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pivotCache/pivotCacheDefinition10.xml" ContentType="application/vnd.openxmlformats-officedocument.spreadsheetml.pivotCacheDefinition+xml"/>
  <Override PartName="/xl/pivotCache/pivotCacheDefinition11.xml" ContentType="application/vnd.openxmlformats-officedocument.spreadsheetml.pivotCacheDefinition+xml"/>
  <Override PartName="/xl/pivotCache/pivotCacheDefinition12.xml" ContentType="application/vnd.openxmlformats-officedocument.spreadsheetml.pivotCacheDefinition+xml"/>
  <Override PartName="/xl/pivotCache/pivotCacheDefinition13.xml" ContentType="application/vnd.openxmlformats-officedocument.spreadsheetml.pivotCacheDefinition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Ex1.xml" ContentType="application/vnd.ms-office.chartex+xml"/>
  <Override PartName="/xl/charts/style7.xml" ContentType="application/vnd.ms-office.chartstyle+xml"/>
  <Override PartName="/xl/charts/colors7.xml" ContentType="application/vnd.ms-office.chartcolorsty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8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9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0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1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Ex2.xml" ContentType="application/vnd.ms-office.chartex+xml"/>
  <Override PartName="/xl/charts/style13.xml" ContentType="application/vnd.ms-office.chartstyle+xml"/>
  <Override PartName="/xl/charts/colors1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eta jobs\Excel\"/>
    </mc:Choice>
  </mc:AlternateContent>
  <xr:revisionPtr revIDLastSave="0" documentId="13_ncr:1_{11D83149-73C3-41E0-98C7-E288B1E06B5F}" xr6:coauthVersionLast="47" xr6:coauthVersionMax="47" xr10:uidLastSave="{00000000-0000-0000-0000-000000000000}"/>
  <bookViews>
    <workbookView xWindow="-120" yWindow="-120" windowWidth="29040" windowHeight="15720" activeTab="3" xr2:uid="{B0BE9FEF-B5F8-41A5-9FC7-4B9CCBED4BDF}"/>
  </bookViews>
  <sheets>
    <sheet name="Messy_Employee_dataset" sheetId="1" r:id="rId1"/>
    <sheet name="Table_Employee" sheetId="4" r:id="rId2"/>
    <sheet name="MessyWorkChart" sheetId="6" r:id="rId3"/>
    <sheet name="Dashboard" sheetId="8" r:id="rId4"/>
  </sheets>
  <definedNames>
    <definedName name="_xlchart.v5.0" hidden="1">MessyWorkChart!$G$47</definedName>
    <definedName name="_xlchart.v5.1" hidden="1">MessyWorkChart!$G$48:$G$54</definedName>
    <definedName name="_xlchart.v5.2" hidden="1">MessyWorkChart!$H$47</definedName>
    <definedName name="_xlchart.v5.3" hidden="1">MessyWorkChart!$H$48:$H$54</definedName>
    <definedName name="_xlchart.v5.4" hidden="1">MessyWorkChart!$G$47</definedName>
    <definedName name="_xlchart.v5.5" hidden="1">MessyWorkChart!$G$48:$G$54</definedName>
    <definedName name="_xlchart.v5.6" hidden="1">MessyWorkChart!$H$47</definedName>
    <definedName name="_xlchart.v5.7" hidden="1">MessyWorkChart!$H$48:$H$54</definedName>
    <definedName name="_xlcn.WorksheetConnection_Messy_Employee_dataset.xlsxTable_Employee_1" hidden="1">Table_Employee_Clean[]</definedName>
    <definedName name="ExternalData_1" localSheetId="1" hidden="1">Table_Employee!$A$1:$M$1021</definedName>
  </definedNames>
  <calcPr calcId="191029"/>
  <pivotCaches>
    <pivotCache cacheId="30" r:id="rId5"/>
    <pivotCache cacheId="31" r:id="rId6"/>
    <pivotCache cacheId="32" r:id="rId7"/>
    <pivotCache cacheId="33" r:id="rId8"/>
    <pivotCache cacheId="34" r:id="rId9"/>
    <pivotCache cacheId="35" r:id="rId10"/>
  </pivotCaches>
  <extLst>
    <ext xmlns:x15="http://schemas.microsoft.com/office/spreadsheetml/2010/11/main" uri="{841E416B-1EF1-43b6-AB56-02D37102CBD5}">
      <x15:pivotCaches>
        <pivotCache cacheId="36" r:id="rId11"/>
        <pivotCache cacheId="37" r:id="rId12"/>
        <pivotCache cacheId="38" r:id="rId13"/>
        <pivotCache cacheId="39" r:id="rId14"/>
        <pivotCache cacheId="40" r:id="rId15"/>
        <pivotCache cacheId="41" r:id="rId16"/>
        <pivotCache cacheId="42" r:id="rId17"/>
      </x15:pivotCaches>
    </ext>
    <ext xmlns:x15="http://schemas.microsoft.com/office/spreadsheetml/2010/11/main" uri="{983426D0-5260-488c-9760-48F4B6AC55F4}">
      <x15:pivotTableReferences>
        <x15:pivotTableReference r:id="rId18"/>
        <x15:pivotTableReference r:id="rId19"/>
        <x15:pivotTableReference r:id="rId20"/>
        <x15:pivotTableReference r:id="rId21"/>
        <x15:pivotTableReference r:id="rId22"/>
        <x15:pivotTableReference r:id="rId23"/>
        <x15:pivotTableReference r:id="rId24"/>
      </x15:pivotTableReferences>
    </ext>
    <ext xmlns:x15="http://schemas.microsoft.com/office/spreadsheetml/2010/11/main" uri="{FCE2AD5D-F65C-4FA6-A056-5C36A1767C68}">
      <x15:dataModel>
        <x15:modelTables>
          <x15:modelTable id="Table_Employee_1" name="Table_Employee_1" connection="WorksheetConnection_Messy_Employee_dataset.xlsx!Table_Employee_1"/>
        </x15:modelTables>
        <x15:extLst>
          <ext xmlns:x16="http://schemas.microsoft.com/office/spreadsheetml/2014/11/main" uri="{9835A34E-60A6-4A7C-AAB8-D5F71C897F49}">
            <x16:modelTimeGroupings>
              <x16:modelTimeGrouping tableName="Table_Employee_1" columnName="Join_Date" columnId="Join_Date">
                <x16:calculatedTimeColumn columnName="Join_Date (Year)" columnId="Join_Date (Year)" contentType="years" isSelected="1"/>
                <x16:calculatedTimeColumn columnName="Join_Date (Quarter)" columnId="Join_Date (Quarter)" contentType="quarters" isSelected="1"/>
                <x16:calculatedTimeColumn columnName="Join_Date (Month Index)" columnId="Join_Date (Month Index)" contentType="monthsindex" isSelected="1"/>
                <x16:calculatedTimeColumn columnName="Join_Date (Month)" columnId="Join_Date (Month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2" i="4" l="1"/>
  <c r="S3" i="4"/>
  <c r="S4" i="4"/>
  <c r="S5" i="4"/>
  <c r="S6" i="4"/>
  <c r="S7" i="4"/>
  <c r="S8" i="4"/>
  <c r="S9" i="4"/>
  <c r="S10" i="4"/>
  <c r="S11" i="4"/>
  <c r="S12" i="4"/>
  <c r="S13" i="4"/>
  <c r="S14" i="4"/>
  <c r="S15" i="4"/>
  <c r="S16" i="4"/>
  <c r="S17" i="4"/>
  <c r="S18" i="4"/>
  <c r="S19" i="4"/>
  <c r="S20" i="4"/>
  <c r="S21" i="4"/>
  <c r="S22" i="4"/>
  <c r="S23" i="4"/>
  <c r="S24" i="4"/>
  <c r="S25" i="4"/>
  <c r="S26" i="4"/>
  <c r="S27" i="4"/>
  <c r="S28" i="4"/>
  <c r="S29" i="4"/>
  <c r="S30" i="4"/>
  <c r="S31" i="4"/>
  <c r="S32" i="4"/>
  <c r="S33" i="4"/>
  <c r="S34" i="4"/>
  <c r="S35" i="4"/>
  <c r="S36" i="4"/>
  <c r="S37" i="4"/>
  <c r="S38" i="4"/>
  <c r="S39" i="4"/>
  <c r="S40" i="4"/>
  <c r="S41" i="4"/>
  <c r="S42" i="4"/>
  <c r="S43" i="4"/>
  <c r="S44" i="4"/>
  <c r="S45" i="4"/>
  <c r="S46" i="4"/>
  <c r="S47" i="4"/>
  <c r="S48" i="4"/>
  <c r="S49" i="4"/>
  <c r="S50" i="4"/>
  <c r="S51" i="4"/>
  <c r="S52" i="4"/>
  <c r="S53" i="4"/>
  <c r="S54" i="4"/>
  <c r="S55" i="4"/>
  <c r="S56" i="4"/>
  <c r="S57" i="4"/>
  <c r="S58" i="4"/>
  <c r="S59" i="4"/>
  <c r="S60" i="4"/>
  <c r="S61" i="4"/>
  <c r="S62" i="4"/>
  <c r="S63" i="4"/>
  <c r="S64" i="4"/>
  <c r="S65" i="4"/>
  <c r="S66" i="4"/>
  <c r="S67" i="4"/>
  <c r="S68" i="4"/>
  <c r="S69" i="4"/>
  <c r="S70" i="4"/>
  <c r="S71" i="4"/>
  <c r="S72" i="4"/>
  <c r="S73" i="4"/>
  <c r="S74" i="4"/>
  <c r="S75" i="4"/>
  <c r="S76" i="4"/>
  <c r="S77" i="4"/>
  <c r="S78" i="4"/>
  <c r="S79" i="4"/>
  <c r="S80" i="4"/>
  <c r="S81" i="4"/>
  <c r="S82" i="4"/>
  <c r="S83" i="4"/>
  <c r="S84" i="4"/>
  <c r="S85" i="4"/>
  <c r="S86" i="4"/>
  <c r="S87" i="4"/>
  <c r="S88" i="4"/>
  <c r="S89" i="4"/>
  <c r="S90" i="4"/>
  <c r="S91" i="4"/>
  <c r="S92" i="4"/>
  <c r="S93" i="4"/>
  <c r="S94" i="4"/>
  <c r="S95" i="4"/>
  <c r="S96" i="4"/>
  <c r="S97" i="4"/>
  <c r="S98" i="4"/>
  <c r="S99" i="4"/>
  <c r="S100" i="4"/>
  <c r="S101" i="4"/>
  <c r="S102" i="4"/>
  <c r="S103" i="4"/>
  <c r="S104" i="4"/>
  <c r="S105" i="4"/>
  <c r="S106" i="4"/>
  <c r="S107" i="4"/>
  <c r="S108" i="4"/>
  <c r="S109" i="4"/>
  <c r="S110" i="4"/>
  <c r="S111" i="4"/>
  <c r="S112" i="4"/>
  <c r="S113" i="4"/>
  <c r="S114" i="4"/>
  <c r="S115" i="4"/>
  <c r="S116" i="4"/>
  <c r="S117" i="4"/>
  <c r="S118" i="4"/>
  <c r="S119" i="4"/>
  <c r="S120" i="4"/>
  <c r="S121" i="4"/>
  <c r="S122" i="4"/>
  <c r="S123" i="4"/>
  <c r="S124" i="4"/>
  <c r="S125" i="4"/>
  <c r="S126" i="4"/>
  <c r="S127" i="4"/>
  <c r="S128" i="4"/>
  <c r="S129" i="4"/>
  <c r="S130" i="4"/>
  <c r="S131" i="4"/>
  <c r="S132" i="4"/>
  <c r="S133" i="4"/>
  <c r="S134" i="4"/>
  <c r="S135" i="4"/>
  <c r="S136" i="4"/>
  <c r="S137" i="4"/>
  <c r="S138" i="4"/>
  <c r="S139" i="4"/>
  <c r="S140" i="4"/>
  <c r="S141" i="4"/>
  <c r="S142" i="4"/>
  <c r="S143" i="4"/>
  <c r="S144" i="4"/>
  <c r="S145" i="4"/>
  <c r="S146" i="4"/>
  <c r="S147" i="4"/>
  <c r="S148" i="4"/>
  <c r="S149" i="4"/>
  <c r="S150" i="4"/>
  <c r="S151" i="4"/>
  <c r="S152" i="4"/>
  <c r="S153" i="4"/>
  <c r="S154" i="4"/>
  <c r="S155" i="4"/>
  <c r="S156" i="4"/>
  <c r="S157" i="4"/>
  <c r="S158" i="4"/>
  <c r="S159" i="4"/>
  <c r="S160" i="4"/>
  <c r="S161" i="4"/>
  <c r="S162" i="4"/>
  <c r="S163" i="4"/>
  <c r="S164" i="4"/>
  <c r="S165" i="4"/>
  <c r="S166" i="4"/>
  <c r="S167" i="4"/>
  <c r="S168" i="4"/>
  <c r="S169" i="4"/>
  <c r="S170" i="4"/>
  <c r="S171" i="4"/>
  <c r="S172" i="4"/>
  <c r="S173" i="4"/>
  <c r="S174" i="4"/>
  <c r="S175" i="4"/>
  <c r="S176" i="4"/>
  <c r="S177" i="4"/>
  <c r="S178" i="4"/>
  <c r="S179" i="4"/>
  <c r="S180" i="4"/>
  <c r="S181" i="4"/>
  <c r="S182" i="4"/>
  <c r="S183" i="4"/>
  <c r="S184" i="4"/>
  <c r="S185" i="4"/>
  <c r="S186" i="4"/>
  <c r="S187" i="4"/>
  <c r="S188" i="4"/>
  <c r="S189" i="4"/>
  <c r="S190" i="4"/>
  <c r="S191" i="4"/>
  <c r="S192" i="4"/>
  <c r="S193" i="4"/>
  <c r="S194" i="4"/>
  <c r="S195" i="4"/>
  <c r="S196" i="4"/>
  <c r="S197" i="4"/>
  <c r="S198" i="4"/>
  <c r="S199" i="4"/>
  <c r="S200" i="4"/>
  <c r="S201" i="4"/>
  <c r="S202" i="4"/>
  <c r="S203" i="4"/>
  <c r="S204" i="4"/>
  <c r="S205" i="4"/>
  <c r="S206" i="4"/>
  <c r="S207" i="4"/>
  <c r="S208" i="4"/>
  <c r="S209" i="4"/>
  <c r="S210" i="4"/>
  <c r="S211" i="4"/>
  <c r="S212" i="4"/>
  <c r="S213" i="4"/>
  <c r="S214" i="4"/>
  <c r="S215" i="4"/>
  <c r="S216" i="4"/>
  <c r="S217" i="4"/>
  <c r="S218" i="4"/>
  <c r="S219" i="4"/>
  <c r="S220" i="4"/>
  <c r="S221" i="4"/>
  <c r="S222" i="4"/>
  <c r="S223" i="4"/>
  <c r="S224" i="4"/>
  <c r="S225" i="4"/>
  <c r="S226" i="4"/>
  <c r="S227" i="4"/>
  <c r="S228" i="4"/>
  <c r="S229" i="4"/>
  <c r="S230" i="4"/>
  <c r="S231" i="4"/>
  <c r="S232" i="4"/>
  <c r="S233" i="4"/>
  <c r="S234" i="4"/>
  <c r="S235" i="4"/>
  <c r="S236" i="4"/>
  <c r="S237" i="4"/>
  <c r="S238" i="4"/>
  <c r="S239" i="4"/>
  <c r="S240" i="4"/>
  <c r="S241" i="4"/>
  <c r="S242" i="4"/>
  <c r="S243" i="4"/>
  <c r="S244" i="4"/>
  <c r="S245" i="4"/>
  <c r="S246" i="4"/>
  <c r="S247" i="4"/>
  <c r="S248" i="4"/>
  <c r="S249" i="4"/>
  <c r="S250" i="4"/>
  <c r="S251" i="4"/>
  <c r="S252" i="4"/>
  <c r="S253" i="4"/>
  <c r="S254" i="4"/>
  <c r="S255" i="4"/>
  <c r="S256" i="4"/>
  <c r="S257" i="4"/>
  <c r="S258" i="4"/>
  <c r="S259" i="4"/>
  <c r="S260" i="4"/>
  <c r="S261" i="4"/>
  <c r="S262" i="4"/>
  <c r="S263" i="4"/>
  <c r="S264" i="4"/>
  <c r="S265" i="4"/>
  <c r="S266" i="4"/>
  <c r="S267" i="4"/>
  <c r="S268" i="4"/>
  <c r="S269" i="4"/>
  <c r="S270" i="4"/>
  <c r="S271" i="4"/>
  <c r="S272" i="4"/>
  <c r="S273" i="4"/>
  <c r="S274" i="4"/>
  <c r="S275" i="4"/>
  <c r="S276" i="4"/>
  <c r="S277" i="4"/>
  <c r="S278" i="4"/>
  <c r="S279" i="4"/>
  <c r="S280" i="4"/>
  <c r="S281" i="4"/>
  <c r="S282" i="4"/>
  <c r="S283" i="4"/>
  <c r="S284" i="4"/>
  <c r="S285" i="4"/>
  <c r="S286" i="4"/>
  <c r="S287" i="4"/>
  <c r="S288" i="4"/>
  <c r="S289" i="4"/>
  <c r="S290" i="4"/>
  <c r="S291" i="4"/>
  <c r="S292" i="4"/>
  <c r="S293" i="4"/>
  <c r="S294" i="4"/>
  <c r="S295" i="4"/>
  <c r="S296" i="4"/>
  <c r="S297" i="4"/>
  <c r="S298" i="4"/>
  <c r="S299" i="4"/>
  <c r="S300" i="4"/>
  <c r="S301" i="4"/>
  <c r="S302" i="4"/>
  <c r="S303" i="4"/>
  <c r="S304" i="4"/>
  <c r="S305" i="4"/>
  <c r="S306" i="4"/>
  <c r="S307" i="4"/>
  <c r="S308" i="4"/>
  <c r="S309" i="4"/>
  <c r="S310" i="4"/>
  <c r="S311" i="4"/>
  <c r="S312" i="4"/>
  <c r="S313" i="4"/>
  <c r="S314" i="4"/>
  <c r="S315" i="4"/>
  <c r="S316" i="4"/>
  <c r="S317" i="4"/>
  <c r="S318" i="4"/>
  <c r="S319" i="4"/>
  <c r="S320" i="4"/>
  <c r="S321" i="4"/>
  <c r="S322" i="4"/>
  <c r="S323" i="4"/>
  <c r="S324" i="4"/>
  <c r="S325" i="4"/>
  <c r="S326" i="4"/>
  <c r="S327" i="4"/>
  <c r="S328" i="4"/>
  <c r="S329" i="4"/>
  <c r="S330" i="4"/>
  <c r="S331" i="4"/>
  <c r="S332" i="4"/>
  <c r="S333" i="4"/>
  <c r="S334" i="4"/>
  <c r="S335" i="4"/>
  <c r="S336" i="4"/>
  <c r="S337" i="4"/>
  <c r="S338" i="4"/>
  <c r="S339" i="4"/>
  <c r="S340" i="4"/>
  <c r="S341" i="4"/>
  <c r="S342" i="4"/>
  <c r="S343" i="4"/>
  <c r="S344" i="4"/>
  <c r="S345" i="4"/>
  <c r="S346" i="4"/>
  <c r="S347" i="4"/>
  <c r="S348" i="4"/>
  <c r="S349" i="4"/>
  <c r="S350" i="4"/>
  <c r="S351" i="4"/>
  <c r="S352" i="4"/>
  <c r="S353" i="4"/>
  <c r="S354" i="4"/>
  <c r="S355" i="4"/>
  <c r="S356" i="4"/>
  <c r="S357" i="4"/>
  <c r="S358" i="4"/>
  <c r="S359" i="4"/>
  <c r="S360" i="4"/>
  <c r="S361" i="4"/>
  <c r="S362" i="4"/>
  <c r="S363" i="4"/>
  <c r="S364" i="4"/>
  <c r="S365" i="4"/>
  <c r="S366" i="4"/>
  <c r="S367" i="4"/>
  <c r="S368" i="4"/>
  <c r="S369" i="4"/>
  <c r="S370" i="4"/>
  <c r="S371" i="4"/>
  <c r="S372" i="4"/>
  <c r="S373" i="4"/>
  <c r="S374" i="4"/>
  <c r="S375" i="4"/>
  <c r="S376" i="4"/>
  <c r="S377" i="4"/>
  <c r="S378" i="4"/>
  <c r="S379" i="4"/>
  <c r="S380" i="4"/>
  <c r="S381" i="4"/>
  <c r="S382" i="4"/>
  <c r="S383" i="4"/>
  <c r="S384" i="4"/>
  <c r="S385" i="4"/>
  <c r="S386" i="4"/>
  <c r="S387" i="4"/>
  <c r="S388" i="4"/>
  <c r="S389" i="4"/>
  <c r="S390" i="4"/>
  <c r="S391" i="4"/>
  <c r="S392" i="4"/>
  <c r="S393" i="4"/>
  <c r="S394" i="4"/>
  <c r="S395" i="4"/>
  <c r="S396" i="4"/>
  <c r="S397" i="4"/>
  <c r="S398" i="4"/>
  <c r="S399" i="4"/>
  <c r="S400" i="4"/>
  <c r="S401" i="4"/>
  <c r="S402" i="4"/>
  <c r="S403" i="4"/>
  <c r="S404" i="4"/>
  <c r="S405" i="4"/>
  <c r="S406" i="4"/>
  <c r="S407" i="4"/>
  <c r="S408" i="4"/>
  <c r="S409" i="4"/>
  <c r="S410" i="4"/>
  <c r="S411" i="4"/>
  <c r="S412" i="4"/>
  <c r="S413" i="4"/>
  <c r="S414" i="4"/>
  <c r="S415" i="4"/>
  <c r="S416" i="4"/>
  <c r="S417" i="4"/>
  <c r="S418" i="4"/>
  <c r="S419" i="4"/>
  <c r="S420" i="4"/>
  <c r="S421" i="4"/>
  <c r="S422" i="4"/>
  <c r="S423" i="4"/>
  <c r="S424" i="4"/>
  <c r="S425" i="4"/>
  <c r="S426" i="4"/>
  <c r="S427" i="4"/>
  <c r="S428" i="4"/>
  <c r="S429" i="4"/>
  <c r="S430" i="4"/>
  <c r="S431" i="4"/>
  <c r="S432" i="4"/>
  <c r="S433" i="4"/>
  <c r="S434" i="4"/>
  <c r="S435" i="4"/>
  <c r="S436" i="4"/>
  <c r="S437" i="4"/>
  <c r="S438" i="4"/>
  <c r="S439" i="4"/>
  <c r="S440" i="4"/>
  <c r="S441" i="4"/>
  <c r="S442" i="4"/>
  <c r="S443" i="4"/>
  <c r="S444" i="4"/>
  <c r="S445" i="4"/>
  <c r="S446" i="4"/>
  <c r="S447" i="4"/>
  <c r="S448" i="4"/>
  <c r="S449" i="4"/>
  <c r="S450" i="4"/>
  <c r="S451" i="4"/>
  <c r="S452" i="4"/>
  <c r="S453" i="4"/>
  <c r="S454" i="4"/>
  <c r="S455" i="4"/>
  <c r="S456" i="4"/>
  <c r="S457" i="4"/>
  <c r="S458" i="4"/>
  <c r="S459" i="4"/>
  <c r="S460" i="4"/>
  <c r="S461" i="4"/>
  <c r="S462" i="4"/>
  <c r="S463" i="4"/>
  <c r="S464" i="4"/>
  <c r="S465" i="4"/>
  <c r="S466" i="4"/>
  <c r="S467" i="4"/>
  <c r="S468" i="4"/>
  <c r="S469" i="4"/>
  <c r="S470" i="4"/>
  <c r="S471" i="4"/>
  <c r="S472" i="4"/>
  <c r="S473" i="4"/>
  <c r="S474" i="4"/>
  <c r="S475" i="4"/>
  <c r="S476" i="4"/>
  <c r="S477" i="4"/>
  <c r="S478" i="4"/>
  <c r="S479" i="4"/>
  <c r="S480" i="4"/>
  <c r="S481" i="4"/>
  <c r="S482" i="4"/>
  <c r="S483" i="4"/>
  <c r="S484" i="4"/>
  <c r="S485" i="4"/>
  <c r="S486" i="4"/>
  <c r="S487" i="4"/>
  <c r="S488" i="4"/>
  <c r="S489" i="4"/>
  <c r="S490" i="4"/>
  <c r="S491" i="4"/>
  <c r="S492" i="4"/>
  <c r="S493" i="4"/>
  <c r="S494" i="4"/>
  <c r="S495" i="4"/>
  <c r="S496" i="4"/>
  <c r="S497" i="4"/>
  <c r="S498" i="4"/>
  <c r="S499" i="4"/>
  <c r="S500" i="4"/>
  <c r="S501" i="4"/>
  <c r="S502" i="4"/>
  <c r="S503" i="4"/>
  <c r="S504" i="4"/>
  <c r="S505" i="4"/>
  <c r="S506" i="4"/>
  <c r="S507" i="4"/>
  <c r="S508" i="4"/>
  <c r="S509" i="4"/>
  <c r="S510" i="4"/>
  <c r="S511" i="4"/>
  <c r="S512" i="4"/>
  <c r="S513" i="4"/>
  <c r="S514" i="4"/>
  <c r="S515" i="4"/>
  <c r="S516" i="4"/>
  <c r="S517" i="4"/>
  <c r="S518" i="4"/>
  <c r="S519" i="4"/>
  <c r="S520" i="4"/>
  <c r="S521" i="4"/>
  <c r="S522" i="4"/>
  <c r="S523" i="4"/>
  <c r="S524" i="4"/>
  <c r="S525" i="4"/>
  <c r="S526" i="4"/>
  <c r="S527" i="4"/>
  <c r="S528" i="4"/>
  <c r="S529" i="4"/>
  <c r="S530" i="4"/>
  <c r="S531" i="4"/>
  <c r="S532" i="4"/>
  <c r="S533" i="4"/>
  <c r="S534" i="4"/>
  <c r="S535" i="4"/>
  <c r="S536" i="4"/>
  <c r="S537" i="4"/>
  <c r="S538" i="4"/>
  <c r="S539" i="4"/>
  <c r="S540" i="4"/>
  <c r="S541" i="4"/>
  <c r="S542" i="4"/>
  <c r="S543" i="4"/>
  <c r="S544" i="4"/>
  <c r="S545" i="4"/>
  <c r="S546" i="4"/>
  <c r="S547" i="4"/>
  <c r="S548" i="4"/>
  <c r="S549" i="4"/>
  <c r="S550" i="4"/>
  <c r="S551" i="4"/>
  <c r="S552" i="4"/>
  <c r="S553" i="4"/>
  <c r="S554" i="4"/>
  <c r="S555" i="4"/>
  <c r="S556" i="4"/>
  <c r="S557" i="4"/>
  <c r="S558" i="4"/>
  <c r="S559" i="4"/>
  <c r="S560" i="4"/>
  <c r="S561" i="4"/>
  <c r="S562" i="4"/>
  <c r="S563" i="4"/>
  <c r="S564" i="4"/>
  <c r="S565" i="4"/>
  <c r="S566" i="4"/>
  <c r="S567" i="4"/>
  <c r="S568" i="4"/>
  <c r="S569" i="4"/>
  <c r="S570" i="4"/>
  <c r="S571" i="4"/>
  <c r="S572" i="4"/>
  <c r="S573" i="4"/>
  <c r="S574" i="4"/>
  <c r="S575" i="4"/>
  <c r="S576" i="4"/>
  <c r="S577" i="4"/>
  <c r="S578" i="4"/>
  <c r="S579" i="4"/>
  <c r="S580" i="4"/>
  <c r="S581" i="4"/>
  <c r="S582" i="4"/>
  <c r="S583" i="4"/>
  <c r="S584" i="4"/>
  <c r="S585" i="4"/>
  <c r="S586" i="4"/>
  <c r="S587" i="4"/>
  <c r="S588" i="4"/>
  <c r="S589" i="4"/>
  <c r="S590" i="4"/>
  <c r="S591" i="4"/>
  <c r="S592" i="4"/>
  <c r="S593" i="4"/>
  <c r="S594" i="4"/>
  <c r="S595" i="4"/>
  <c r="S596" i="4"/>
  <c r="S597" i="4"/>
  <c r="S598" i="4"/>
  <c r="S599" i="4"/>
  <c r="S600" i="4"/>
  <c r="S601" i="4"/>
  <c r="S602" i="4"/>
  <c r="S603" i="4"/>
  <c r="S604" i="4"/>
  <c r="S605" i="4"/>
  <c r="S606" i="4"/>
  <c r="S607" i="4"/>
  <c r="S608" i="4"/>
  <c r="S609" i="4"/>
  <c r="S610" i="4"/>
  <c r="S611" i="4"/>
  <c r="S612" i="4"/>
  <c r="S613" i="4"/>
  <c r="S614" i="4"/>
  <c r="S615" i="4"/>
  <c r="S616" i="4"/>
  <c r="S617" i="4"/>
  <c r="S618" i="4"/>
  <c r="S619" i="4"/>
  <c r="S620" i="4"/>
  <c r="S621" i="4"/>
  <c r="S622" i="4"/>
  <c r="S623" i="4"/>
  <c r="S624" i="4"/>
  <c r="S625" i="4"/>
  <c r="S626" i="4"/>
  <c r="S627" i="4"/>
  <c r="S628" i="4"/>
  <c r="S629" i="4"/>
  <c r="S630" i="4"/>
  <c r="S631" i="4"/>
  <c r="S632" i="4"/>
  <c r="S633" i="4"/>
  <c r="S634" i="4"/>
  <c r="S635" i="4"/>
  <c r="S636" i="4"/>
  <c r="S637" i="4"/>
  <c r="S638" i="4"/>
  <c r="S639" i="4"/>
  <c r="S640" i="4"/>
  <c r="S641" i="4"/>
  <c r="S642" i="4"/>
  <c r="S643" i="4"/>
  <c r="S644" i="4"/>
  <c r="S645" i="4"/>
  <c r="S646" i="4"/>
  <c r="S647" i="4"/>
  <c r="S648" i="4"/>
  <c r="S649" i="4"/>
  <c r="S650" i="4"/>
  <c r="S651" i="4"/>
  <c r="S652" i="4"/>
  <c r="S653" i="4"/>
  <c r="S654" i="4"/>
  <c r="S655" i="4"/>
  <c r="S656" i="4"/>
  <c r="S657" i="4"/>
  <c r="S658" i="4"/>
  <c r="S659" i="4"/>
  <c r="S660" i="4"/>
  <c r="S661" i="4"/>
  <c r="S662" i="4"/>
  <c r="S663" i="4"/>
  <c r="S664" i="4"/>
  <c r="S665" i="4"/>
  <c r="S666" i="4"/>
  <c r="S667" i="4"/>
  <c r="S668" i="4"/>
  <c r="S669" i="4"/>
  <c r="S670" i="4"/>
  <c r="S671" i="4"/>
  <c r="S672" i="4"/>
  <c r="S673" i="4"/>
  <c r="S674" i="4"/>
  <c r="S675" i="4"/>
  <c r="S676" i="4"/>
  <c r="S677" i="4"/>
  <c r="S678" i="4"/>
  <c r="S679" i="4"/>
  <c r="S680" i="4"/>
  <c r="S681" i="4"/>
  <c r="S682" i="4"/>
  <c r="S683" i="4"/>
  <c r="S684" i="4"/>
  <c r="S685" i="4"/>
  <c r="S686" i="4"/>
  <c r="S687" i="4"/>
  <c r="S688" i="4"/>
  <c r="S689" i="4"/>
  <c r="S690" i="4"/>
  <c r="S691" i="4"/>
  <c r="S692" i="4"/>
  <c r="S693" i="4"/>
  <c r="S694" i="4"/>
  <c r="S695" i="4"/>
  <c r="S696" i="4"/>
  <c r="S697" i="4"/>
  <c r="S698" i="4"/>
  <c r="S699" i="4"/>
  <c r="S700" i="4"/>
  <c r="S701" i="4"/>
  <c r="S702" i="4"/>
  <c r="S703" i="4"/>
  <c r="S704" i="4"/>
  <c r="S705" i="4"/>
  <c r="S706" i="4"/>
  <c r="S707" i="4"/>
  <c r="S708" i="4"/>
  <c r="S709" i="4"/>
  <c r="S710" i="4"/>
  <c r="S711" i="4"/>
  <c r="S712" i="4"/>
  <c r="S713" i="4"/>
  <c r="S714" i="4"/>
  <c r="S715" i="4"/>
  <c r="S716" i="4"/>
  <c r="S717" i="4"/>
  <c r="S718" i="4"/>
  <c r="S719" i="4"/>
  <c r="S720" i="4"/>
  <c r="S721" i="4"/>
  <c r="S722" i="4"/>
  <c r="S723" i="4"/>
  <c r="S724" i="4"/>
  <c r="S725" i="4"/>
  <c r="S726" i="4"/>
  <c r="S727" i="4"/>
  <c r="S728" i="4"/>
  <c r="S729" i="4"/>
  <c r="S730" i="4"/>
  <c r="S731" i="4"/>
  <c r="S732" i="4"/>
  <c r="S733" i="4"/>
  <c r="S734" i="4"/>
  <c r="S735" i="4"/>
  <c r="S736" i="4"/>
  <c r="S737" i="4"/>
  <c r="S738" i="4"/>
  <c r="S739" i="4"/>
  <c r="S740" i="4"/>
  <c r="S741" i="4"/>
  <c r="S742" i="4"/>
  <c r="S743" i="4"/>
  <c r="S744" i="4"/>
  <c r="S745" i="4"/>
  <c r="S746" i="4"/>
  <c r="S747" i="4"/>
  <c r="S748" i="4"/>
  <c r="S749" i="4"/>
  <c r="S750" i="4"/>
  <c r="S751" i="4"/>
  <c r="S752" i="4"/>
  <c r="S753" i="4"/>
  <c r="S754" i="4"/>
  <c r="S755" i="4"/>
  <c r="S756" i="4"/>
  <c r="S757" i="4"/>
  <c r="S758" i="4"/>
  <c r="S759" i="4"/>
  <c r="S760" i="4"/>
  <c r="S761" i="4"/>
  <c r="S762" i="4"/>
  <c r="S763" i="4"/>
  <c r="S764" i="4"/>
  <c r="S765" i="4"/>
  <c r="S766" i="4"/>
  <c r="S767" i="4"/>
  <c r="S768" i="4"/>
  <c r="S769" i="4"/>
  <c r="S770" i="4"/>
  <c r="S771" i="4"/>
  <c r="S772" i="4"/>
  <c r="S773" i="4"/>
  <c r="S774" i="4"/>
  <c r="S775" i="4"/>
  <c r="S776" i="4"/>
  <c r="S777" i="4"/>
  <c r="S778" i="4"/>
  <c r="S779" i="4"/>
  <c r="S780" i="4"/>
  <c r="S781" i="4"/>
  <c r="S782" i="4"/>
  <c r="S783" i="4"/>
  <c r="S784" i="4"/>
  <c r="S785" i="4"/>
  <c r="S786" i="4"/>
  <c r="S787" i="4"/>
  <c r="S788" i="4"/>
  <c r="S789" i="4"/>
  <c r="S790" i="4"/>
  <c r="S791" i="4"/>
  <c r="S792" i="4"/>
  <c r="S793" i="4"/>
  <c r="S794" i="4"/>
  <c r="S795" i="4"/>
  <c r="S796" i="4"/>
  <c r="S797" i="4"/>
  <c r="S798" i="4"/>
  <c r="S799" i="4"/>
  <c r="S800" i="4"/>
  <c r="S801" i="4"/>
  <c r="S802" i="4"/>
  <c r="S803" i="4"/>
  <c r="S804" i="4"/>
  <c r="S805" i="4"/>
  <c r="S806" i="4"/>
  <c r="S807" i="4"/>
  <c r="S808" i="4"/>
  <c r="S809" i="4"/>
  <c r="S810" i="4"/>
  <c r="S811" i="4"/>
  <c r="S812" i="4"/>
  <c r="S813" i="4"/>
  <c r="S814" i="4"/>
  <c r="S815" i="4"/>
  <c r="S816" i="4"/>
  <c r="S817" i="4"/>
  <c r="S818" i="4"/>
  <c r="S819" i="4"/>
  <c r="S820" i="4"/>
  <c r="S821" i="4"/>
  <c r="S822" i="4"/>
  <c r="S823" i="4"/>
  <c r="S824" i="4"/>
  <c r="S825" i="4"/>
  <c r="S826" i="4"/>
  <c r="S827" i="4"/>
  <c r="S828" i="4"/>
  <c r="S829" i="4"/>
  <c r="S830" i="4"/>
  <c r="S831" i="4"/>
  <c r="S832" i="4"/>
  <c r="S833" i="4"/>
  <c r="S834" i="4"/>
  <c r="S835" i="4"/>
  <c r="S836" i="4"/>
  <c r="S837" i="4"/>
  <c r="S838" i="4"/>
  <c r="S839" i="4"/>
  <c r="S840" i="4"/>
  <c r="S841" i="4"/>
  <c r="S842" i="4"/>
  <c r="S843" i="4"/>
  <c r="S844" i="4"/>
  <c r="S845" i="4"/>
  <c r="S846" i="4"/>
  <c r="S847" i="4"/>
  <c r="S848" i="4"/>
  <c r="S849" i="4"/>
  <c r="S850" i="4"/>
  <c r="S851" i="4"/>
  <c r="S852" i="4"/>
  <c r="S853" i="4"/>
  <c r="S854" i="4"/>
  <c r="S855" i="4"/>
  <c r="S856" i="4"/>
  <c r="S857" i="4"/>
  <c r="S858" i="4"/>
  <c r="S859" i="4"/>
  <c r="S860" i="4"/>
  <c r="S861" i="4"/>
  <c r="S862" i="4"/>
  <c r="S863" i="4"/>
  <c r="S864" i="4"/>
  <c r="S865" i="4"/>
  <c r="S866" i="4"/>
  <c r="S867" i="4"/>
  <c r="S868" i="4"/>
  <c r="S869" i="4"/>
  <c r="S870" i="4"/>
  <c r="S871" i="4"/>
  <c r="S872" i="4"/>
  <c r="S873" i="4"/>
  <c r="S874" i="4"/>
  <c r="S875" i="4"/>
  <c r="S876" i="4"/>
  <c r="S877" i="4"/>
  <c r="S878" i="4"/>
  <c r="S879" i="4"/>
  <c r="S880" i="4"/>
  <c r="S881" i="4"/>
  <c r="S882" i="4"/>
  <c r="S883" i="4"/>
  <c r="S884" i="4"/>
  <c r="S885" i="4"/>
  <c r="S886" i="4"/>
  <c r="S887" i="4"/>
  <c r="S888" i="4"/>
  <c r="S889" i="4"/>
  <c r="S890" i="4"/>
  <c r="S891" i="4"/>
  <c r="S892" i="4"/>
  <c r="S893" i="4"/>
  <c r="S894" i="4"/>
  <c r="S895" i="4"/>
  <c r="S896" i="4"/>
  <c r="S897" i="4"/>
  <c r="S898" i="4"/>
  <c r="S899" i="4"/>
  <c r="S900" i="4"/>
  <c r="S901" i="4"/>
  <c r="S902" i="4"/>
  <c r="S903" i="4"/>
  <c r="S904" i="4"/>
  <c r="S905" i="4"/>
  <c r="S906" i="4"/>
  <c r="S907" i="4"/>
  <c r="S908" i="4"/>
  <c r="S909" i="4"/>
  <c r="S910" i="4"/>
  <c r="S911" i="4"/>
  <c r="S912" i="4"/>
  <c r="S913" i="4"/>
  <c r="S914" i="4"/>
  <c r="S915" i="4"/>
  <c r="S916" i="4"/>
  <c r="S917" i="4"/>
  <c r="S918" i="4"/>
  <c r="S919" i="4"/>
  <c r="S920" i="4"/>
  <c r="S921" i="4"/>
  <c r="S922" i="4"/>
  <c r="S923" i="4"/>
  <c r="S924" i="4"/>
  <c r="S925" i="4"/>
  <c r="S926" i="4"/>
  <c r="S927" i="4"/>
  <c r="S928" i="4"/>
  <c r="S929" i="4"/>
  <c r="S930" i="4"/>
  <c r="S931" i="4"/>
  <c r="S932" i="4"/>
  <c r="S933" i="4"/>
  <c r="S934" i="4"/>
  <c r="S935" i="4"/>
  <c r="S936" i="4"/>
  <c r="S937" i="4"/>
  <c r="S938" i="4"/>
  <c r="S939" i="4"/>
  <c r="S940" i="4"/>
  <c r="S941" i="4"/>
  <c r="S942" i="4"/>
  <c r="S943" i="4"/>
  <c r="S944" i="4"/>
  <c r="S945" i="4"/>
  <c r="S946" i="4"/>
  <c r="S947" i="4"/>
  <c r="S948" i="4"/>
  <c r="S949" i="4"/>
  <c r="S950" i="4"/>
  <c r="S951" i="4"/>
  <c r="S952" i="4"/>
  <c r="S953" i="4"/>
  <c r="S954" i="4"/>
  <c r="S955" i="4"/>
  <c r="S956" i="4"/>
  <c r="S957" i="4"/>
  <c r="S958" i="4"/>
  <c r="S959" i="4"/>
  <c r="S960" i="4"/>
  <c r="S961" i="4"/>
  <c r="S962" i="4"/>
  <c r="S963" i="4"/>
  <c r="S964" i="4"/>
  <c r="S965" i="4"/>
  <c r="S966" i="4"/>
  <c r="S967" i="4"/>
  <c r="S968" i="4"/>
  <c r="S969" i="4"/>
  <c r="S970" i="4"/>
  <c r="S971" i="4"/>
  <c r="S972" i="4"/>
  <c r="S973" i="4"/>
  <c r="S974" i="4"/>
  <c r="S975" i="4"/>
  <c r="S976" i="4"/>
  <c r="S977" i="4"/>
  <c r="S978" i="4"/>
  <c r="S979" i="4"/>
  <c r="S980" i="4"/>
  <c r="S981" i="4"/>
  <c r="S982" i="4"/>
  <c r="S983" i="4"/>
  <c r="S984" i="4"/>
  <c r="S985" i="4"/>
  <c r="S986" i="4"/>
  <c r="S987" i="4"/>
  <c r="S988" i="4"/>
  <c r="S989" i="4"/>
  <c r="S990" i="4"/>
  <c r="S991" i="4"/>
  <c r="S992" i="4"/>
  <c r="S993" i="4"/>
  <c r="S994" i="4"/>
  <c r="S995" i="4"/>
  <c r="S996" i="4"/>
  <c r="S997" i="4"/>
  <c r="S998" i="4"/>
  <c r="S999" i="4"/>
  <c r="S1000" i="4"/>
  <c r="S1001" i="4"/>
  <c r="S1002" i="4"/>
  <c r="S1003" i="4"/>
  <c r="S1004" i="4"/>
  <c r="S1005" i="4"/>
  <c r="S1006" i="4"/>
  <c r="S1007" i="4"/>
  <c r="S1008" i="4"/>
  <c r="S1009" i="4"/>
  <c r="S1010" i="4"/>
  <c r="S1011" i="4"/>
  <c r="S1012" i="4"/>
  <c r="S1013" i="4"/>
  <c r="S1014" i="4"/>
  <c r="S1015" i="4"/>
  <c r="S1016" i="4"/>
  <c r="S1017" i="4"/>
  <c r="S1018" i="4"/>
  <c r="S1019" i="4"/>
  <c r="S1020" i="4"/>
  <c r="S1021" i="4"/>
  <c r="Q982" i="4"/>
  <c r="F6" i="6"/>
  <c r="R42" i="6"/>
  <c r="R41" i="6"/>
  <c r="R40" i="6"/>
  <c r="R2" i="4"/>
  <c r="R3" i="4"/>
  <c r="R4" i="4"/>
  <c r="R5" i="4"/>
  <c r="R6" i="4"/>
  <c r="R7" i="4"/>
  <c r="R8" i="4"/>
  <c r="R9" i="4"/>
  <c r="R10" i="4"/>
  <c r="R11" i="4"/>
  <c r="R12" i="4"/>
  <c r="R13" i="4"/>
  <c r="R14" i="4"/>
  <c r="R15" i="4"/>
  <c r="R16" i="4"/>
  <c r="R17" i="4"/>
  <c r="R18" i="4"/>
  <c r="R19" i="4"/>
  <c r="R20" i="4"/>
  <c r="R21" i="4"/>
  <c r="R22" i="4"/>
  <c r="R23" i="4"/>
  <c r="R24" i="4"/>
  <c r="R25" i="4"/>
  <c r="R26" i="4"/>
  <c r="R27" i="4"/>
  <c r="R28" i="4"/>
  <c r="R29" i="4"/>
  <c r="R30" i="4"/>
  <c r="R31" i="4"/>
  <c r="R32" i="4"/>
  <c r="R33" i="4"/>
  <c r="R34" i="4"/>
  <c r="R35" i="4"/>
  <c r="R36" i="4"/>
  <c r="R37" i="4"/>
  <c r="R38" i="4"/>
  <c r="R39" i="4"/>
  <c r="R40" i="4"/>
  <c r="R41" i="4"/>
  <c r="R42" i="4"/>
  <c r="R43" i="4"/>
  <c r="R44" i="4"/>
  <c r="R45" i="4"/>
  <c r="R46" i="4"/>
  <c r="R47" i="4"/>
  <c r="R48" i="4"/>
  <c r="R49" i="4"/>
  <c r="R50" i="4"/>
  <c r="R51" i="4"/>
  <c r="R52" i="4"/>
  <c r="R53" i="4"/>
  <c r="R54" i="4"/>
  <c r="R55" i="4"/>
  <c r="R56" i="4"/>
  <c r="R57" i="4"/>
  <c r="R58" i="4"/>
  <c r="R59" i="4"/>
  <c r="R60" i="4"/>
  <c r="R61" i="4"/>
  <c r="R62" i="4"/>
  <c r="R63" i="4"/>
  <c r="R64" i="4"/>
  <c r="R65" i="4"/>
  <c r="R66" i="4"/>
  <c r="R67" i="4"/>
  <c r="R68" i="4"/>
  <c r="R69" i="4"/>
  <c r="R70" i="4"/>
  <c r="R71" i="4"/>
  <c r="R72" i="4"/>
  <c r="R73" i="4"/>
  <c r="R74" i="4"/>
  <c r="R75" i="4"/>
  <c r="R76" i="4"/>
  <c r="R77" i="4"/>
  <c r="R78" i="4"/>
  <c r="R79" i="4"/>
  <c r="R80" i="4"/>
  <c r="R81" i="4"/>
  <c r="R82" i="4"/>
  <c r="R83" i="4"/>
  <c r="R84" i="4"/>
  <c r="R85" i="4"/>
  <c r="R86" i="4"/>
  <c r="R87" i="4"/>
  <c r="R88" i="4"/>
  <c r="R89" i="4"/>
  <c r="R90" i="4"/>
  <c r="R91" i="4"/>
  <c r="R92" i="4"/>
  <c r="R93" i="4"/>
  <c r="R94" i="4"/>
  <c r="R95" i="4"/>
  <c r="R96" i="4"/>
  <c r="R97" i="4"/>
  <c r="R98" i="4"/>
  <c r="R99" i="4"/>
  <c r="R100" i="4"/>
  <c r="R101" i="4"/>
  <c r="R102" i="4"/>
  <c r="R103" i="4"/>
  <c r="R104" i="4"/>
  <c r="R105" i="4"/>
  <c r="R106" i="4"/>
  <c r="R107" i="4"/>
  <c r="R108" i="4"/>
  <c r="R109" i="4"/>
  <c r="R110" i="4"/>
  <c r="R111" i="4"/>
  <c r="R112" i="4"/>
  <c r="R113" i="4"/>
  <c r="R114" i="4"/>
  <c r="R115" i="4"/>
  <c r="R116" i="4"/>
  <c r="R117" i="4"/>
  <c r="R118" i="4"/>
  <c r="R119" i="4"/>
  <c r="R120" i="4"/>
  <c r="R121" i="4"/>
  <c r="R122" i="4"/>
  <c r="R123" i="4"/>
  <c r="R124" i="4"/>
  <c r="R125" i="4"/>
  <c r="R126" i="4"/>
  <c r="R127" i="4"/>
  <c r="R128" i="4"/>
  <c r="R129" i="4"/>
  <c r="R130" i="4"/>
  <c r="R131" i="4"/>
  <c r="R132" i="4"/>
  <c r="R133" i="4"/>
  <c r="R134" i="4"/>
  <c r="R135" i="4"/>
  <c r="R136" i="4"/>
  <c r="R137" i="4"/>
  <c r="R138" i="4"/>
  <c r="R139" i="4"/>
  <c r="R140" i="4"/>
  <c r="R141" i="4"/>
  <c r="R142" i="4"/>
  <c r="R143" i="4"/>
  <c r="R144" i="4"/>
  <c r="R145" i="4"/>
  <c r="R146" i="4"/>
  <c r="R147" i="4"/>
  <c r="R148" i="4"/>
  <c r="R149" i="4"/>
  <c r="R150" i="4"/>
  <c r="R151" i="4"/>
  <c r="R152" i="4"/>
  <c r="R153" i="4"/>
  <c r="R154" i="4"/>
  <c r="R155" i="4"/>
  <c r="R156" i="4"/>
  <c r="R157" i="4"/>
  <c r="R158" i="4"/>
  <c r="R159" i="4"/>
  <c r="R160" i="4"/>
  <c r="R161" i="4"/>
  <c r="R162" i="4"/>
  <c r="R163" i="4"/>
  <c r="R164" i="4"/>
  <c r="R165" i="4"/>
  <c r="R166" i="4"/>
  <c r="R167" i="4"/>
  <c r="R168" i="4"/>
  <c r="R169" i="4"/>
  <c r="R170" i="4"/>
  <c r="R171" i="4"/>
  <c r="R172" i="4"/>
  <c r="R173" i="4"/>
  <c r="R174" i="4"/>
  <c r="R175" i="4"/>
  <c r="R176" i="4"/>
  <c r="R177" i="4"/>
  <c r="R178" i="4"/>
  <c r="R179" i="4"/>
  <c r="R180" i="4"/>
  <c r="R181" i="4"/>
  <c r="R182" i="4"/>
  <c r="R183" i="4"/>
  <c r="R184" i="4"/>
  <c r="R185" i="4"/>
  <c r="R186" i="4"/>
  <c r="R187" i="4"/>
  <c r="R188" i="4"/>
  <c r="R189" i="4"/>
  <c r="R190" i="4"/>
  <c r="R191" i="4"/>
  <c r="R192" i="4"/>
  <c r="R193" i="4"/>
  <c r="R194" i="4"/>
  <c r="R195" i="4"/>
  <c r="R196" i="4"/>
  <c r="R197" i="4"/>
  <c r="R198" i="4"/>
  <c r="R199" i="4"/>
  <c r="R200" i="4"/>
  <c r="R201" i="4"/>
  <c r="R202" i="4"/>
  <c r="R203" i="4"/>
  <c r="R204" i="4"/>
  <c r="R205" i="4"/>
  <c r="R206" i="4"/>
  <c r="R207" i="4"/>
  <c r="R208" i="4"/>
  <c r="R209" i="4"/>
  <c r="R210" i="4"/>
  <c r="R211" i="4"/>
  <c r="R212" i="4"/>
  <c r="R213" i="4"/>
  <c r="R214" i="4"/>
  <c r="R215" i="4"/>
  <c r="R216" i="4"/>
  <c r="R217" i="4"/>
  <c r="R218" i="4"/>
  <c r="R219" i="4"/>
  <c r="R220" i="4"/>
  <c r="R221" i="4"/>
  <c r="R222" i="4"/>
  <c r="R223" i="4"/>
  <c r="R224" i="4"/>
  <c r="R225" i="4"/>
  <c r="R226" i="4"/>
  <c r="R227" i="4"/>
  <c r="R228" i="4"/>
  <c r="R229" i="4"/>
  <c r="R230" i="4"/>
  <c r="R231" i="4"/>
  <c r="R232" i="4"/>
  <c r="R233" i="4"/>
  <c r="R234" i="4"/>
  <c r="R235" i="4"/>
  <c r="R236" i="4"/>
  <c r="R237" i="4"/>
  <c r="R238" i="4"/>
  <c r="R239" i="4"/>
  <c r="R240" i="4"/>
  <c r="R241" i="4"/>
  <c r="R242" i="4"/>
  <c r="R243" i="4"/>
  <c r="R244" i="4"/>
  <c r="R245" i="4"/>
  <c r="R246" i="4"/>
  <c r="R247" i="4"/>
  <c r="R248" i="4"/>
  <c r="R249" i="4"/>
  <c r="R250" i="4"/>
  <c r="R251" i="4"/>
  <c r="R252" i="4"/>
  <c r="R253" i="4"/>
  <c r="R254" i="4"/>
  <c r="R255" i="4"/>
  <c r="R256" i="4"/>
  <c r="R257" i="4"/>
  <c r="R258" i="4"/>
  <c r="R259" i="4"/>
  <c r="R260" i="4"/>
  <c r="R261" i="4"/>
  <c r="R262" i="4"/>
  <c r="R263" i="4"/>
  <c r="R264" i="4"/>
  <c r="R265" i="4"/>
  <c r="R266" i="4"/>
  <c r="R267" i="4"/>
  <c r="R268" i="4"/>
  <c r="R269" i="4"/>
  <c r="R270" i="4"/>
  <c r="R271" i="4"/>
  <c r="R272" i="4"/>
  <c r="R273" i="4"/>
  <c r="R274" i="4"/>
  <c r="R275" i="4"/>
  <c r="R276" i="4"/>
  <c r="R277" i="4"/>
  <c r="R278" i="4"/>
  <c r="R279" i="4"/>
  <c r="R280" i="4"/>
  <c r="R281" i="4"/>
  <c r="R282" i="4"/>
  <c r="R283" i="4"/>
  <c r="R284" i="4"/>
  <c r="R285" i="4"/>
  <c r="R286" i="4"/>
  <c r="R287" i="4"/>
  <c r="R288" i="4"/>
  <c r="R289" i="4"/>
  <c r="R290" i="4"/>
  <c r="R291" i="4"/>
  <c r="R292" i="4"/>
  <c r="R293" i="4"/>
  <c r="R294" i="4"/>
  <c r="R295" i="4"/>
  <c r="R296" i="4"/>
  <c r="R297" i="4"/>
  <c r="R298" i="4"/>
  <c r="R299" i="4"/>
  <c r="R300" i="4"/>
  <c r="R301" i="4"/>
  <c r="R302" i="4"/>
  <c r="R303" i="4"/>
  <c r="R304" i="4"/>
  <c r="R305" i="4"/>
  <c r="R306" i="4"/>
  <c r="R307" i="4"/>
  <c r="R308" i="4"/>
  <c r="R309" i="4"/>
  <c r="R310" i="4"/>
  <c r="R311" i="4"/>
  <c r="R312" i="4"/>
  <c r="R313" i="4"/>
  <c r="R314" i="4"/>
  <c r="R315" i="4"/>
  <c r="R316" i="4"/>
  <c r="R317" i="4"/>
  <c r="R318" i="4"/>
  <c r="R319" i="4"/>
  <c r="R320" i="4"/>
  <c r="R321" i="4"/>
  <c r="R322" i="4"/>
  <c r="R323" i="4"/>
  <c r="R324" i="4"/>
  <c r="R325" i="4"/>
  <c r="R326" i="4"/>
  <c r="R327" i="4"/>
  <c r="R328" i="4"/>
  <c r="R329" i="4"/>
  <c r="R330" i="4"/>
  <c r="R331" i="4"/>
  <c r="R332" i="4"/>
  <c r="R333" i="4"/>
  <c r="R334" i="4"/>
  <c r="R335" i="4"/>
  <c r="R336" i="4"/>
  <c r="R337" i="4"/>
  <c r="R338" i="4"/>
  <c r="R339" i="4"/>
  <c r="R340" i="4"/>
  <c r="R341" i="4"/>
  <c r="R342" i="4"/>
  <c r="R343" i="4"/>
  <c r="R344" i="4"/>
  <c r="R345" i="4"/>
  <c r="R346" i="4"/>
  <c r="R347" i="4"/>
  <c r="R348" i="4"/>
  <c r="R349" i="4"/>
  <c r="R350" i="4"/>
  <c r="R351" i="4"/>
  <c r="R352" i="4"/>
  <c r="R353" i="4"/>
  <c r="R354" i="4"/>
  <c r="R355" i="4"/>
  <c r="R356" i="4"/>
  <c r="R357" i="4"/>
  <c r="R358" i="4"/>
  <c r="R359" i="4"/>
  <c r="R360" i="4"/>
  <c r="R361" i="4"/>
  <c r="R362" i="4"/>
  <c r="R363" i="4"/>
  <c r="R364" i="4"/>
  <c r="R365" i="4"/>
  <c r="R366" i="4"/>
  <c r="R367" i="4"/>
  <c r="R368" i="4"/>
  <c r="R369" i="4"/>
  <c r="R370" i="4"/>
  <c r="R371" i="4"/>
  <c r="R372" i="4"/>
  <c r="R373" i="4"/>
  <c r="R374" i="4"/>
  <c r="R375" i="4"/>
  <c r="R376" i="4"/>
  <c r="R377" i="4"/>
  <c r="R378" i="4"/>
  <c r="R379" i="4"/>
  <c r="R380" i="4"/>
  <c r="R381" i="4"/>
  <c r="R382" i="4"/>
  <c r="R383" i="4"/>
  <c r="R384" i="4"/>
  <c r="R385" i="4"/>
  <c r="R386" i="4"/>
  <c r="R387" i="4"/>
  <c r="R388" i="4"/>
  <c r="R389" i="4"/>
  <c r="R390" i="4"/>
  <c r="R391" i="4"/>
  <c r="R392" i="4"/>
  <c r="R393" i="4"/>
  <c r="R394" i="4"/>
  <c r="R395" i="4"/>
  <c r="R396" i="4"/>
  <c r="R397" i="4"/>
  <c r="R398" i="4"/>
  <c r="R399" i="4"/>
  <c r="R400" i="4"/>
  <c r="R401" i="4"/>
  <c r="R402" i="4"/>
  <c r="R403" i="4"/>
  <c r="R404" i="4"/>
  <c r="R405" i="4"/>
  <c r="R406" i="4"/>
  <c r="R407" i="4"/>
  <c r="R408" i="4"/>
  <c r="R409" i="4"/>
  <c r="R410" i="4"/>
  <c r="R411" i="4"/>
  <c r="R412" i="4"/>
  <c r="R413" i="4"/>
  <c r="R414" i="4"/>
  <c r="R415" i="4"/>
  <c r="R416" i="4"/>
  <c r="R417" i="4"/>
  <c r="R418" i="4"/>
  <c r="R419" i="4"/>
  <c r="R420" i="4"/>
  <c r="R421" i="4"/>
  <c r="R422" i="4"/>
  <c r="R423" i="4"/>
  <c r="R424" i="4"/>
  <c r="R425" i="4"/>
  <c r="R426" i="4"/>
  <c r="R427" i="4"/>
  <c r="R428" i="4"/>
  <c r="R429" i="4"/>
  <c r="R430" i="4"/>
  <c r="R431" i="4"/>
  <c r="R432" i="4"/>
  <c r="R433" i="4"/>
  <c r="R434" i="4"/>
  <c r="R435" i="4"/>
  <c r="R436" i="4"/>
  <c r="R437" i="4"/>
  <c r="R438" i="4"/>
  <c r="R439" i="4"/>
  <c r="R440" i="4"/>
  <c r="R441" i="4"/>
  <c r="R442" i="4"/>
  <c r="R443" i="4"/>
  <c r="R444" i="4"/>
  <c r="R445" i="4"/>
  <c r="R446" i="4"/>
  <c r="R447" i="4"/>
  <c r="R448" i="4"/>
  <c r="R449" i="4"/>
  <c r="R450" i="4"/>
  <c r="R451" i="4"/>
  <c r="R452" i="4"/>
  <c r="R453" i="4"/>
  <c r="R454" i="4"/>
  <c r="R455" i="4"/>
  <c r="R456" i="4"/>
  <c r="R457" i="4"/>
  <c r="R458" i="4"/>
  <c r="R459" i="4"/>
  <c r="R460" i="4"/>
  <c r="R461" i="4"/>
  <c r="R462" i="4"/>
  <c r="R463" i="4"/>
  <c r="R464" i="4"/>
  <c r="R465" i="4"/>
  <c r="R466" i="4"/>
  <c r="R467" i="4"/>
  <c r="R468" i="4"/>
  <c r="R469" i="4"/>
  <c r="R470" i="4"/>
  <c r="R471" i="4"/>
  <c r="R472" i="4"/>
  <c r="R473" i="4"/>
  <c r="R474" i="4"/>
  <c r="R475" i="4"/>
  <c r="R476" i="4"/>
  <c r="R477" i="4"/>
  <c r="R478" i="4"/>
  <c r="R479" i="4"/>
  <c r="R480" i="4"/>
  <c r="R481" i="4"/>
  <c r="R482" i="4"/>
  <c r="R483" i="4"/>
  <c r="R484" i="4"/>
  <c r="R485" i="4"/>
  <c r="R486" i="4"/>
  <c r="R487" i="4"/>
  <c r="R488" i="4"/>
  <c r="R489" i="4"/>
  <c r="R490" i="4"/>
  <c r="R491" i="4"/>
  <c r="R492" i="4"/>
  <c r="R493" i="4"/>
  <c r="R494" i="4"/>
  <c r="R495" i="4"/>
  <c r="R496" i="4"/>
  <c r="R497" i="4"/>
  <c r="R498" i="4"/>
  <c r="R499" i="4"/>
  <c r="R500" i="4"/>
  <c r="R501" i="4"/>
  <c r="R502" i="4"/>
  <c r="R503" i="4"/>
  <c r="R504" i="4"/>
  <c r="R505" i="4"/>
  <c r="R506" i="4"/>
  <c r="R507" i="4"/>
  <c r="R508" i="4"/>
  <c r="R509" i="4"/>
  <c r="R510" i="4"/>
  <c r="R511" i="4"/>
  <c r="R512" i="4"/>
  <c r="R513" i="4"/>
  <c r="R514" i="4"/>
  <c r="R515" i="4"/>
  <c r="R516" i="4"/>
  <c r="R517" i="4"/>
  <c r="R518" i="4"/>
  <c r="R519" i="4"/>
  <c r="R520" i="4"/>
  <c r="R521" i="4"/>
  <c r="R522" i="4"/>
  <c r="R523" i="4"/>
  <c r="R524" i="4"/>
  <c r="R525" i="4"/>
  <c r="R526" i="4"/>
  <c r="R527" i="4"/>
  <c r="R528" i="4"/>
  <c r="R529" i="4"/>
  <c r="R530" i="4"/>
  <c r="R531" i="4"/>
  <c r="R532" i="4"/>
  <c r="R533" i="4"/>
  <c r="R534" i="4"/>
  <c r="R535" i="4"/>
  <c r="R536" i="4"/>
  <c r="R537" i="4"/>
  <c r="R538" i="4"/>
  <c r="R539" i="4"/>
  <c r="R540" i="4"/>
  <c r="R541" i="4"/>
  <c r="R542" i="4"/>
  <c r="R543" i="4"/>
  <c r="R544" i="4"/>
  <c r="R545" i="4"/>
  <c r="R546" i="4"/>
  <c r="R547" i="4"/>
  <c r="R548" i="4"/>
  <c r="R549" i="4"/>
  <c r="R550" i="4"/>
  <c r="R551" i="4"/>
  <c r="R552" i="4"/>
  <c r="R553" i="4"/>
  <c r="R554" i="4"/>
  <c r="R555" i="4"/>
  <c r="R556" i="4"/>
  <c r="R557" i="4"/>
  <c r="R558" i="4"/>
  <c r="R559" i="4"/>
  <c r="R560" i="4"/>
  <c r="R561" i="4"/>
  <c r="R562" i="4"/>
  <c r="R563" i="4"/>
  <c r="R564" i="4"/>
  <c r="R565" i="4"/>
  <c r="R566" i="4"/>
  <c r="R567" i="4"/>
  <c r="R568" i="4"/>
  <c r="R569" i="4"/>
  <c r="R570" i="4"/>
  <c r="R571" i="4"/>
  <c r="R572" i="4"/>
  <c r="R573" i="4"/>
  <c r="R574" i="4"/>
  <c r="R575" i="4"/>
  <c r="R576" i="4"/>
  <c r="R577" i="4"/>
  <c r="R578" i="4"/>
  <c r="R579" i="4"/>
  <c r="R580" i="4"/>
  <c r="R581" i="4"/>
  <c r="R582" i="4"/>
  <c r="R583" i="4"/>
  <c r="R584" i="4"/>
  <c r="R585" i="4"/>
  <c r="R586" i="4"/>
  <c r="R587" i="4"/>
  <c r="R588" i="4"/>
  <c r="R589" i="4"/>
  <c r="R590" i="4"/>
  <c r="R591" i="4"/>
  <c r="R592" i="4"/>
  <c r="R593" i="4"/>
  <c r="R594" i="4"/>
  <c r="R595" i="4"/>
  <c r="R596" i="4"/>
  <c r="R597" i="4"/>
  <c r="R598" i="4"/>
  <c r="R599" i="4"/>
  <c r="R600" i="4"/>
  <c r="R601" i="4"/>
  <c r="R602" i="4"/>
  <c r="R603" i="4"/>
  <c r="R604" i="4"/>
  <c r="R605" i="4"/>
  <c r="R606" i="4"/>
  <c r="R607" i="4"/>
  <c r="R608" i="4"/>
  <c r="R609" i="4"/>
  <c r="R610" i="4"/>
  <c r="R611" i="4"/>
  <c r="R612" i="4"/>
  <c r="R613" i="4"/>
  <c r="R614" i="4"/>
  <c r="R615" i="4"/>
  <c r="R616" i="4"/>
  <c r="R617" i="4"/>
  <c r="R618" i="4"/>
  <c r="R619" i="4"/>
  <c r="R620" i="4"/>
  <c r="R621" i="4"/>
  <c r="R622" i="4"/>
  <c r="R623" i="4"/>
  <c r="R624" i="4"/>
  <c r="R625" i="4"/>
  <c r="R626" i="4"/>
  <c r="R627" i="4"/>
  <c r="R628" i="4"/>
  <c r="R629" i="4"/>
  <c r="R630" i="4"/>
  <c r="R631" i="4"/>
  <c r="R632" i="4"/>
  <c r="R633" i="4"/>
  <c r="R634" i="4"/>
  <c r="R635" i="4"/>
  <c r="R636" i="4"/>
  <c r="R637" i="4"/>
  <c r="R638" i="4"/>
  <c r="R639" i="4"/>
  <c r="R640" i="4"/>
  <c r="R641" i="4"/>
  <c r="R642" i="4"/>
  <c r="R643" i="4"/>
  <c r="R644" i="4"/>
  <c r="R645" i="4"/>
  <c r="R646" i="4"/>
  <c r="R647" i="4"/>
  <c r="R648" i="4"/>
  <c r="R649" i="4"/>
  <c r="R650" i="4"/>
  <c r="R651" i="4"/>
  <c r="R652" i="4"/>
  <c r="R653" i="4"/>
  <c r="R654" i="4"/>
  <c r="R655" i="4"/>
  <c r="R656" i="4"/>
  <c r="R657" i="4"/>
  <c r="R658" i="4"/>
  <c r="R659" i="4"/>
  <c r="R660" i="4"/>
  <c r="R661" i="4"/>
  <c r="R662" i="4"/>
  <c r="R663" i="4"/>
  <c r="R664" i="4"/>
  <c r="R665" i="4"/>
  <c r="R666" i="4"/>
  <c r="R667" i="4"/>
  <c r="R668" i="4"/>
  <c r="R669" i="4"/>
  <c r="R670" i="4"/>
  <c r="R671" i="4"/>
  <c r="R672" i="4"/>
  <c r="R673" i="4"/>
  <c r="R674" i="4"/>
  <c r="R675" i="4"/>
  <c r="R676" i="4"/>
  <c r="R677" i="4"/>
  <c r="R678" i="4"/>
  <c r="R679" i="4"/>
  <c r="R680" i="4"/>
  <c r="R681" i="4"/>
  <c r="R682" i="4"/>
  <c r="R683" i="4"/>
  <c r="R684" i="4"/>
  <c r="R685" i="4"/>
  <c r="R686" i="4"/>
  <c r="R687" i="4"/>
  <c r="R688" i="4"/>
  <c r="R689" i="4"/>
  <c r="R690" i="4"/>
  <c r="R691" i="4"/>
  <c r="R692" i="4"/>
  <c r="R693" i="4"/>
  <c r="R694" i="4"/>
  <c r="R695" i="4"/>
  <c r="R696" i="4"/>
  <c r="R697" i="4"/>
  <c r="R698" i="4"/>
  <c r="R699" i="4"/>
  <c r="R700" i="4"/>
  <c r="R701" i="4"/>
  <c r="R702" i="4"/>
  <c r="R703" i="4"/>
  <c r="R704" i="4"/>
  <c r="R705" i="4"/>
  <c r="R706" i="4"/>
  <c r="R707" i="4"/>
  <c r="R708" i="4"/>
  <c r="R709" i="4"/>
  <c r="R710" i="4"/>
  <c r="R711" i="4"/>
  <c r="R712" i="4"/>
  <c r="R713" i="4"/>
  <c r="R714" i="4"/>
  <c r="R715" i="4"/>
  <c r="R716" i="4"/>
  <c r="R717" i="4"/>
  <c r="R718" i="4"/>
  <c r="R719" i="4"/>
  <c r="R720" i="4"/>
  <c r="R721" i="4"/>
  <c r="R722" i="4"/>
  <c r="R723" i="4"/>
  <c r="R724" i="4"/>
  <c r="R725" i="4"/>
  <c r="R726" i="4"/>
  <c r="R727" i="4"/>
  <c r="R728" i="4"/>
  <c r="R729" i="4"/>
  <c r="R730" i="4"/>
  <c r="R731" i="4"/>
  <c r="R732" i="4"/>
  <c r="R733" i="4"/>
  <c r="R734" i="4"/>
  <c r="R735" i="4"/>
  <c r="R736" i="4"/>
  <c r="R737" i="4"/>
  <c r="R738" i="4"/>
  <c r="R739" i="4"/>
  <c r="R740" i="4"/>
  <c r="R741" i="4"/>
  <c r="R742" i="4"/>
  <c r="R743" i="4"/>
  <c r="R744" i="4"/>
  <c r="R745" i="4"/>
  <c r="R746" i="4"/>
  <c r="R747" i="4"/>
  <c r="R748" i="4"/>
  <c r="R749" i="4"/>
  <c r="R750" i="4"/>
  <c r="R751" i="4"/>
  <c r="R752" i="4"/>
  <c r="R753" i="4"/>
  <c r="R754" i="4"/>
  <c r="R755" i="4"/>
  <c r="R756" i="4"/>
  <c r="R757" i="4"/>
  <c r="R758" i="4"/>
  <c r="R759" i="4"/>
  <c r="R760" i="4"/>
  <c r="R761" i="4"/>
  <c r="R762" i="4"/>
  <c r="R763" i="4"/>
  <c r="R764" i="4"/>
  <c r="R765" i="4"/>
  <c r="R766" i="4"/>
  <c r="R767" i="4"/>
  <c r="R768" i="4"/>
  <c r="R769" i="4"/>
  <c r="R770" i="4"/>
  <c r="R771" i="4"/>
  <c r="R772" i="4"/>
  <c r="R773" i="4"/>
  <c r="R774" i="4"/>
  <c r="R775" i="4"/>
  <c r="R776" i="4"/>
  <c r="R777" i="4"/>
  <c r="R778" i="4"/>
  <c r="R779" i="4"/>
  <c r="R780" i="4"/>
  <c r="R781" i="4"/>
  <c r="R782" i="4"/>
  <c r="R783" i="4"/>
  <c r="R784" i="4"/>
  <c r="R785" i="4"/>
  <c r="R786" i="4"/>
  <c r="R787" i="4"/>
  <c r="R788" i="4"/>
  <c r="R789" i="4"/>
  <c r="R790" i="4"/>
  <c r="R791" i="4"/>
  <c r="R792" i="4"/>
  <c r="R793" i="4"/>
  <c r="R794" i="4"/>
  <c r="R795" i="4"/>
  <c r="R796" i="4"/>
  <c r="R797" i="4"/>
  <c r="R798" i="4"/>
  <c r="R799" i="4"/>
  <c r="R800" i="4"/>
  <c r="R801" i="4"/>
  <c r="R802" i="4"/>
  <c r="R803" i="4"/>
  <c r="R804" i="4"/>
  <c r="R805" i="4"/>
  <c r="R806" i="4"/>
  <c r="R807" i="4"/>
  <c r="R808" i="4"/>
  <c r="R809" i="4"/>
  <c r="R810" i="4"/>
  <c r="R811" i="4"/>
  <c r="R812" i="4"/>
  <c r="R813" i="4"/>
  <c r="R814" i="4"/>
  <c r="R815" i="4"/>
  <c r="R816" i="4"/>
  <c r="R817" i="4"/>
  <c r="R818" i="4"/>
  <c r="R819" i="4"/>
  <c r="R820" i="4"/>
  <c r="R821" i="4"/>
  <c r="R822" i="4"/>
  <c r="R823" i="4"/>
  <c r="R824" i="4"/>
  <c r="R825" i="4"/>
  <c r="R826" i="4"/>
  <c r="R827" i="4"/>
  <c r="R828" i="4"/>
  <c r="R829" i="4"/>
  <c r="R830" i="4"/>
  <c r="R831" i="4"/>
  <c r="R832" i="4"/>
  <c r="R833" i="4"/>
  <c r="R834" i="4"/>
  <c r="R835" i="4"/>
  <c r="R836" i="4"/>
  <c r="R837" i="4"/>
  <c r="R838" i="4"/>
  <c r="R839" i="4"/>
  <c r="R840" i="4"/>
  <c r="R841" i="4"/>
  <c r="R842" i="4"/>
  <c r="R843" i="4"/>
  <c r="R844" i="4"/>
  <c r="R845" i="4"/>
  <c r="R846" i="4"/>
  <c r="R847" i="4"/>
  <c r="R848" i="4"/>
  <c r="R849" i="4"/>
  <c r="R850" i="4"/>
  <c r="R851" i="4"/>
  <c r="R852" i="4"/>
  <c r="R853" i="4"/>
  <c r="R854" i="4"/>
  <c r="R855" i="4"/>
  <c r="R856" i="4"/>
  <c r="R857" i="4"/>
  <c r="R858" i="4"/>
  <c r="R859" i="4"/>
  <c r="R860" i="4"/>
  <c r="R861" i="4"/>
  <c r="R862" i="4"/>
  <c r="R863" i="4"/>
  <c r="R864" i="4"/>
  <c r="R865" i="4"/>
  <c r="R866" i="4"/>
  <c r="R867" i="4"/>
  <c r="R868" i="4"/>
  <c r="R869" i="4"/>
  <c r="R870" i="4"/>
  <c r="R871" i="4"/>
  <c r="R872" i="4"/>
  <c r="R873" i="4"/>
  <c r="R874" i="4"/>
  <c r="R875" i="4"/>
  <c r="R876" i="4"/>
  <c r="R877" i="4"/>
  <c r="R878" i="4"/>
  <c r="R879" i="4"/>
  <c r="R880" i="4"/>
  <c r="R881" i="4"/>
  <c r="R882" i="4"/>
  <c r="R883" i="4"/>
  <c r="R884" i="4"/>
  <c r="R885" i="4"/>
  <c r="R886" i="4"/>
  <c r="R887" i="4"/>
  <c r="R888" i="4"/>
  <c r="R889" i="4"/>
  <c r="R890" i="4"/>
  <c r="R891" i="4"/>
  <c r="R892" i="4"/>
  <c r="R893" i="4"/>
  <c r="R894" i="4"/>
  <c r="R895" i="4"/>
  <c r="R896" i="4"/>
  <c r="R897" i="4"/>
  <c r="R898" i="4"/>
  <c r="R899" i="4"/>
  <c r="R900" i="4"/>
  <c r="R901" i="4"/>
  <c r="R902" i="4"/>
  <c r="R903" i="4"/>
  <c r="R904" i="4"/>
  <c r="R905" i="4"/>
  <c r="R906" i="4"/>
  <c r="R907" i="4"/>
  <c r="R908" i="4"/>
  <c r="R909" i="4"/>
  <c r="R910" i="4"/>
  <c r="R911" i="4"/>
  <c r="R912" i="4"/>
  <c r="R913" i="4"/>
  <c r="R914" i="4"/>
  <c r="R915" i="4"/>
  <c r="R916" i="4"/>
  <c r="R917" i="4"/>
  <c r="R918" i="4"/>
  <c r="R919" i="4"/>
  <c r="R920" i="4"/>
  <c r="R921" i="4"/>
  <c r="R922" i="4"/>
  <c r="R923" i="4"/>
  <c r="R924" i="4"/>
  <c r="R925" i="4"/>
  <c r="R926" i="4"/>
  <c r="R927" i="4"/>
  <c r="R928" i="4"/>
  <c r="R929" i="4"/>
  <c r="R930" i="4"/>
  <c r="R931" i="4"/>
  <c r="R932" i="4"/>
  <c r="R933" i="4"/>
  <c r="R934" i="4"/>
  <c r="R935" i="4"/>
  <c r="R936" i="4"/>
  <c r="R937" i="4"/>
  <c r="R938" i="4"/>
  <c r="R939" i="4"/>
  <c r="R940" i="4"/>
  <c r="R941" i="4"/>
  <c r="R942" i="4"/>
  <c r="R943" i="4"/>
  <c r="R944" i="4"/>
  <c r="R945" i="4"/>
  <c r="R946" i="4"/>
  <c r="R947" i="4"/>
  <c r="R948" i="4"/>
  <c r="R949" i="4"/>
  <c r="R950" i="4"/>
  <c r="R951" i="4"/>
  <c r="R952" i="4"/>
  <c r="R953" i="4"/>
  <c r="R954" i="4"/>
  <c r="R955" i="4"/>
  <c r="R956" i="4"/>
  <c r="R957" i="4"/>
  <c r="R958" i="4"/>
  <c r="R959" i="4"/>
  <c r="R960" i="4"/>
  <c r="R961" i="4"/>
  <c r="R962" i="4"/>
  <c r="R963" i="4"/>
  <c r="R964" i="4"/>
  <c r="R965" i="4"/>
  <c r="R966" i="4"/>
  <c r="R967" i="4"/>
  <c r="R968" i="4"/>
  <c r="R969" i="4"/>
  <c r="R970" i="4"/>
  <c r="R971" i="4"/>
  <c r="R972" i="4"/>
  <c r="R973" i="4"/>
  <c r="R974" i="4"/>
  <c r="R975" i="4"/>
  <c r="R976" i="4"/>
  <c r="R977" i="4"/>
  <c r="R978" i="4"/>
  <c r="R979" i="4"/>
  <c r="R980" i="4"/>
  <c r="R981" i="4"/>
  <c r="R982" i="4"/>
  <c r="R983" i="4"/>
  <c r="R984" i="4"/>
  <c r="R985" i="4"/>
  <c r="R986" i="4"/>
  <c r="R987" i="4"/>
  <c r="R988" i="4"/>
  <c r="R989" i="4"/>
  <c r="R990" i="4"/>
  <c r="R991" i="4"/>
  <c r="R992" i="4"/>
  <c r="R993" i="4"/>
  <c r="R994" i="4"/>
  <c r="R995" i="4"/>
  <c r="R996" i="4"/>
  <c r="R997" i="4"/>
  <c r="R998" i="4"/>
  <c r="R999" i="4"/>
  <c r="R1000" i="4"/>
  <c r="R1001" i="4"/>
  <c r="R1002" i="4"/>
  <c r="R1003" i="4"/>
  <c r="R1004" i="4"/>
  <c r="R1005" i="4"/>
  <c r="R1006" i="4"/>
  <c r="R1007" i="4"/>
  <c r="R1008" i="4"/>
  <c r="R1009" i="4"/>
  <c r="R1010" i="4"/>
  <c r="R1011" i="4"/>
  <c r="R1012" i="4"/>
  <c r="R1013" i="4"/>
  <c r="R1014" i="4"/>
  <c r="R1015" i="4"/>
  <c r="R1016" i="4"/>
  <c r="R1017" i="4"/>
  <c r="R1018" i="4"/>
  <c r="R1019" i="4"/>
  <c r="R1020" i="4"/>
  <c r="R1021" i="4"/>
  <c r="Q2" i="4"/>
  <c r="Q3" i="4"/>
  <c r="Q4" i="4"/>
  <c r="Q5" i="4"/>
  <c r="Q6" i="4"/>
  <c r="Q7" i="4"/>
  <c r="Q8" i="4"/>
  <c r="Q9" i="4"/>
  <c r="Q10" i="4"/>
  <c r="Q11" i="4"/>
  <c r="Q12" i="4"/>
  <c r="Q13" i="4"/>
  <c r="Q14" i="4"/>
  <c r="Q15" i="4"/>
  <c r="Q16" i="4"/>
  <c r="Q17" i="4"/>
  <c r="Q18" i="4"/>
  <c r="Q19" i="4"/>
  <c r="Q20" i="4"/>
  <c r="Q21" i="4"/>
  <c r="Q22" i="4"/>
  <c r="Q23" i="4"/>
  <c r="Q24" i="4"/>
  <c r="Q25" i="4"/>
  <c r="Q26" i="4"/>
  <c r="Q27" i="4"/>
  <c r="Q28" i="4"/>
  <c r="Q29" i="4"/>
  <c r="Q30" i="4"/>
  <c r="Q31" i="4"/>
  <c r="Q32" i="4"/>
  <c r="Q33" i="4"/>
  <c r="Q34" i="4"/>
  <c r="Q35" i="4"/>
  <c r="Q36" i="4"/>
  <c r="Q37" i="4"/>
  <c r="Q38" i="4"/>
  <c r="Q39" i="4"/>
  <c r="Q40" i="4"/>
  <c r="Q41" i="4"/>
  <c r="Q42" i="4"/>
  <c r="Q43" i="4"/>
  <c r="Q44" i="4"/>
  <c r="Q45" i="4"/>
  <c r="Q46" i="4"/>
  <c r="Q47" i="4"/>
  <c r="Q48" i="4"/>
  <c r="Q49" i="4"/>
  <c r="Q50" i="4"/>
  <c r="Q51" i="4"/>
  <c r="Q52" i="4"/>
  <c r="Q53" i="4"/>
  <c r="Q54" i="4"/>
  <c r="Q55" i="4"/>
  <c r="Q56" i="4"/>
  <c r="Q57" i="4"/>
  <c r="Q58" i="4"/>
  <c r="Q59" i="4"/>
  <c r="Q60" i="4"/>
  <c r="Q61" i="4"/>
  <c r="Q62" i="4"/>
  <c r="Q63" i="4"/>
  <c r="Q64" i="4"/>
  <c r="Q65" i="4"/>
  <c r="Q66" i="4"/>
  <c r="Q67" i="4"/>
  <c r="Q68" i="4"/>
  <c r="Q69" i="4"/>
  <c r="Q70" i="4"/>
  <c r="Q71" i="4"/>
  <c r="Q72" i="4"/>
  <c r="Q73" i="4"/>
  <c r="Q74" i="4"/>
  <c r="Q75" i="4"/>
  <c r="Q76" i="4"/>
  <c r="Q77" i="4"/>
  <c r="Q78" i="4"/>
  <c r="Q79" i="4"/>
  <c r="Q80" i="4"/>
  <c r="Q81" i="4"/>
  <c r="Q82" i="4"/>
  <c r="Q83" i="4"/>
  <c r="Q84" i="4"/>
  <c r="Q85" i="4"/>
  <c r="Q86" i="4"/>
  <c r="Q87" i="4"/>
  <c r="Q88" i="4"/>
  <c r="Q89" i="4"/>
  <c r="Q90" i="4"/>
  <c r="Q91" i="4"/>
  <c r="Q92" i="4"/>
  <c r="Q93" i="4"/>
  <c r="Q94" i="4"/>
  <c r="Q95" i="4"/>
  <c r="Q96" i="4"/>
  <c r="Q97" i="4"/>
  <c r="Q98" i="4"/>
  <c r="Q99" i="4"/>
  <c r="Q100" i="4"/>
  <c r="Q101" i="4"/>
  <c r="Q102" i="4"/>
  <c r="Q103" i="4"/>
  <c r="Q104" i="4"/>
  <c r="Q105" i="4"/>
  <c r="Q106" i="4"/>
  <c r="Q107" i="4"/>
  <c r="Q108" i="4"/>
  <c r="Q109" i="4"/>
  <c r="Q110" i="4"/>
  <c r="Q111" i="4"/>
  <c r="Q112" i="4"/>
  <c r="Q113" i="4"/>
  <c r="Q114" i="4"/>
  <c r="Q115" i="4"/>
  <c r="Q116" i="4"/>
  <c r="Q117" i="4"/>
  <c r="Q118" i="4"/>
  <c r="Q119" i="4"/>
  <c r="Q120" i="4"/>
  <c r="Q121" i="4"/>
  <c r="Q122" i="4"/>
  <c r="Q123" i="4"/>
  <c r="Q124" i="4"/>
  <c r="Q125" i="4"/>
  <c r="Q126" i="4"/>
  <c r="Q127" i="4"/>
  <c r="Q128" i="4"/>
  <c r="Q129" i="4"/>
  <c r="Q130" i="4"/>
  <c r="Q131" i="4"/>
  <c r="Q132" i="4"/>
  <c r="Q133" i="4"/>
  <c r="Q134" i="4"/>
  <c r="Q135" i="4"/>
  <c r="Q136" i="4"/>
  <c r="Q137" i="4"/>
  <c r="Q138" i="4"/>
  <c r="Q139" i="4"/>
  <c r="Q140" i="4"/>
  <c r="Q141" i="4"/>
  <c r="Q142" i="4"/>
  <c r="Q143" i="4"/>
  <c r="Q144" i="4"/>
  <c r="Q145" i="4"/>
  <c r="Q146" i="4"/>
  <c r="Q147" i="4"/>
  <c r="Q148" i="4"/>
  <c r="Q149" i="4"/>
  <c r="Q150" i="4"/>
  <c r="Q151" i="4"/>
  <c r="Q152" i="4"/>
  <c r="Q153" i="4"/>
  <c r="Q154" i="4"/>
  <c r="Q155" i="4"/>
  <c r="Q156" i="4"/>
  <c r="Q157" i="4"/>
  <c r="Q158" i="4"/>
  <c r="Q159" i="4"/>
  <c r="Q160" i="4"/>
  <c r="Q161" i="4"/>
  <c r="Q162" i="4"/>
  <c r="Q163" i="4"/>
  <c r="Q164" i="4"/>
  <c r="Q165" i="4"/>
  <c r="Q166" i="4"/>
  <c r="Q167" i="4"/>
  <c r="Q168" i="4"/>
  <c r="Q169" i="4"/>
  <c r="Q170" i="4"/>
  <c r="Q171" i="4"/>
  <c r="Q172" i="4"/>
  <c r="Q173" i="4"/>
  <c r="Q174" i="4"/>
  <c r="Q175" i="4"/>
  <c r="Q176" i="4"/>
  <c r="Q177" i="4"/>
  <c r="Q178" i="4"/>
  <c r="Q179" i="4"/>
  <c r="Q180" i="4"/>
  <c r="Q181" i="4"/>
  <c r="Q182" i="4"/>
  <c r="Q183" i="4"/>
  <c r="Q184" i="4"/>
  <c r="Q185" i="4"/>
  <c r="Q186" i="4"/>
  <c r="Q187" i="4"/>
  <c r="Q188" i="4"/>
  <c r="Q189" i="4"/>
  <c r="Q190" i="4"/>
  <c r="Q191" i="4"/>
  <c r="Q192" i="4"/>
  <c r="Q193" i="4"/>
  <c r="Q194" i="4"/>
  <c r="Q195" i="4"/>
  <c r="Q196" i="4"/>
  <c r="Q197" i="4"/>
  <c r="Q198" i="4"/>
  <c r="Q199" i="4"/>
  <c r="Q200" i="4"/>
  <c r="Q201" i="4"/>
  <c r="Q202" i="4"/>
  <c r="Q203" i="4"/>
  <c r="Q204" i="4"/>
  <c r="Q205" i="4"/>
  <c r="Q206" i="4"/>
  <c r="Q207" i="4"/>
  <c r="Q208" i="4"/>
  <c r="Q209" i="4"/>
  <c r="Q210" i="4"/>
  <c r="Q211" i="4"/>
  <c r="Q212" i="4"/>
  <c r="Q213" i="4"/>
  <c r="Q214" i="4"/>
  <c r="Q215" i="4"/>
  <c r="Q216" i="4"/>
  <c r="Q217" i="4"/>
  <c r="Q218" i="4"/>
  <c r="Q219" i="4"/>
  <c r="Q220" i="4"/>
  <c r="Q221" i="4"/>
  <c r="Q222" i="4"/>
  <c r="Q223" i="4"/>
  <c r="Q224" i="4"/>
  <c r="Q225" i="4"/>
  <c r="Q226" i="4"/>
  <c r="Q227" i="4"/>
  <c r="Q228" i="4"/>
  <c r="Q229" i="4"/>
  <c r="Q230" i="4"/>
  <c r="Q231" i="4"/>
  <c r="Q232" i="4"/>
  <c r="Q233" i="4"/>
  <c r="Q234" i="4"/>
  <c r="Q235" i="4"/>
  <c r="Q236" i="4"/>
  <c r="Q237" i="4"/>
  <c r="Q238" i="4"/>
  <c r="Q239" i="4"/>
  <c r="Q240" i="4"/>
  <c r="Q241" i="4"/>
  <c r="Q242" i="4"/>
  <c r="Q243" i="4"/>
  <c r="Q244" i="4"/>
  <c r="Q245" i="4"/>
  <c r="Q246" i="4"/>
  <c r="Q247" i="4"/>
  <c r="Q248" i="4"/>
  <c r="Q249" i="4"/>
  <c r="Q250" i="4"/>
  <c r="Q251" i="4"/>
  <c r="Q252" i="4"/>
  <c r="Q253" i="4"/>
  <c r="Q254" i="4"/>
  <c r="Q255" i="4"/>
  <c r="Q256" i="4"/>
  <c r="Q257" i="4"/>
  <c r="Q258" i="4"/>
  <c r="Q259" i="4"/>
  <c r="Q260" i="4"/>
  <c r="Q261" i="4"/>
  <c r="Q262" i="4"/>
  <c r="Q263" i="4"/>
  <c r="Q264" i="4"/>
  <c r="Q265" i="4"/>
  <c r="Q266" i="4"/>
  <c r="Q267" i="4"/>
  <c r="Q268" i="4"/>
  <c r="Q269" i="4"/>
  <c r="Q270" i="4"/>
  <c r="Q271" i="4"/>
  <c r="Q272" i="4"/>
  <c r="Q273" i="4"/>
  <c r="Q274" i="4"/>
  <c r="Q275" i="4"/>
  <c r="Q276" i="4"/>
  <c r="Q277" i="4"/>
  <c r="Q278" i="4"/>
  <c r="Q279" i="4"/>
  <c r="Q280" i="4"/>
  <c r="Q281" i="4"/>
  <c r="Q282" i="4"/>
  <c r="Q283" i="4"/>
  <c r="Q284" i="4"/>
  <c r="Q285" i="4"/>
  <c r="Q286" i="4"/>
  <c r="Q287" i="4"/>
  <c r="Q288" i="4"/>
  <c r="Q289" i="4"/>
  <c r="Q290" i="4"/>
  <c r="Q291" i="4"/>
  <c r="Q292" i="4"/>
  <c r="Q293" i="4"/>
  <c r="Q294" i="4"/>
  <c r="Q295" i="4"/>
  <c r="Q296" i="4"/>
  <c r="Q297" i="4"/>
  <c r="Q298" i="4"/>
  <c r="Q299" i="4"/>
  <c r="Q300" i="4"/>
  <c r="Q301" i="4"/>
  <c r="Q302" i="4"/>
  <c r="Q303" i="4"/>
  <c r="Q304" i="4"/>
  <c r="Q305" i="4"/>
  <c r="Q306" i="4"/>
  <c r="Q307" i="4"/>
  <c r="Q308" i="4"/>
  <c r="Q309" i="4"/>
  <c r="Q310" i="4"/>
  <c r="Q311" i="4"/>
  <c r="Q312" i="4"/>
  <c r="Q313" i="4"/>
  <c r="Q314" i="4"/>
  <c r="Q315" i="4"/>
  <c r="Q316" i="4"/>
  <c r="Q317" i="4"/>
  <c r="Q318" i="4"/>
  <c r="Q319" i="4"/>
  <c r="Q320" i="4"/>
  <c r="Q321" i="4"/>
  <c r="Q322" i="4"/>
  <c r="Q323" i="4"/>
  <c r="Q324" i="4"/>
  <c r="Q325" i="4"/>
  <c r="Q326" i="4"/>
  <c r="Q327" i="4"/>
  <c r="Q328" i="4"/>
  <c r="Q329" i="4"/>
  <c r="Q330" i="4"/>
  <c r="Q331" i="4"/>
  <c r="Q332" i="4"/>
  <c r="Q333" i="4"/>
  <c r="Q334" i="4"/>
  <c r="Q335" i="4"/>
  <c r="Q336" i="4"/>
  <c r="Q337" i="4"/>
  <c r="Q338" i="4"/>
  <c r="Q339" i="4"/>
  <c r="Q340" i="4"/>
  <c r="Q341" i="4"/>
  <c r="Q342" i="4"/>
  <c r="Q343" i="4"/>
  <c r="Q344" i="4"/>
  <c r="Q345" i="4"/>
  <c r="Q346" i="4"/>
  <c r="Q347" i="4"/>
  <c r="Q348" i="4"/>
  <c r="Q349" i="4"/>
  <c r="Q350" i="4"/>
  <c r="Q351" i="4"/>
  <c r="Q352" i="4"/>
  <c r="Q353" i="4"/>
  <c r="Q354" i="4"/>
  <c r="Q355" i="4"/>
  <c r="Q356" i="4"/>
  <c r="Q357" i="4"/>
  <c r="Q358" i="4"/>
  <c r="Q359" i="4"/>
  <c r="Q360" i="4"/>
  <c r="Q361" i="4"/>
  <c r="Q362" i="4"/>
  <c r="Q363" i="4"/>
  <c r="Q364" i="4"/>
  <c r="Q365" i="4"/>
  <c r="Q366" i="4"/>
  <c r="Q367" i="4"/>
  <c r="Q368" i="4"/>
  <c r="Q369" i="4"/>
  <c r="Q370" i="4"/>
  <c r="Q371" i="4"/>
  <c r="Q372" i="4"/>
  <c r="Q373" i="4"/>
  <c r="Q374" i="4"/>
  <c r="Q375" i="4"/>
  <c r="Q376" i="4"/>
  <c r="Q377" i="4"/>
  <c r="Q378" i="4"/>
  <c r="Q379" i="4"/>
  <c r="Q380" i="4"/>
  <c r="Q381" i="4"/>
  <c r="Q382" i="4"/>
  <c r="Q383" i="4"/>
  <c r="Q384" i="4"/>
  <c r="Q385" i="4"/>
  <c r="Q386" i="4"/>
  <c r="Q387" i="4"/>
  <c r="Q388" i="4"/>
  <c r="Q389" i="4"/>
  <c r="Q390" i="4"/>
  <c r="Q391" i="4"/>
  <c r="Q392" i="4"/>
  <c r="Q393" i="4"/>
  <c r="Q394" i="4"/>
  <c r="Q395" i="4"/>
  <c r="Q396" i="4"/>
  <c r="Q397" i="4"/>
  <c r="Q398" i="4"/>
  <c r="Q399" i="4"/>
  <c r="Q400" i="4"/>
  <c r="Q401" i="4"/>
  <c r="Q402" i="4"/>
  <c r="Q403" i="4"/>
  <c r="Q404" i="4"/>
  <c r="Q405" i="4"/>
  <c r="Q406" i="4"/>
  <c r="Q407" i="4"/>
  <c r="Q408" i="4"/>
  <c r="Q409" i="4"/>
  <c r="Q410" i="4"/>
  <c r="Q411" i="4"/>
  <c r="Q412" i="4"/>
  <c r="Q413" i="4"/>
  <c r="Q414" i="4"/>
  <c r="Q415" i="4"/>
  <c r="Q416" i="4"/>
  <c r="Q417" i="4"/>
  <c r="Q418" i="4"/>
  <c r="Q419" i="4"/>
  <c r="Q420" i="4"/>
  <c r="Q421" i="4"/>
  <c r="Q422" i="4"/>
  <c r="Q423" i="4"/>
  <c r="Q424" i="4"/>
  <c r="Q425" i="4"/>
  <c r="Q426" i="4"/>
  <c r="Q427" i="4"/>
  <c r="Q428" i="4"/>
  <c r="Q429" i="4"/>
  <c r="Q430" i="4"/>
  <c r="Q431" i="4"/>
  <c r="Q432" i="4"/>
  <c r="Q433" i="4"/>
  <c r="Q434" i="4"/>
  <c r="Q435" i="4"/>
  <c r="Q436" i="4"/>
  <c r="Q437" i="4"/>
  <c r="Q438" i="4"/>
  <c r="Q439" i="4"/>
  <c r="Q440" i="4"/>
  <c r="Q441" i="4"/>
  <c r="Q442" i="4"/>
  <c r="Q443" i="4"/>
  <c r="Q444" i="4"/>
  <c r="Q445" i="4"/>
  <c r="Q446" i="4"/>
  <c r="Q447" i="4"/>
  <c r="Q448" i="4"/>
  <c r="Q449" i="4"/>
  <c r="Q450" i="4"/>
  <c r="Q451" i="4"/>
  <c r="Q452" i="4"/>
  <c r="Q453" i="4"/>
  <c r="Q454" i="4"/>
  <c r="Q455" i="4"/>
  <c r="Q456" i="4"/>
  <c r="Q457" i="4"/>
  <c r="Q458" i="4"/>
  <c r="Q459" i="4"/>
  <c r="Q460" i="4"/>
  <c r="Q461" i="4"/>
  <c r="Q462" i="4"/>
  <c r="Q463" i="4"/>
  <c r="Q464" i="4"/>
  <c r="Q465" i="4"/>
  <c r="Q466" i="4"/>
  <c r="Q467" i="4"/>
  <c r="Q468" i="4"/>
  <c r="Q469" i="4"/>
  <c r="Q470" i="4"/>
  <c r="Q471" i="4"/>
  <c r="Q472" i="4"/>
  <c r="Q473" i="4"/>
  <c r="Q474" i="4"/>
  <c r="Q475" i="4"/>
  <c r="Q476" i="4"/>
  <c r="Q477" i="4"/>
  <c r="Q478" i="4"/>
  <c r="Q479" i="4"/>
  <c r="Q480" i="4"/>
  <c r="Q481" i="4"/>
  <c r="Q482" i="4"/>
  <c r="Q483" i="4"/>
  <c r="Q484" i="4"/>
  <c r="Q485" i="4"/>
  <c r="Q486" i="4"/>
  <c r="Q487" i="4"/>
  <c r="Q488" i="4"/>
  <c r="Q489" i="4"/>
  <c r="Q490" i="4"/>
  <c r="Q491" i="4"/>
  <c r="Q492" i="4"/>
  <c r="Q493" i="4"/>
  <c r="Q494" i="4"/>
  <c r="Q495" i="4"/>
  <c r="Q496" i="4"/>
  <c r="Q497" i="4"/>
  <c r="Q498" i="4"/>
  <c r="Q499" i="4"/>
  <c r="Q500" i="4"/>
  <c r="Q501" i="4"/>
  <c r="Q502" i="4"/>
  <c r="Q503" i="4"/>
  <c r="Q504" i="4"/>
  <c r="Q505" i="4"/>
  <c r="Q506" i="4"/>
  <c r="Q507" i="4"/>
  <c r="Q508" i="4"/>
  <c r="Q509" i="4"/>
  <c r="Q510" i="4"/>
  <c r="Q511" i="4"/>
  <c r="Q512" i="4"/>
  <c r="Q513" i="4"/>
  <c r="Q514" i="4"/>
  <c r="Q515" i="4"/>
  <c r="Q516" i="4"/>
  <c r="Q517" i="4"/>
  <c r="Q518" i="4"/>
  <c r="Q519" i="4"/>
  <c r="Q520" i="4"/>
  <c r="Q521" i="4"/>
  <c r="Q522" i="4"/>
  <c r="Q523" i="4"/>
  <c r="Q524" i="4"/>
  <c r="Q525" i="4"/>
  <c r="Q526" i="4"/>
  <c r="Q527" i="4"/>
  <c r="Q528" i="4"/>
  <c r="Q529" i="4"/>
  <c r="Q530" i="4"/>
  <c r="Q531" i="4"/>
  <c r="Q532" i="4"/>
  <c r="Q533" i="4"/>
  <c r="Q534" i="4"/>
  <c r="Q535" i="4"/>
  <c r="Q536" i="4"/>
  <c r="Q537" i="4"/>
  <c r="Q538" i="4"/>
  <c r="Q539" i="4"/>
  <c r="Q540" i="4"/>
  <c r="Q541" i="4"/>
  <c r="Q542" i="4"/>
  <c r="Q543" i="4"/>
  <c r="Q544" i="4"/>
  <c r="Q545" i="4"/>
  <c r="Q546" i="4"/>
  <c r="Q547" i="4"/>
  <c r="Q548" i="4"/>
  <c r="Q549" i="4"/>
  <c r="Q550" i="4"/>
  <c r="Q551" i="4"/>
  <c r="Q552" i="4"/>
  <c r="Q553" i="4"/>
  <c r="Q554" i="4"/>
  <c r="Q555" i="4"/>
  <c r="Q556" i="4"/>
  <c r="Q557" i="4"/>
  <c r="Q558" i="4"/>
  <c r="Q559" i="4"/>
  <c r="Q560" i="4"/>
  <c r="Q561" i="4"/>
  <c r="Q562" i="4"/>
  <c r="Q563" i="4"/>
  <c r="Q564" i="4"/>
  <c r="Q565" i="4"/>
  <c r="Q566" i="4"/>
  <c r="Q567" i="4"/>
  <c r="Q568" i="4"/>
  <c r="Q569" i="4"/>
  <c r="Q570" i="4"/>
  <c r="Q571" i="4"/>
  <c r="Q572" i="4"/>
  <c r="Q573" i="4"/>
  <c r="Q574" i="4"/>
  <c r="Q575" i="4"/>
  <c r="Q576" i="4"/>
  <c r="Q577" i="4"/>
  <c r="Q578" i="4"/>
  <c r="Q579" i="4"/>
  <c r="Q580" i="4"/>
  <c r="Q581" i="4"/>
  <c r="Q582" i="4"/>
  <c r="Q583" i="4"/>
  <c r="Q584" i="4"/>
  <c r="Q585" i="4"/>
  <c r="Q586" i="4"/>
  <c r="Q587" i="4"/>
  <c r="Q588" i="4"/>
  <c r="Q589" i="4"/>
  <c r="Q590" i="4"/>
  <c r="Q591" i="4"/>
  <c r="Q592" i="4"/>
  <c r="Q593" i="4"/>
  <c r="Q594" i="4"/>
  <c r="Q595" i="4"/>
  <c r="Q596" i="4"/>
  <c r="Q597" i="4"/>
  <c r="Q598" i="4"/>
  <c r="Q599" i="4"/>
  <c r="Q600" i="4"/>
  <c r="Q601" i="4"/>
  <c r="Q602" i="4"/>
  <c r="Q603" i="4"/>
  <c r="Q604" i="4"/>
  <c r="Q605" i="4"/>
  <c r="Q606" i="4"/>
  <c r="Q607" i="4"/>
  <c r="Q608" i="4"/>
  <c r="Q609" i="4"/>
  <c r="Q610" i="4"/>
  <c r="Q611" i="4"/>
  <c r="Q612" i="4"/>
  <c r="Q613" i="4"/>
  <c r="Q614" i="4"/>
  <c r="Q615" i="4"/>
  <c r="Q616" i="4"/>
  <c r="Q617" i="4"/>
  <c r="Q618" i="4"/>
  <c r="Q619" i="4"/>
  <c r="Q620" i="4"/>
  <c r="Q621" i="4"/>
  <c r="Q622" i="4"/>
  <c r="Q623" i="4"/>
  <c r="Q624" i="4"/>
  <c r="Q625" i="4"/>
  <c r="Q626" i="4"/>
  <c r="Q627" i="4"/>
  <c r="Q628" i="4"/>
  <c r="Q629" i="4"/>
  <c r="Q630" i="4"/>
  <c r="Q631" i="4"/>
  <c r="Q632" i="4"/>
  <c r="Q633" i="4"/>
  <c r="Q634" i="4"/>
  <c r="Q635" i="4"/>
  <c r="Q636" i="4"/>
  <c r="Q637" i="4"/>
  <c r="Q638" i="4"/>
  <c r="Q639" i="4"/>
  <c r="Q640" i="4"/>
  <c r="Q641" i="4"/>
  <c r="Q642" i="4"/>
  <c r="Q643" i="4"/>
  <c r="Q644" i="4"/>
  <c r="Q645" i="4"/>
  <c r="Q646" i="4"/>
  <c r="Q647" i="4"/>
  <c r="Q648" i="4"/>
  <c r="Q649" i="4"/>
  <c r="Q650" i="4"/>
  <c r="Q651" i="4"/>
  <c r="Q652" i="4"/>
  <c r="Q653" i="4"/>
  <c r="Q654" i="4"/>
  <c r="Q655" i="4"/>
  <c r="Q656" i="4"/>
  <c r="Q657" i="4"/>
  <c r="Q658" i="4"/>
  <c r="Q659" i="4"/>
  <c r="Q660" i="4"/>
  <c r="Q661" i="4"/>
  <c r="Q662" i="4"/>
  <c r="Q663" i="4"/>
  <c r="Q664" i="4"/>
  <c r="Q665" i="4"/>
  <c r="Q666" i="4"/>
  <c r="Q667" i="4"/>
  <c r="Q668" i="4"/>
  <c r="Q669" i="4"/>
  <c r="Q670" i="4"/>
  <c r="Q671" i="4"/>
  <c r="Q672" i="4"/>
  <c r="Q673" i="4"/>
  <c r="Q674" i="4"/>
  <c r="Q675" i="4"/>
  <c r="Q676" i="4"/>
  <c r="Q677" i="4"/>
  <c r="Q678" i="4"/>
  <c r="Q679" i="4"/>
  <c r="Q680" i="4"/>
  <c r="Q681" i="4"/>
  <c r="Q682" i="4"/>
  <c r="Q683" i="4"/>
  <c r="Q684" i="4"/>
  <c r="Q685" i="4"/>
  <c r="Q686" i="4"/>
  <c r="Q687" i="4"/>
  <c r="Q688" i="4"/>
  <c r="Q689" i="4"/>
  <c r="Q690" i="4"/>
  <c r="Q691" i="4"/>
  <c r="Q692" i="4"/>
  <c r="Q693" i="4"/>
  <c r="Q694" i="4"/>
  <c r="Q695" i="4"/>
  <c r="Q696" i="4"/>
  <c r="Q697" i="4"/>
  <c r="Q698" i="4"/>
  <c r="Q699" i="4"/>
  <c r="Q700" i="4"/>
  <c r="Q701" i="4"/>
  <c r="Q702" i="4"/>
  <c r="Q703" i="4"/>
  <c r="Q704" i="4"/>
  <c r="Q705" i="4"/>
  <c r="Q706" i="4"/>
  <c r="Q707" i="4"/>
  <c r="Q708" i="4"/>
  <c r="Q709" i="4"/>
  <c r="Q710" i="4"/>
  <c r="Q711" i="4"/>
  <c r="Q712" i="4"/>
  <c r="Q713" i="4"/>
  <c r="Q714" i="4"/>
  <c r="Q715" i="4"/>
  <c r="Q716" i="4"/>
  <c r="Q717" i="4"/>
  <c r="Q718" i="4"/>
  <c r="Q719" i="4"/>
  <c r="Q720" i="4"/>
  <c r="Q721" i="4"/>
  <c r="Q722" i="4"/>
  <c r="Q723" i="4"/>
  <c r="Q724" i="4"/>
  <c r="Q725" i="4"/>
  <c r="Q726" i="4"/>
  <c r="Q727" i="4"/>
  <c r="Q728" i="4"/>
  <c r="Q729" i="4"/>
  <c r="Q730" i="4"/>
  <c r="Q731" i="4"/>
  <c r="Q732" i="4"/>
  <c r="Q733" i="4"/>
  <c r="Q734" i="4"/>
  <c r="Q735" i="4"/>
  <c r="Q736" i="4"/>
  <c r="Q737" i="4"/>
  <c r="Q738" i="4"/>
  <c r="Q739" i="4"/>
  <c r="Q740" i="4"/>
  <c r="Q741" i="4"/>
  <c r="Q742" i="4"/>
  <c r="Q743" i="4"/>
  <c r="Q744" i="4"/>
  <c r="Q745" i="4"/>
  <c r="Q746" i="4"/>
  <c r="Q747" i="4"/>
  <c r="Q748" i="4"/>
  <c r="Q749" i="4"/>
  <c r="Q750" i="4"/>
  <c r="Q751" i="4"/>
  <c r="Q752" i="4"/>
  <c r="Q753" i="4"/>
  <c r="Q754" i="4"/>
  <c r="Q755" i="4"/>
  <c r="Q756" i="4"/>
  <c r="Q757" i="4"/>
  <c r="Q758" i="4"/>
  <c r="Q759" i="4"/>
  <c r="Q760" i="4"/>
  <c r="Q761" i="4"/>
  <c r="Q762" i="4"/>
  <c r="Q763" i="4"/>
  <c r="Q764" i="4"/>
  <c r="Q765" i="4"/>
  <c r="Q766" i="4"/>
  <c r="Q767" i="4"/>
  <c r="Q768" i="4"/>
  <c r="Q769" i="4"/>
  <c r="Q770" i="4"/>
  <c r="Q771" i="4"/>
  <c r="Q772" i="4"/>
  <c r="Q773" i="4"/>
  <c r="Q774" i="4"/>
  <c r="Q775" i="4"/>
  <c r="Q776" i="4"/>
  <c r="Q777" i="4"/>
  <c r="Q778" i="4"/>
  <c r="Q779" i="4"/>
  <c r="Q780" i="4"/>
  <c r="Q781" i="4"/>
  <c r="Q782" i="4"/>
  <c r="Q783" i="4"/>
  <c r="Q784" i="4"/>
  <c r="Q785" i="4"/>
  <c r="Q786" i="4"/>
  <c r="Q787" i="4"/>
  <c r="Q788" i="4"/>
  <c r="Q789" i="4"/>
  <c r="Q790" i="4"/>
  <c r="Q791" i="4"/>
  <c r="Q792" i="4"/>
  <c r="Q793" i="4"/>
  <c r="Q794" i="4"/>
  <c r="Q795" i="4"/>
  <c r="Q796" i="4"/>
  <c r="Q797" i="4"/>
  <c r="Q798" i="4"/>
  <c r="Q799" i="4"/>
  <c r="Q800" i="4"/>
  <c r="Q801" i="4"/>
  <c r="Q802" i="4"/>
  <c r="Q803" i="4"/>
  <c r="Q804" i="4"/>
  <c r="Q805" i="4"/>
  <c r="Q806" i="4"/>
  <c r="Q807" i="4"/>
  <c r="Q808" i="4"/>
  <c r="Q809" i="4"/>
  <c r="Q810" i="4"/>
  <c r="Q811" i="4"/>
  <c r="Q812" i="4"/>
  <c r="Q813" i="4"/>
  <c r="Q814" i="4"/>
  <c r="Q815" i="4"/>
  <c r="Q816" i="4"/>
  <c r="Q817" i="4"/>
  <c r="Q818" i="4"/>
  <c r="Q819" i="4"/>
  <c r="Q820" i="4"/>
  <c r="Q821" i="4"/>
  <c r="Q822" i="4"/>
  <c r="Q823" i="4"/>
  <c r="Q824" i="4"/>
  <c r="Q825" i="4"/>
  <c r="Q826" i="4"/>
  <c r="Q827" i="4"/>
  <c r="Q828" i="4"/>
  <c r="Q829" i="4"/>
  <c r="Q830" i="4"/>
  <c r="Q831" i="4"/>
  <c r="Q832" i="4"/>
  <c r="Q833" i="4"/>
  <c r="Q834" i="4"/>
  <c r="Q835" i="4"/>
  <c r="Q836" i="4"/>
  <c r="Q837" i="4"/>
  <c r="Q838" i="4"/>
  <c r="Q839" i="4"/>
  <c r="Q840" i="4"/>
  <c r="Q841" i="4"/>
  <c r="Q842" i="4"/>
  <c r="Q843" i="4"/>
  <c r="Q844" i="4"/>
  <c r="Q845" i="4"/>
  <c r="Q846" i="4"/>
  <c r="Q847" i="4"/>
  <c r="Q848" i="4"/>
  <c r="Q849" i="4"/>
  <c r="Q850" i="4"/>
  <c r="Q851" i="4"/>
  <c r="Q852" i="4"/>
  <c r="Q853" i="4"/>
  <c r="Q854" i="4"/>
  <c r="Q855" i="4"/>
  <c r="Q856" i="4"/>
  <c r="Q857" i="4"/>
  <c r="Q858" i="4"/>
  <c r="Q859" i="4"/>
  <c r="Q860" i="4"/>
  <c r="Q861" i="4"/>
  <c r="Q862" i="4"/>
  <c r="Q863" i="4"/>
  <c r="Q864" i="4"/>
  <c r="Q865" i="4"/>
  <c r="Q866" i="4"/>
  <c r="Q867" i="4"/>
  <c r="Q868" i="4"/>
  <c r="Q869" i="4"/>
  <c r="Q870" i="4"/>
  <c r="Q871" i="4"/>
  <c r="Q872" i="4"/>
  <c r="Q873" i="4"/>
  <c r="Q874" i="4"/>
  <c r="Q875" i="4"/>
  <c r="Q876" i="4"/>
  <c r="Q877" i="4"/>
  <c r="Q878" i="4"/>
  <c r="Q879" i="4"/>
  <c r="Q880" i="4"/>
  <c r="Q881" i="4"/>
  <c r="Q882" i="4"/>
  <c r="Q883" i="4"/>
  <c r="Q884" i="4"/>
  <c r="Q885" i="4"/>
  <c r="Q886" i="4"/>
  <c r="Q887" i="4"/>
  <c r="Q888" i="4"/>
  <c r="Q889" i="4"/>
  <c r="Q890" i="4"/>
  <c r="Q891" i="4"/>
  <c r="Q892" i="4"/>
  <c r="Q893" i="4"/>
  <c r="Q894" i="4"/>
  <c r="Q895" i="4"/>
  <c r="Q896" i="4"/>
  <c r="Q897" i="4"/>
  <c r="Q898" i="4"/>
  <c r="Q899" i="4"/>
  <c r="Q900" i="4"/>
  <c r="Q901" i="4"/>
  <c r="Q902" i="4"/>
  <c r="Q903" i="4"/>
  <c r="Q904" i="4"/>
  <c r="Q905" i="4"/>
  <c r="Q906" i="4"/>
  <c r="Q907" i="4"/>
  <c r="Q908" i="4"/>
  <c r="Q909" i="4"/>
  <c r="Q910" i="4"/>
  <c r="Q911" i="4"/>
  <c r="Q912" i="4"/>
  <c r="Q913" i="4"/>
  <c r="Q914" i="4"/>
  <c r="Q915" i="4"/>
  <c r="Q916" i="4"/>
  <c r="Q917" i="4"/>
  <c r="Q918" i="4"/>
  <c r="Q919" i="4"/>
  <c r="Q920" i="4"/>
  <c r="Q921" i="4"/>
  <c r="Q922" i="4"/>
  <c r="Q923" i="4"/>
  <c r="Q924" i="4"/>
  <c r="Q925" i="4"/>
  <c r="Q926" i="4"/>
  <c r="Q927" i="4"/>
  <c r="Q928" i="4"/>
  <c r="Q929" i="4"/>
  <c r="Q930" i="4"/>
  <c r="Q931" i="4"/>
  <c r="Q932" i="4"/>
  <c r="Q933" i="4"/>
  <c r="Q934" i="4"/>
  <c r="Q935" i="4"/>
  <c r="Q936" i="4"/>
  <c r="Q937" i="4"/>
  <c r="Q938" i="4"/>
  <c r="Q939" i="4"/>
  <c r="Q940" i="4"/>
  <c r="Q941" i="4"/>
  <c r="Q942" i="4"/>
  <c r="Q943" i="4"/>
  <c r="Q944" i="4"/>
  <c r="Q945" i="4"/>
  <c r="Q946" i="4"/>
  <c r="Q947" i="4"/>
  <c r="Q948" i="4"/>
  <c r="Q949" i="4"/>
  <c r="Q950" i="4"/>
  <c r="Q951" i="4"/>
  <c r="Q952" i="4"/>
  <c r="Q953" i="4"/>
  <c r="Q954" i="4"/>
  <c r="Q955" i="4"/>
  <c r="Q956" i="4"/>
  <c r="Q957" i="4"/>
  <c r="Q958" i="4"/>
  <c r="Q959" i="4"/>
  <c r="Q960" i="4"/>
  <c r="Q961" i="4"/>
  <c r="Q962" i="4"/>
  <c r="Q963" i="4"/>
  <c r="Q964" i="4"/>
  <c r="Q965" i="4"/>
  <c r="Q966" i="4"/>
  <c r="Q967" i="4"/>
  <c r="Q968" i="4"/>
  <c r="Q969" i="4"/>
  <c r="Q970" i="4"/>
  <c r="Q971" i="4"/>
  <c r="Q972" i="4"/>
  <c r="Q973" i="4"/>
  <c r="Q974" i="4"/>
  <c r="Q975" i="4"/>
  <c r="Q976" i="4"/>
  <c r="Q977" i="4"/>
  <c r="Q978" i="4"/>
  <c r="Q979" i="4"/>
  <c r="Q980" i="4"/>
  <c r="Q981" i="4"/>
  <c r="Q983" i="4"/>
  <c r="Q984" i="4"/>
  <c r="Q985" i="4"/>
  <c r="Q986" i="4"/>
  <c r="Q987" i="4"/>
  <c r="Q988" i="4"/>
  <c r="Q989" i="4"/>
  <c r="Q990" i="4"/>
  <c r="Q991" i="4"/>
  <c r="Q992" i="4"/>
  <c r="Q993" i="4"/>
  <c r="Q994" i="4"/>
  <c r="Q995" i="4"/>
  <c r="Q996" i="4"/>
  <c r="Q997" i="4"/>
  <c r="Q998" i="4"/>
  <c r="Q999" i="4"/>
  <c r="Q1000" i="4"/>
  <c r="Q1001" i="4"/>
  <c r="Q1002" i="4"/>
  <c r="Q1003" i="4"/>
  <c r="Q1004" i="4"/>
  <c r="Q1005" i="4"/>
  <c r="Q1006" i="4"/>
  <c r="Q1007" i="4"/>
  <c r="Q1008" i="4"/>
  <c r="Q1009" i="4"/>
  <c r="Q1010" i="4"/>
  <c r="Q1011" i="4"/>
  <c r="Q1012" i="4"/>
  <c r="Q1013" i="4"/>
  <c r="Q1014" i="4"/>
  <c r="Q1015" i="4"/>
  <c r="Q1016" i="4"/>
  <c r="Q1017" i="4"/>
  <c r="Q1018" i="4"/>
  <c r="Q1019" i="4"/>
  <c r="Q1020" i="4"/>
  <c r="Q1021" i="4"/>
  <c r="O2" i="4"/>
  <c r="P2" i="4" s="1"/>
  <c r="O3" i="4"/>
  <c r="P3" i="4" s="1"/>
  <c r="O4" i="4"/>
  <c r="P4" i="4" s="1"/>
  <c r="O5" i="4"/>
  <c r="P5" i="4" s="1"/>
  <c r="O6" i="4"/>
  <c r="P6" i="4" s="1"/>
  <c r="O7" i="4"/>
  <c r="P7" i="4" s="1"/>
  <c r="O8" i="4"/>
  <c r="P8" i="4" s="1"/>
  <c r="O9" i="4"/>
  <c r="P9" i="4" s="1"/>
  <c r="O10" i="4"/>
  <c r="P10" i="4" s="1"/>
  <c r="O11" i="4"/>
  <c r="P11" i="4" s="1"/>
  <c r="O12" i="4"/>
  <c r="P12" i="4" s="1"/>
  <c r="O13" i="4"/>
  <c r="P13" i="4" s="1"/>
  <c r="O14" i="4"/>
  <c r="P14" i="4" s="1"/>
  <c r="O15" i="4"/>
  <c r="P15" i="4" s="1"/>
  <c r="O16" i="4"/>
  <c r="P16" i="4" s="1"/>
  <c r="O17" i="4"/>
  <c r="P17" i="4" s="1"/>
  <c r="O18" i="4"/>
  <c r="P18" i="4" s="1"/>
  <c r="O19" i="4"/>
  <c r="P19" i="4" s="1"/>
  <c r="O20" i="4"/>
  <c r="P20" i="4" s="1"/>
  <c r="O21" i="4"/>
  <c r="P21" i="4" s="1"/>
  <c r="O22" i="4"/>
  <c r="P22" i="4" s="1"/>
  <c r="O23" i="4"/>
  <c r="P23" i="4" s="1"/>
  <c r="O24" i="4"/>
  <c r="P24" i="4" s="1"/>
  <c r="O25" i="4"/>
  <c r="P25" i="4" s="1"/>
  <c r="O26" i="4"/>
  <c r="P26" i="4" s="1"/>
  <c r="O27" i="4"/>
  <c r="P27" i="4" s="1"/>
  <c r="O28" i="4"/>
  <c r="P28" i="4" s="1"/>
  <c r="O29" i="4"/>
  <c r="P29" i="4" s="1"/>
  <c r="O30" i="4"/>
  <c r="P30" i="4" s="1"/>
  <c r="O31" i="4"/>
  <c r="P31" i="4" s="1"/>
  <c r="O32" i="4"/>
  <c r="P32" i="4" s="1"/>
  <c r="O33" i="4"/>
  <c r="P33" i="4" s="1"/>
  <c r="O34" i="4"/>
  <c r="P34" i="4" s="1"/>
  <c r="O35" i="4"/>
  <c r="P35" i="4" s="1"/>
  <c r="O36" i="4"/>
  <c r="P36" i="4" s="1"/>
  <c r="O37" i="4"/>
  <c r="P37" i="4" s="1"/>
  <c r="O38" i="4"/>
  <c r="P38" i="4" s="1"/>
  <c r="O39" i="4"/>
  <c r="P39" i="4" s="1"/>
  <c r="O40" i="4"/>
  <c r="P40" i="4" s="1"/>
  <c r="O41" i="4"/>
  <c r="P41" i="4" s="1"/>
  <c r="O42" i="4"/>
  <c r="P42" i="4" s="1"/>
  <c r="O43" i="4"/>
  <c r="P43" i="4" s="1"/>
  <c r="O44" i="4"/>
  <c r="P44" i="4" s="1"/>
  <c r="O45" i="4"/>
  <c r="P45" i="4" s="1"/>
  <c r="O46" i="4"/>
  <c r="P46" i="4" s="1"/>
  <c r="O47" i="4"/>
  <c r="P47" i="4" s="1"/>
  <c r="O48" i="4"/>
  <c r="P48" i="4" s="1"/>
  <c r="O49" i="4"/>
  <c r="P49" i="4" s="1"/>
  <c r="O50" i="4"/>
  <c r="P50" i="4" s="1"/>
  <c r="O51" i="4"/>
  <c r="P51" i="4" s="1"/>
  <c r="O52" i="4"/>
  <c r="P52" i="4" s="1"/>
  <c r="O53" i="4"/>
  <c r="P53" i="4" s="1"/>
  <c r="O54" i="4"/>
  <c r="P54" i="4" s="1"/>
  <c r="O55" i="4"/>
  <c r="P55" i="4" s="1"/>
  <c r="O56" i="4"/>
  <c r="P56" i="4" s="1"/>
  <c r="O57" i="4"/>
  <c r="P57" i="4" s="1"/>
  <c r="O58" i="4"/>
  <c r="P58" i="4" s="1"/>
  <c r="O59" i="4"/>
  <c r="P59" i="4" s="1"/>
  <c r="O60" i="4"/>
  <c r="P60" i="4" s="1"/>
  <c r="O61" i="4"/>
  <c r="P61" i="4" s="1"/>
  <c r="O62" i="4"/>
  <c r="P62" i="4" s="1"/>
  <c r="O63" i="4"/>
  <c r="P63" i="4" s="1"/>
  <c r="O64" i="4"/>
  <c r="P64" i="4" s="1"/>
  <c r="O65" i="4"/>
  <c r="P65" i="4" s="1"/>
  <c r="O66" i="4"/>
  <c r="P66" i="4" s="1"/>
  <c r="O67" i="4"/>
  <c r="P67" i="4" s="1"/>
  <c r="O68" i="4"/>
  <c r="P68" i="4" s="1"/>
  <c r="O69" i="4"/>
  <c r="P69" i="4" s="1"/>
  <c r="O70" i="4"/>
  <c r="P70" i="4" s="1"/>
  <c r="O71" i="4"/>
  <c r="P71" i="4" s="1"/>
  <c r="O72" i="4"/>
  <c r="P72" i="4" s="1"/>
  <c r="O73" i="4"/>
  <c r="P73" i="4" s="1"/>
  <c r="O74" i="4"/>
  <c r="P74" i="4" s="1"/>
  <c r="O75" i="4"/>
  <c r="P75" i="4" s="1"/>
  <c r="O76" i="4"/>
  <c r="P76" i="4" s="1"/>
  <c r="O77" i="4"/>
  <c r="P77" i="4" s="1"/>
  <c r="O78" i="4"/>
  <c r="P78" i="4" s="1"/>
  <c r="O79" i="4"/>
  <c r="P79" i="4" s="1"/>
  <c r="O80" i="4"/>
  <c r="P80" i="4" s="1"/>
  <c r="O81" i="4"/>
  <c r="P81" i="4" s="1"/>
  <c r="O82" i="4"/>
  <c r="P82" i="4" s="1"/>
  <c r="O83" i="4"/>
  <c r="P83" i="4" s="1"/>
  <c r="O84" i="4"/>
  <c r="P84" i="4" s="1"/>
  <c r="O85" i="4"/>
  <c r="P85" i="4" s="1"/>
  <c r="O86" i="4"/>
  <c r="P86" i="4" s="1"/>
  <c r="O87" i="4"/>
  <c r="P87" i="4" s="1"/>
  <c r="O88" i="4"/>
  <c r="P88" i="4" s="1"/>
  <c r="O89" i="4"/>
  <c r="P89" i="4" s="1"/>
  <c r="O90" i="4"/>
  <c r="P90" i="4" s="1"/>
  <c r="O91" i="4"/>
  <c r="P91" i="4" s="1"/>
  <c r="O92" i="4"/>
  <c r="P92" i="4" s="1"/>
  <c r="O93" i="4"/>
  <c r="P93" i="4" s="1"/>
  <c r="O94" i="4"/>
  <c r="P94" i="4" s="1"/>
  <c r="O95" i="4"/>
  <c r="P95" i="4" s="1"/>
  <c r="O96" i="4"/>
  <c r="P96" i="4" s="1"/>
  <c r="O97" i="4"/>
  <c r="P97" i="4" s="1"/>
  <c r="O98" i="4"/>
  <c r="P98" i="4" s="1"/>
  <c r="O99" i="4"/>
  <c r="P99" i="4" s="1"/>
  <c r="O100" i="4"/>
  <c r="P100" i="4" s="1"/>
  <c r="O101" i="4"/>
  <c r="P101" i="4" s="1"/>
  <c r="O102" i="4"/>
  <c r="P102" i="4" s="1"/>
  <c r="O103" i="4"/>
  <c r="P103" i="4" s="1"/>
  <c r="O104" i="4"/>
  <c r="P104" i="4" s="1"/>
  <c r="O105" i="4"/>
  <c r="P105" i="4" s="1"/>
  <c r="O106" i="4"/>
  <c r="P106" i="4" s="1"/>
  <c r="O107" i="4"/>
  <c r="P107" i="4" s="1"/>
  <c r="O108" i="4"/>
  <c r="P108" i="4" s="1"/>
  <c r="O109" i="4"/>
  <c r="P109" i="4" s="1"/>
  <c r="O110" i="4"/>
  <c r="P110" i="4" s="1"/>
  <c r="O111" i="4"/>
  <c r="P111" i="4" s="1"/>
  <c r="O112" i="4"/>
  <c r="P112" i="4" s="1"/>
  <c r="O113" i="4"/>
  <c r="P113" i="4" s="1"/>
  <c r="O114" i="4"/>
  <c r="P114" i="4" s="1"/>
  <c r="O115" i="4"/>
  <c r="P115" i="4" s="1"/>
  <c r="O116" i="4"/>
  <c r="P116" i="4" s="1"/>
  <c r="O117" i="4"/>
  <c r="P117" i="4" s="1"/>
  <c r="O118" i="4"/>
  <c r="P118" i="4" s="1"/>
  <c r="O119" i="4"/>
  <c r="P119" i="4" s="1"/>
  <c r="O120" i="4"/>
  <c r="P120" i="4" s="1"/>
  <c r="O121" i="4"/>
  <c r="P121" i="4" s="1"/>
  <c r="O122" i="4"/>
  <c r="P122" i="4" s="1"/>
  <c r="O123" i="4"/>
  <c r="P123" i="4" s="1"/>
  <c r="O124" i="4"/>
  <c r="P124" i="4" s="1"/>
  <c r="O125" i="4"/>
  <c r="P125" i="4" s="1"/>
  <c r="O126" i="4"/>
  <c r="P126" i="4" s="1"/>
  <c r="O127" i="4"/>
  <c r="P127" i="4" s="1"/>
  <c r="O128" i="4"/>
  <c r="P128" i="4" s="1"/>
  <c r="O129" i="4"/>
  <c r="P129" i="4" s="1"/>
  <c r="O130" i="4"/>
  <c r="P130" i="4" s="1"/>
  <c r="O131" i="4"/>
  <c r="P131" i="4" s="1"/>
  <c r="O132" i="4"/>
  <c r="P132" i="4" s="1"/>
  <c r="O133" i="4"/>
  <c r="P133" i="4" s="1"/>
  <c r="O134" i="4"/>
  <c r="P134" i="4" s="1"/>
  <c r="O135" i="4"/>
  <c r="P135" i="4" s="1"/>
  <c r="O136" i="4"/>
  <c r="P136" i="4" s="1"/>
  <c r="O137" i="4"/>
  <c r="P137" i="4" s="1"/>
  <c r="O138" i="4"/>
  <c r="P138" i="4" s="1"/>
  <c r="O139" i="4"/>
  <c r="P139" i="4" s="1"/>
  <c r="O140" i="4"/>
  <c r="P140" i="4" s="1"/>
  <c r="O141" i="4"/>
  <c r="P141" i="4" s="1"/>
  <c r="O142" i="4"/>
  <c r="P142" i="4" s="1"/>
  <c r="O143" i="4"/>
  <c r="P143" i="4" s="1"/>
  <c r="O144" i="4"/>
  <c r="P144" i="4" s="1"/>
  <c r="O145" i="4"/>
  <c r="P145" i="4" s="1"/>
  <c r="O146" i="4"/>
  <c r="P146" i="4" s="1"/>
  <c r="O147" i="4"/>
  <c r="P147" i="4" s="1"/>
  <c r="O148" i="4"/>
  <c r="P148" i="4" s="1"/>
  <c r="O149" i="4"/>
  <c r="P149" i="4" s="1"/>
  <c r="O150" i="4"/>
  <c r="P150" i="4" s="1"/>
  <c r="O151" i="4"/>
  <c r="P151" i="4" s="1"/>
  <c r="O152" i="4"/>
  <c r="P152" i="4" s="1"/>
  <c r="O153" i="4"/>
  <c r="P153" i="4" s="1"/>
  <c r="O154" i="4"/>
  <c r="P154" i="4" s="1"/>
  <c r="O155" i="4"/>
  <c r="P155" i="4" s="1"/>
  <c r="O156" i="4"/>
  <c r="P156" i="4" s="1"/>
  <c r="O157" i="4"/>
  <c r="P157" i="4" s="1"/>
  <c r="O158" i="4"/>
  <c r="P158" i="4" s="1"/>
  <c r="O159" i="4"/>
  <c r="P159" i="4" s="1"/>
  <c r="O160" i="4"/>
  <c r="P160" i="4" s="1"/>
  <c r="O161" i="4"/>
  <c r="P161" i="4" s="1"/>
  <c r="O162" i="4"/>
  <c r="P162" i="4" s="1"/>
  <c r="O163" i="4"/>
  <c r="P163" i="4" s="1"/>
  <c r="O164" i="4"/>
  <c r="P164" i="4" s="1"/>
  <c r="O165" i="4"/>
  <c r="P165" i="4" s="1"/>
  <c r="O166" i="4"/>
  <c r="P166" i="4" s="1"/>
  <c r="O167" i="4"/>
  <c r="P167" i="4" s="1"/>
  <c r="O168" i="4"/>
  <c r="P168" i="4" s="1"/>
  <c r="O169" i="4"/>
  <c r="P169" i="4" s="1"/>
  <c r="O170" i="4"/>
  <c r="P170" i="4" s="1"/>
  <c r="O171" i="4"/>
  <c r="P171" i="4" s="1"/>
  <c r="O172" i="4"/>
  <c r="P172" i="4" s="1"/>
  <c r="O173" i="4"/>
  <c r="P173" i="4" s="1"/>
  <c r="O174" i="4"/>
  <c r="P174" i="4" s="1"/>
  <c r="O175" i="4"/>
  <c r="P175" i="4" s="1"/>
  <c r="O176" i="4"/>
  <c r="P176" i="4" s="1"/>
  <c r="O177" i="4"/>
  <c r="P177" i="4" s="1"/>
  <c r="O178" i="4"/>
  <c r="P178" i="4" s="1"/>
  <c r="O179" i="4"/>
  <c r="P179" i="4" s="1"/>
  <c r="O180" i="4"/>
  <c r="P180" i="4" s="1"/>
  <c r="O181" i="4"/>
  <c r="P181" i="4" s="1"/>
  <c r="O182" i="4"/>
  <c r="P182" i="4" s="1"/>
  <c r="O183" i="4"/>
  <c r="P183" i="4" s="1"/>
  <c r="O184" i="4"/>
  <c r="P184" i="4" s="1"/>
  <c r="O185" i="4"/>
  <c r="P185" i="4" s="1"/>
  <c r="O186" i="4"/>
  <c r="P186" i="4" s="1"/>
  <c r="O187" i="4"/>
  <c r="P187" i="4" s="1"/>
  <c r="O188" i="4"/>
  <c r="P188" i="4" s="1"/>
  <c r="O189" i="4"/>
  <c r="P189" i="4" s="1"/>
  <c r="O190" i="4"/>
  <c r="P190" i="4" s="1"/>
  <c r="O191" i="4"/>
  <c r="P191" i="4" s="1"/>
  <c r="O192" i="4"/>
  <c r="P192" i="4" s="1"/>
  <c r="O193" i="4"/>
  <c r="P193" i="4" s="1"/>
  <c r="O194" i="4"/>
  <c r="P194" i="4" s="1"/>
  <c r="O195" i="4"/>
  <c r="P195" i="4" s="1"/>
  <c r="O196" i="4"/>
  <c r="P196" i="4" s="1"/>
  <c r="O197" i="4"/>
  <c r="P197" i="4" s="1"/>
  <c r="O198" i="4"/>
  <c r="P198" i="4" s="1"/>
  <c r="O199" i="4"/>
  <c r="P199" i="4" s="1"/>
  <c r="O200" i="4"/>
  <c r="P200" i="4" s="1"/>
  <c r="O201" i="4"/>
  <c r="P201" i="4" s="1"/>
  <c r="O202" i="4"/>
  <c r="P202" i="4" s="1"/>
  <c r="O203" i="4"/>
  <c r="P203" i="4" s="1"/>
  <c r="O204" i="4"/>
  <c r="P204" i="4" s="1"/>
  <c r="O205" i="4"/>
  <c r="P205" i="4" s="1"/>
  <c r="O206" i="4"/>
  <c r="P206" i="4" s="1"/>
  <c r="O207" i="4"/>
  <c r="P207" i="4" s="1"/>
  <c r="O208" i="4"/>
  <c r="P208" i="4" s="1"/>
  <c r="O209" i="4"/>
  <c r="P209" i="4" s="1"/>
  <c r="O210" i="4"/>
  <c r="P210" i="4" s="1"/>
  <c r="O211" i="4"/>
  <c r="P211" i="4" s="1"/>
  <c r="O212" i="4"/>
  <c r="P212" i="4" s="1"/>
  <c r="O213" i="4"/>
  <c r="P213" i="4" s="1"/>
  <c r="O214" i="4"/>
  <c r="P214" i="4" s="1"/>
  <c r="O215" i="4"/>
  <c r="P215" i="4" s="1"/>
  <c r="O216" i="4"/>
  <c r="P216" i="4" s="1"/>
  <c r="O217" i="4"/>
  <c r="P217" i="4" s="1"/>
  <c r="O218" i="4"/>
  <c r="P218" i="4" s="1"/>
  <c r="O219" i="4"/>
  <c r="P219" i="4" s="1"/>
  <c r="O220" i="4"/>
  <c r="P220" i="4" s="1"/>
  <c r="O221" i="4"/>
  <c r="P221" i="4" s="1"/>
  <c r="O222" i="4"/>
  <c r="P222" i="4" s="1"/>
  <c r="O223" i="4"/>
  <c r="P223" i="4" s="1"/>
  <c r="O224" i="4"/>
  <c r="P224" i="4" s="1"/>
  <c r="O225" i="4"/>
  <c r="P225" i="4" s="1"/>
  <c r="O226" i="4"/>
  <c r="P226" i="4" s="1"/>
  <c r="O227" i="4"/>
  <c r="P227" i="4" s="1"/>
  <c r="O228" i="4"/>
  <c r="P228" i="4" s="1"/>
  <c r="O229" i="4"/>
  <c r="P229" i="4" s="1"/>
  <c r="O230" i="4"/>
  <c r="P230" i="4" s="1"/>
  <c r="O231" i="4"/>
  <c r="P231" i="4" s="1"/>
  <c r="O232" i="4"/>
  <c r="P232" i="4" s="1"/>
  <c r="O233" i="4"/>
  <c r="P233" i="4" s="1"/>
  <c r="O234" i="4"/>
  <c r="P234" i="4" s="1"/>
  <c r="O235" i="4"/>
  <c r="P235" i="4" s="1"/>
  <c r="O236" i="4"/>
  <c r="P236" i="4" s="1"/>
  <c r="O237" i="4"/>
  <c r="P237" i="4" s="1"/>
  <c r="O238" i="4"/>
  <c r="P238" i="4" s="1"/>
  <c r="O239" i="4"/>
  <c r="P239" i="4" s="1"/>
  <c r="O240" i="4"/>
  <c r="P240" i="4" s="1"/>
  <c r="O241" i="4"/>
  <c r="P241" i="4" s="1"/>
  <c r="O242" i="4"/>
  <c r="P242" i="4" s="1"/>
  <c r="O243" i="4"/>
  <c r="P243" i="4" s="1"/>
  <c r="O244" i="4"/>
  <c r="P244" i="4" s="1"/>
  <c r="O245" i="4"/>
  <c r="P245" i="4" s="1"/>
  <c r="O246" i="4"/>
  <c r="P246" i="4" s="1"/>
  <c r="O247" i="4"/>
  <c r="P247" i="4" s="1"/>
  <c r="O248" i="4"/>
  <c r="P248" i="4" s="1"/>
  <c r="O249" i="4"/>
  <c r="P249" i="4" s="1"/>
  <c r="O250" i="4"/>
  <c r="P250" i="4" s="1"/>
  <c r="O251" i="4"/>
  <c r="P251" i="4" s="1"/>
  <c r="O252" i="4"/>
  <c r="P252" i="4" s="1"/>
  <c r="O253" i="4"/>
  <c r="P253" i="4" s="1"/>
  <c r="O254" i="4"/>
  <c r="P254" i="4" s="1"/>
  <c r="O255" i="4"/>
  <c r="P255" i="4" s="1"/>
  <c r="O256" i="4"/>
  <c r="P256" i="4" s="1"/>
  <c r="O257" i="4"/>
  <c r="P257" i="4" s="1"/>
  <c r="O258" i="4"/>
  <c r="P258" i="4" s="1"/>
  <c r="O259" i="4"/>
  <c r="P259" i="4" s="1"/>
  <c r="O260" i="4"/>
  <c r="P260" i="4" s="1"/>
  <c r="O261" i="4"/>
  <c r="P261" i="4" s="1"/>
  <c r="O262" i="4"/>
  <c r="P262" i="4" s="1"/>
  <c r="O263" i="4"/>
  <c r="P263" i="4" s="1"/>
  <c r="O264" i="4"/>
  <c r="P264" i="4" s="1"/>
  <c r="O265" i="4"/>
  <c r="P265" i="4" s="1"/>
  <c r="O266" i="4"/>
  <c r="P266" i="4" s="1"/>
  <c r="O267" i="4"/>
  <c r="P267" i="4" s="1"/>
  <c r="O268" i="4"/>
  <c r="P268" i="4" s="1"/>
  <c r="O269" i="4"/>
  <c r="P269" i="4" s="1"/>
  <c r="O270" i="4"/>
  <c r="P270" i="4" s="1"/>
  <c r="O271" i="4"/>
  <c r="P271" i="4" s="1"/>
  <c r="O272" i="4"/>
  <c r="P272" i="4" s="1"/>
  <c r="O273" i="4"/>
  <c r="P273" i="4" s="1"/>
  <c r="O274" i="4"/>
  <c r="P274" i="4" s="1"/>
  <c r="O275" i="4"/>
  <c r="P275" i="4" s="1"/>
  <c r="O276" i="4"/>
  <c r="P276" i="4" s="1"/>
  <c r="O277" i="4"/>
  <c r="P277" i="4" s="1"/>
  <c r="O278" i="4"/>
  <c r="P278" i="4" s="1"/>
  <c r="O279" i="4"/>
  <c r="P279" i="4" s="1"/>
  <c r="O280" i="4"/>
  <c r="P280" i="4" s="1"/>
  <c r="O281" i="4"/>
  <c r="P281" i="4" s="1"/>
  <c r="O282" i="4"/>
  <c r="P282" i="4" s="1"/>
  <c r="O283" i="4"/>
  <c r="P283" i="4" s="1"/>
  <c r="O284" i="4"/>
  <c r="P284" i="4" s="1"/>
  <c r="O285" i="4"/>
  <c r="P285" i="4" s="1"/>
  <c r="O286" i="4"/>
  <c r="P286" i="4" s="1"/>
  <c r="O287" i="4"/>
  <c r="P287" i="4" s="1"/>
  <c r="O288" i="4"/>
  <c r="P288" i="4" s="1"/>
  <c r="O289" i="4"/>
  <c r="P289" i="4" s="1"/>
  <c r="O290" i="4"/>
  <c r="P290" i="4" s="1"/>
  <c r="O291" i="4"/>
  <c r="P291" i="4" s="1"/>
  <c r="O292" i="4"/>
  <c r="P292" i="4" s="1"/>
  <c r="O293" i="4"/>
  <c r="P293" i="4" s="1"/>
  <c r="O294" i="4"/>
  <c r="P294" i="4" s="1"/>
  <c r="O295" i="4"/>
  <c r="P295" i="4" s="1"/>
  <c r="O296" i="4"/>
  <c r="P296" i="4" s="1"/>
  <c r="O297" i="4"/>
  <c r="P297" i="4" s="1"/>
  <c r="O298" i="4"/>
  <c r="P298" i="4" s="1"/>
  <c r="O299" i="4"/>
  <c r="P299" i="4" s="1"/>
  <c r="O300" i="4"/>
  <c r="P300" i="4" s="1"/>
  <c r="O301" i="4"/>
  <c r="P301" i="4" s="1"/>
  <c r="O302" i="4"/>
  <c r="P302" i="4" s="1"/>
  <c r="O303" i="4"/>
  <c r="P303" i="4" s="1"/>
  <c r="O304" i="4"/>
  <c r="P304" i="4" s="1"/>
  <c r="O305" i="4"/>
  <c r="P305" i="4" s="1"/>
  <c r="O306" i="4"/>
  <c r="P306" i="4" s="1"/>
  <c r="O307" i="4"/>
  <c r="P307" i="4" s="1"/>
  <c r="O308" i="4"/>
  <c r="P308" i="4" s="1"/>
  <c r="O309" i="4"/>
  <c r="P309" i="4" s="1"/>
  <c r="O310" i="4"/>
  <c r="P310" i="4" s="1"/>
  <c r="O311" i="4"/>
  <c r="P311" i="4" s="1"/>
  <c r="O312" i="4"/>
  <c r="P312" i="4" s="1"/>
  <c r="O313" i="4"/>
  <c r="P313" i="4" s="1"/>
  <c r="O314" i="4"/>
  <c r="P314" i="4" s="1"/>
  <c r="O315" i="4"/>
  <c r="P315" i="4" s="1"/>
  <c r="O316" i="4"/>
  <c r="P316" i="4" s="1"/>
  <c r="O317" i="4"/>
  <c r="P317" i="4" s="1"/>
  <c r="O318" i="4"/>
  <c r="P318" i="4" s="1"/>
  <c r="O319" i="4"/>
  <c r="P319" i="4" s="1"/>
  <c r="O320" i="4"/>
  <c r="P320" i="4" s="1"/>
  <c r="O321" i="4"/>
  <c r="P321" i="4" s="1"/>
  <c r="O322" i="4"/>
  <c r="P322" i="4" s="1"/>
  <c r="O323" i="4"/>
  <c r="P323" i="4" s="1"/>
  <c r="O324" i="4"/>
  <c r="P324" i="4" s="1"/>
  <c r="O325" i="4"/>
  <c r="P325" i="4" s="1"/>
  <c r="O326" i="4"/>
  <c r="P326" i="4" s="1"/>
  <c r="O327" i="4"/>
  <c r="P327" i="4" s="1"/>
  <c r="O328" i="4"/>
  <c r="P328" i="4" s="1"/>
  <c r="O329" i="4"/>
  <c r="P329" i="4" s="1"/>
  <c r="O330" i="4"/>
  <c r="P330" i="4" s="1"/>
  <c r="O331" i="4"/>
  <c r="P331" i="4" s="1"/>
  <c r="O332" i="4"/>
  <c r="P332" i="4" s="1"/>
  <c r="O333" i="4"/>
  <c r="P333" i="4" s="1"/>
  <c r="O334" i="4"/>
  <c r="P334" i="4" s="1"/>
  <c r="O335" i="4"/>
  <c r="P335" i="4" s="1"/>
  <c r="O336" i="4"/>
  <c r="P336" i="4" s="1"/>
  <c r="O337" i="4"/>
  <c r="P337" i="4" s="1"/>
  <c r="O338" i="4"/>
  <c r="P338" i="4" s="1"/>
  <c r="O339" i="4"/>
  <c r="P339" i="4" s="1"/>
  <c r="O340" i="4"/>
  <c r="P340" i="4" s="1"/>
  <c r="O341" i="4"/>
  <c r="P341" i="4" s="1"/>
  <c r="O342" i="4"/>
  <c r="P342" i="4" s="1"/>
  <c r="O343" i="4"/>
  <c r="P343" i="4" s="1"/>
  <c r="O344" i="4"/>
  <c r="P344" i="4" s="1"/>
  <c r="O345" i="4"/>
  <c r="P345" i="4" s="1"/>
  <c r="O346" i="4"/>
  <c r="P346" i="4" s="1"/>
  <c r="O347" i="4"/>
  <c r="P347" i="4" s="1"/>
  <c r="O348" i="4"/>
  <c r="P348" i="4" s="1"/>
  <c r="O349" i="4"/>
  <c r="P349" i="4" s="1"/>
  <c r="O350" i="4"/>
  <c r="P350" i="4" s="1"/>
  <c r="O351" i="4"/>
  <c r="P351" i="4" s="1"/>
  <c r="O352" i="4"/>
  <c r="P352" i="4" s="1"/>
  <c r="O353" i="4"/>
  <c r="P353" i="4" s="1"/>
  <c r="O354" i="4"/>
  <c r="P354" i="4" s="1"/>
  <c r="O355" i="4"/>
  <c r="P355" i="4" s="1"/>
  <c r="O356" i="4"/>
  <c r="P356" i="4" s="1"/>
  <c r="O357" i="4"/>
  <c r="P357" i="4" s="1"/>
  <c r="O358" i="4"/>
  <c r="P358" i="4" s="1"/>
  <c r="O359" i="4"/>
  <c r="P359" i="4" s="1"/>
  <c r="O360" i="4"/>
  <c r="P360" i="4" s="1"/>
  <c r="O361" i="4"/>
  <c r="P361" i="4" s="1"/>
  <c r="O362" i="4"/>
  <c r="P362" i="4" s="1"/>
  <c r="O363" i="4"/>
  <c r="P363" i="4" s="1"/>
  <c r="O364" i="4"/>
  <c r="P364" i="4" s="1"/>
  <c r="O365" i="4"/>
  <c r="P365" i="4" s="1"/>
  <c r="O366" i="4"/>
  <c r="P366" i="4" s="1"/>
  <c r="O367" i="4"/>
  <c r="P367" i="4" s="1"/>
  <c r="O368" i="4"/>
  <c r="P368" i="4" s="1"/>
  <c r="O369" i="4"/>
  <c r="P369" i="4" s="1"/>
  <c r="O370" i="4"/>
  <c r="P370" i="4" s="1"/>
  <c r="O371" i="4"/>
  <c r="P371" i="4" s="1"/>
  <c r="O372" i="4"/>
  <c r="P372" i="4" s="1"/>
  <c r="O373" i="4"/>
  <c r="P373" i="4" s="1"/>
  <c r="O374" i="4"/>
  <c r="P374" i="4" s="1"/>
  <c r="O375" i="4"/>
  <c r="P375" i="4" s="1"/>
  <c r="O376" i="4"/>
  <c r="P376" i="4" s="1"/>
  <c r="O377" i="4"/>
  <c r="P377" i="4" s="1"/>
  <c r="O378" i="4"/>
  <c r="P378" i="4" s="1"/>
  <c r="O379" i="4"/>
  <c r="P379" i="4" s="1"/>
  <c r="O380" i="4"/>
  <c r="P380" i="4" s="1"/>
  <c r="O381" i="4"/>
  <c r="P381" i="4" s="1"/>
  <c r="O382" i="4"/>
  <c r="P382" i="4" s="1"/>
  <c r="O383" i="4"/>
  <c r="P383" i="4" s="1"/>
  <c r="O384" i="4"/>
  <c r="P384" i="4" s="1"/>
  <c r="O385" i="4"/>
  <c r="P385" i="4" s="1"/>
  <c r="O386" i="4"/>
  <c r="P386" i="4" s="1"/>
  <c r="O387" i="4"/>
  <c r="P387" i="4" s="1"/>
  <c r="O388" i="4"/>
  <c r="P388" i="4" s="1"/>
  <c r="O389" i="4"/>
  <c r="P389" i="4" s="1"/>
  <c r="O390" i="4"/>
  <c r="P390" i="4" s="1"/>
  <c r="O391" i="4"/>
  <c r="P391" i="4" s="1"/>
  <c r="O392" i="4"/>
  <c r="P392" i="4" s="1"/>
  <c r="O393" i="4"/>
  <c r="P393" i="4" s="1"/>
  <c r="O394" i="4"/>
  <c r="P394" i="4" s="1"/>
  <c r="O395" i="4"/>
  <c r="P395" i="4" s="1"/>
  <c r="O396" i="4"/>
  <c r="P396" i="4" s="1"/>
  <c r="O397" i="4"/>
  <c r="P397" i="4" s="1"/>
  <c r="O398" i="4"/>
  <c r="P398" i="4" s="1"/>
  <c r="O399" i="4"/>
  <c r="P399" i="4" s="1"/>
  <c r="O400" i="4"/>
  <c r="P400" i="4" s="1"/>
  <c r="O401" i="4"/>
  <c r="P401" i="4" s="1"/>
  <c r="O402" i="4"/>
  <c r="P402" i="4" s="1"/>
  <c r="O403" i="4"/>
  <c r="P403" i="4" s="1"/>
  <c r="O404" i="4"/>
  <c r="P404" i="4" s="1"/>
  <c r="O405" i="4"/>
  <c r="P405" i="4" s="1"/>
  <c r="O406" i="4"/>
  <c r="P406" i="4" s="1"/>
  <c r="O407" i="4"/>
  <c r="P407" i="4" s="1"/>
  <c r="O408" i="4"/>
  <c r="P408" i="4" s="1"/>
  <c r="O409" i="4"/>
  <c r="P409" i="4" s="1"/>
  <c r="O410" i="4"/>
  <c r="P410" i="4" s="1"/>
  <c r="O411" i="4"/>
  <c r="P411" i="4" s="1"/>
  <c r="O412" i="4"/>
  <c r="P412" i="4" s="1"/>
  <c r="O413" i="4"/>
  <c r="P413" i="4" s="1"/>
  <c r="O414" i="4"/>
  <c r="P414" i="4" s="1"/>
  <c r="O415" i="4"/>
  <c r="P415" i="4" s="1"/>
  <c r="O416" i="4"/>
  <c r="P416" i="4" s="1"/>
  <c r="O417" i="4"/>
  <c r="P417" i="4" s="1"/>
  <c r="O418" i="4"/>
  <c r="P418" i="4" s="1"/>
  <c r="O419" i="4"/>
  <c r="P419" i="4" s="1"/>
  <c r="O420" i="4"/>
  <c r="P420" i="4" s="1"/>
  <c r="O421" i="4"/>
  <c r="P421" i="4" s="1"/>
  <c r="O422" i="4"/>
  <c r="P422" i="4" s="1"/>
  <c r="O423" i="4"/>
  <c r="P423" i="4" s="1"/>
  <c r="O424" i="4"/>
  <c r="P424" i="4" s="1"/>
  <c r="O425" i="4"/>
  <c r="P425" i="4" s="1"/>
  <c r="O426" i="4"/>
  <c r="P426" i="4" s="1"/>
  <c r="O427" i="4"/>
  <c r="P427" i="4" s="1"/>
  <c r="O428" i="4"/>
  <c r="P428" i="4" s="1"/>
  <c r="O429" i="4"/>
  <c r="P429" i="4" s="1"/>
  <c r="O430" i="4"/>
  <c r="P430" i="4" s="1"/>
  <c r="O431" i="4"/>
  <c r="P431" i="4" s="1"/>
  <c r="O432" i="4"/>
  <c r="P432" i="4" s="1"/>
  <c r="O433" i="4"/>
  <c r="P433" i="4" s="1"/>
  <c r="O434" i="4"/>
  <c r="P434" i="4" s="1"/>
  <c r="O435" i="4"/>
  <c r="P435" i="4" s="1"/>
  <c r="O436" i="4"/>
  <c r="P436" i="4" s="1"/>
  <c r="O437" i="4"/>
  <c r="P437" i="4" s="1"/>
  <c r="O438" i="4"/>
  <c r="P438" i="4" s="1"/>
  <c r="O439" i="4"/>
  <c r="P439" i="4" s="1"/>
  <c r="O440" i="4"/>
  <c r="P440" i="4" s="1"/>
  <c r="O441" i="4"/>
  <c r="P441" i="4" s="1"/>
  <c r="O442" i="4"/>
  <c r="P442" i="4" s="1"/>
  <c r="O443" i="4"/>
  <c r="P443" i="4" s="1"/>
  <c r="O444" i="4"/>
  <c r="P444" i="4" s="1"/>
  <c r="O445" i="4"/>
  <c r="P445" i="4" s="1"/>
  <c r="O446" i="4"/>
  <c r="P446" i="4" s="1"/>
  <c r="O447" i="4"/>
  <c r="P447" i="4" s="1"/>
  <c r="O448" i="4"/>
  <c r="P448" i="4" s="1"/>
  <c r="O449" i="4"/>
  <c r="P449" i="4" s="1"/>
  <c r="O450" i="4"/>
  <c r="P450" i="4" s="1"/>
  <c r="O451" i="4"/>
  <c r="P451" i="4" s="1"/>
  <c r="O452" i="4"/>
  <c r="P452" i="4" s="1"/>
  <c r="O453" i="4"/>
  <c r="P453" i="4" s="1"/>
  <c r="O454" i="4"/>
  <c r="P454" i="4" s="1"/>
  <c r="O455" i="4"/>
  <c r="P455" i="4" s="1"/>
  <c r="O456" i="4"/>
  <c r="P456" i="4" s="1"/>
  <c r="O457" i="4"/>
  <c r="P457" i="4" s="1"/>
  <c r="O458" i="4"/>
  <c r="P458" i="4" s="1"/>
  <c r="O459" i="4"/>
  <c r="P459" i="4" s="1"/>
  <c r="O460" i="4"/>
  <c r="P460" i="4" s="1"/>
  <c r="O461" i="4"/>
  <c r="P461" i="4" s="1"/>
  <c r="O462" i="4"/>
  <c r="P462" i="4" s="1"/>
  <c r="O463" i="4"/>
  <c r="P463" i="4" s="1"/>
  <c r="O464" i="4"/>
  <c r="P464" i="4" s="1"/>
  <c r="O465" i="4"/>
  <c r="P465" i="4" s="1"/>
  <c r="O466" i="4"/>
  <c r="P466" i="4" s="1"/>
  <c r="O467" i="4"/>
  <c r="P467" i="4" s="1"/>
  <c r="O468" i="4"/>
  <c r="P468" i="4" s="1"/>
  <c r="O469" i="4"/>
  <c r="P469" i="4" s="1"/>
  <c r="O470" i="4"/>
  <c r="P470" i="4" s="1"/>
  <c r="O471" i="4"/>
  <c r="P471" i="4" s="1"/>
  <c r="O472" i="4"/>
  <c r="P472" i="4" s="1"/>
  <c r="O473" i="4"/>
  <c r="P473" i="4" s="1"/>
  <c r="O474" i="4"/>
  <c r="P474" i="4" s="1"/>
  <c r="O475" i="4"/>
  <c r="P475" i="4" s="1"/>
  <c r="O476" i="4"/>
  <c r="P476" i="4" s="1"/>
  <c r="O477" i="4"/>
  <c r="P477" i="4" s="1"/>
  <c r="O478" i="4"/>
  <c r="P478" i="4" s="1"/>
  <c r="O479" i="4"/>
  <c r="P479" i="4" s="1"/>
  <c r="O480" i="4"/>
  <c r="P480" i="4" s="1"/>
  <c r="O481" i="4"/>
  <c r="P481" i="4" s="1"/>
  <c r="O482" i="4"/>
  <c r="P482" i="4" s="1"/>
  <c r="O483" i="4"/>
  <c r="P483" i="4" s="1"/>
  <c r="O484" i="4"/>
  <c r="P484" i="4" s="1"/>
  <c r="O485" i="4"/>
  <c r="P485" i="4" s="1"/>
  <c r="O486" i="4"/>
  <c r="P486" i="4" s="1"/>
  <c r="O487" i="4"/>
  <c r="P487" i="4" s="1"/>
  <c r="O488" i="4"/>
  <c r="P488" i="4" s="1"/>
  <c r="O489" i="4"/>
  <c r="P489" i="4" s="1"/>
  <c r="O490" i="4"/>
  <c r="P490" i="4" s="1"/>
  <c r="O491" i="4"/>
  <c r="P491" i="4" s="1"/>
  <c r="O492" i="4"/>
  <c r="P492" i="4" s="1"/>
  <c r="O493" i="4"/>
  <c r="P493" i="4" s="1"/>
  <c r="O494" i="4"/>
  <c r="P494" i="4" s="1"/>
  <c r="O495" i="4"/>
  <c r="P495" i="4" s="1"/>
  <c r="O496" i="4"/>
  <c r="P496" i="4" s="1"/>
  <c r="O497" i="4"/>
  <c r="P497" i="4" s="1"/>
  <c r="O498" i="4"/>
  <c r="P498" i="4" s="1"/>
  <c r="O499" i="4"/>
  <c r="P499" i="4" s="1"/>
  <c r="O500" i="4"/>
  <c r="P500" i="4" s="1"/>
  <c r="O501" i="4"/>
  <c r="P501" i="4" s="1"/>
  <c r="O502" i="4"/>
  <c r="P502" i="4" s="1"/>
  <c r="O503" i="4"/>
  <c r="P503" i="4" s="1"/>
  <c r="O504" i="4"/>
  <c r="P504" i="4" s="1"/>
  <c r="O505" i="4"/>
  <c r="P505" i="4" s="1"/>
  <c r="O506" i="4"/>
  <c r="P506" i="4" s="1"/>
  <c r="O507" i="4"/>
  <c r="P507" i="4" s="1"/>
  <c r="O508" i="4"/>
  <c r="P508" i="4" s="1"/>
  <c r="O509" i="4"/>
  <c r="P509" i="4" s="1"/>
  <c r="O510" i="4"/>
  <c r="P510" i="4" s="1"/>
  <c r="O511" i="4"/>
  <c r="P511" i="4" s="1"/>
  <c r="O512" i="4"/>
  <c r="P512" i="4" s="1"/>
  <c r="O513" i="4"/>
  <c r="P513" i="4" s="1"/>
  <c r="O514" i="4"/>
  <c r="P514" i="4" s="1"/>
  <c r="O515" i="4"/>
  <c r="P515" i="4" s="1"/>
  <c r="O516" i="4"/>
  <c r="P516" i="4" s="1"/>
  <c r="O517" i="4"/>
  <c r="P517" i="4" s="1"/>
  <c r="O518" i="4"/>
  <c r="P518" i="4" s="1"/>
  <c r="O519" i="4"/>
  <c r="P519" i="4" s="1"/>
  <c r="O520" i="4"/>
  <c r="P520" i="4" s="1"/>
  <c r="O521" i="4"/>
  <c r="P521" i="4" s="1"/>
  <c r="O522" i="4"/>
  <c r="P522" i="4" s="1"/>
  <c r="O523" i="4"/>
  <c r="P523" i="4" s="1"/>
  <c r="O524" i="4"/>
  <c r="P524" i="4" s="1"/>
  <c r="O525" i="4"/>
  <c r="P525" i="4" s="1"/>
  <c r="O526" i="4"/>
  <c r="P526" i="4" s="1"/>
  <c r="O527" i="4"/>
  <c r="P527" i="4" s="1"/>
  <c r="O528" i="4"/>
  <c r="P528" i="4" s="1"/>
  <c r="O529" i="4"/>
  <c r="P529" i="4" s="1"/>
  <c r="O530" i="4"/>
  <c r="P530" i="4" s="1"/>
  <c r="O531" i="4"/>
  <c r="P531" i="4" s="1"/>
  <c r="O532" i="4"/>
  <c r="P532" i="4" s="1"/>
  <c r="O533" i="4"/>
  <c r="P533" i="4" s="1"/>
  <c r="O534" i="4"/>
  <c r="P534" i="4" s="1"/>
  <c r="O535" i="4"/>
  <c r="P535" i="4" s="1"/>
  <c r="O536" i="4"/>
  <c r="P536" i="4" s="1"/>
  <c r="O537" i="4"/>
  <c r="P537" i="4" s="1"/>
  <c r="O538" i="4"/>
  <c r="P538" i="4" s="1"/>
  <c r="O539" i="4"/>
  <c r="P539" i="4" s="1"/>
  <c r="O540" i="4"/>
  <c r="P540" i="4" s="1"/>
  <c r="O541" i="4"/>
  <c r="P541" i="4" s="1"/>
  <c r="O542" i="4"/>
  <c r="P542" i="4" s="1"/>
  <c r="O543" i="4"/>
  <c r="P543" i="4" s="1"/>
  <c r="O544" i="4"/>
  <c r="P544" i="4" s="1"/>
  <c r="O545" i="4"/>
  <c r="P545" i="4" s="1"/>
  <c r="O546" i="4"/>
  <c r="P546" i="4" s="1"/>
  <c r="O547" i="4"/>
  <c r="P547" i="4" s="1"/>
  <c r="O548" i="4"/>
  <c r="P548" i="4" s="1"/>
  <c r="O549" i="4"/>
  <c r="P549" i="4" s="1"/>
  <c r="O550" i="4"/>
  <c r="P550" i="4" s="1"/>
  <c r="O551" i="4"/>
  <c r="P551" i="4" s="1"/>
  <c r="O552" i="4"/>
  <c r="P552" i="4" s="1"/>
  <c r="O553" i="4"/>
  <c r="P553" i="4" s="1"/>
  <c r="O554" i="4"/>
  <c r="P554" i="4" s="1"/>
  <c r="O555" i="4"/>
  <c r="P555" i="4" s="1"/>
  <c r="O556" i="4"/>
  <c r="P556" i="4" s="1"/>
  <c r="O557" i="4"/>
  <c r="P557" i="4" s="1"/>
  <c r="O558" i="4"/>
  <c r="P558" i="4" s="1"/>
  <c r="O559" i="4"/>
  <c r="P559" i="4" s="1"/>
  <c r="O560" i="4"/>
  <c r="P560" i="4" s="1"/>
  <c r="O561" i="4"/>
  <c r="P561" i="4" s="1"/>
  <c r="O562" i="4"/>
  <c r="P562" i="4" s="1"/>
  <c r="O563" i="4"/>
  <c r="P563" i="4" s="1"/>
  <c r="O564" i="4"/>
  <c r="P564" i="4" s="1"/>
  <c r="O565" i="4"/>
  <c r="P565" i="4" s="1"/>
  <c r="O566" i="4"/>
  <c r="P566" i="4" s="1"/>
  <c r="O567" i="4"/>
  <c r="P567" i="4" s="1"/>
  <c r="O568" i="4"/>
  <c r="P568" i="4" s="1"/>
  <c r="O569" i="4"/>
  <c r="P569" i="4" s="1"/>
  <c r="O570" i="4"/>
  <c r="P570" i="4" s="1"/>
  <c r="O571" i="4"/>
  <c r="P571" i="4" s="1"/>
  <c r="O572" i="4"/>
  <c r="P572" i="4" s="1"/>
  <c r="O573" i="4"/>
  <c r="P573" i="4" s="1"/>
  <c r="O574" i="4"/>
  <c r="P574" i="4" s="1"/>
  <c r="O575" i="4"/>
  <c r="P575" i="4" s="1"/>
  <c r="O576" i="4"/>
  <c r="P576" i="4" s="1"/>
  <c r="O577" i="4"/>
  <c r="P577" i="4" s="1"/>
  <c r="O578" i="4"/>
  <c r="P578" i="4" s="1"/>
  <c r="O579" i="4"/>
  <c r="P579" i="4" s="1"/>
  <c r="O580" i="4"/>
  <c r="P580" i="4" s="1"/>
  <c r="O581" i="4"/>
  <c r="P581" i="4" s="1"/>
  <c r="O582" i="4"/>
  <c r="P582" i="4" s="1"/>
  <c r="O583" i="4"/>
  <c r="P583" i="4" s="1"/>
  <c r="O584" i="4"/>
  <c r="P584" i="4" s="1"/>
  <c r="O585" i="4"/>
  <c r="P585" i="4" s="1"/>
  <c r="O586" i="4"/>
  <c r="P586" i="4" s="1"/>
  <c r="O587" i="4"/>
  <c r="P587" i="4" s="1"/>
  <c r="O588" i="4"/>
  <c r="P588" i="4" s="1"/>
  <c r="O589" i="4"/>
  <c r="P589" i="4" s="1"/>
  <c r="O590" i="4"/>
  <c r="P590" i="4" s="1"/>
  <c r="O591" i="4"/>
  <c r="P591" i="4" s="1"/>
  <c r="O592" i="4"/>
  <c r="P592" i="4" s="1"/>
  <c r="O593" i="4"/>
  <c r="P593" i="4" s="1"/>
  <c r="O594" i="4"/>
  <c r="P594" i="4" s="1"/>
  <c r="O595" i="4"/>
  <c r="P595" i="4" s="1"/>
  <c r="O596" i="4"/>
  <c r="P596" i="4" s="1"/>
  <c r="O597" i="4"/>
  <c r="P597" i="4" s="1"/>
  <c r="O598" i="4"/>
  <c r="P598" i="4" s="1"/>
  <c r="O599" i="4"/>
  <c r="P599" i="4" s="1"/>
  <c r="O600" i="4"/>
  <c r="P600" i="4" s="1"/>
  <c r="O601" i="4"/>
  <c r="P601" i="4" s="1"/>
  <c r="O602" i="4"/>
  <c r="P602" i="4" s="1"/>
  <c r="O603" i="4"/>
  <c r="P603" i="4" s="1"/>
  <c r="O604" i="4"/>
  <c r="P604" i="4" s="1"/>
  <c r="O605" i="4"/>
  <c r="P605" i="4" s="1"/>
  <c r="O606" i="4"/>
  <c r="P606" i="4" s="1"/>
  <c r="O607" i="4"/>
  <c r="P607" i="4" s="1"/>
  <c r="O608" i="4"/>
  <c r="P608" i="4" s="1"/>
  <c r="O609" i="4"/>
  <c r="P609" i="4" s="1"/>
  <c r="O610" i="4"/>
  <c r="P610" i="4" s="1"/>
  <c r="O611" i="4"/>
  <c r="P611" i="4" s="1"/>
  <c r="O612" i="4"/>
  <c r="P612" i="4" s="1"/>
  <c r="O613" i="4"/>
  <c r="P613" i="4" s="1"/>
  <c r="O614" i="4"/>
  <c r="P614" i="4" s="1"/>
  <c r="O615" i="4"/>
  <c r="P615" i="4" s="1"/>
  <c r="O616" i="4"/>
  <c r="P616" i="4" s="1"/>
  <c r="O617" i="4"/>
  <c r="P617" i="4" s="1"/>
  <c r="O618" i="4"/>
  <c r="P618" i="4" s="1"/>
  <c r="O619" i="4"/>
  <c r="P619" i="4" s="1"/>
  <c r="O620" i="4"/>
  <c r="P620" i="4" s="1"/>
  <c r="O621" i="4"/>
  <c r="P621" i="4" s="1"/>
  <c r="O622" i="4"/>
  <c r="P622" i="4" s="1"/>
  <c r="O623" i="4"/>
  <c r="P623" i="4" s="1"/>
  <c r="O624" i="4"/>
  <c r="P624" i="4" s="1"/>
  <c r="O625" i="4"/>
  <c r="P625" i="4" s="1"/>
  <c r="O626" i="4"/>
  <c r="P626" i="4" s="1"/>
  <c r="O627" i="4"/>
  <c r="P627" i="4" s="1"/>
  <c r="O628" i="4"/>
  <c r="P628" i="4" s="1"/>
  <c r="O629" i="4"/>
  <c r="P629" i="4" s="1"/>
  <c r="O630" i="4"/>
  <c r="P630" i="4" s="1"/>
  <c r="O631" i="4"/>
  <c r="P631" i="4" s="1"/>
  <c r="O632" i="4"/>
  <c r="P632" i="4" s="1"/>
  <c r="O633" i="4"/>
  <c r="P633" i="4" s="1"/>
  <c r="O634" i="4"/>
  <c r="P634" i="4" s="1"/>
  <c r="O635" i="4"/>
  <c r="P635" i="4" s="1"/>
  <c r="O636" i="4"/>
  <c r="P636" i="4" s="1"/>
  <c r="O637" i="4"/>
  <c r="P637" i="4" s="1"/>
  <c r="O638" i="4"/>
  <c r="P638" i="4" s="1"/>
  <c r="O639" i="4"/>
  <c r="P639" i="4" s="1"/>
  <c r="O640" i="4"/>
  <c r="P640" i="4" s="1"/>
  <c r="O641" i="4"/>
  <c r="P641" i="4" s="1"/>
  <c r="O642" i="4"/>
  <c r="P642" i="4" s="1"/>
  <c r="O643" i="4"/>
  <c r="P643" i="4" s="1"/>
  <c r="O644" i="4"/>
  <c r="P644" i="4" s="1"/>
  <c r="O645" i="4"/>
  <c r="P645" i="4" s="1"/>
  <c r="O646" i="4"/>
  <c r="P646" i="4" s="1"/>
  <c r="O647" i="4"/>
  <c r="P647" i="4" s="1"/>
  <c r="O648" i="4"/>
  <c r="P648" i="4" s="1"/>
  <c r="O649" i="4"/>
  <c r="P649" i="4" s="1"/>
  <c r="O650" i="4"/>
  <c r="P650" i="4" s="1"/>
  <c r="O651" i="4"/>
  <c r="P651" i="4" s="1"/>
  <c r="O652" i="4"/>
  <c r="P652" i="4" s="1"/>
  <c r="O653" i="4"/>
  <c r="P653" i="4" s="1"/>
  <c r="O654" i="4"/>
  <c r="P654" i="4" s="1"/>
  <c r="O655" i="4"/>
  <c r="P655" i="4" s="1"/>
  <c r="O656" i="4"/>
  <c r="P656" i="4" s="1"/>
  <c r="O657" i="4"/>
  <c r="P657" i="4" s="1"/>
  <c r="O658" i="4"/>
  <c r="P658" i="4" s="1"/>
  <c r="O659" i="4"/>
  <c r="P659" i="4" s="1"/>
  <c r="O660" i="4"/>
  <c r="P660" i="4" s="1"/>
  <c r="O661" i="4"/>
  <c r="P661" i="4" s="1"/>
  <c r="O662" i="4"/>
  <c r="P662" i="4" s="1"/>
  <c r="O663" i="4"/>
  <c r="P663" i="4" s="1"/>
  <c r="O664" i="4"/>
  <c r="P664" i="4" s="1"/>
  <c r="O665" i="4"/>
  <c r="P665" i="4" s="1"/>
  <c r="O666" i="4"/>
  <c r="P666" i="4" s="1"/>
  <c r="O667" i="4"/>
  <c r="P667" i="4" s="1"/>
  <c r="O668" i="4"/>
  <c r="P668" i="4" s="1"/>
  <c r="O669" i="4"/>
  <c r="P669" i="4" s="1"/>
  <c r="O670" i="4"/>
  <c r="P670" i="4" s="1"/>
  <c r="O671" i="4"/>
  <c r="P671" i="4" s="1"/>
  <c r="O672" i="4"/>
  <c r="P672" i="4" s="1"/>
  <c r="O673" i="4"/>
  <c r="P673" i="4" s="1"/>
  <c r="O674" i="4"/>
  <c r="P674" i="4" s="1"/>
  <c r="O675" i="4"/>
  <c r="P675" i="4" s="1"/>
  <c r="O676" i="4"/>
  <c r="P676" i="4" s="1"/>
  <c r="O677" i="4"/>
  <c r="P677" i="4" s="1"/>
  <c r="O678" i="4"/>
  <c r="P678" i="4" s="1"/>
  <c r="O679" i="4"/>
  <c r="P679" i="4" s="1"/>
  <c r="O680" i="4"/>
  <c r="P680" i="4" s="1"/>
  <c r="O681" i="4"/>
  <c r="P681" i="4" s="1"/>
  <c r="O682" i="4"/>
  <c r="P682" i="4" s="1"/>
  <c r="O683" i="4"/>
  <c r="P683" i="4" s="1"/>
  <c r="O684" i="4"/>
  <c r="P684" i="4" s="1"/>
  <c r="O685" i="4"/>
  <c r="P685" i="4" s="1"/>
  <c r="O686" i="4"/>
  <c r="P686" i="4" s="1"/>
  <c r="O687" i="4"/>
  <c r="P687" i="4" s="1"/>
  <c r="O688" i="4"/>
  <c r="P688" i="4" s="1"/>
  <c r="O689" i="4"/>
  <c r="P689" i="4" s="1"/>
  <c r="O690" i="4"/>
  <c r="P690" i="4" s="1"/>
  <c r="O691" i="4"/>
  <c r="P691" i="4" s="1"/>
  <c r="O692" i="4"/>
  <c r="P692" i="4" s="1"/>
  <c r="O693" i="4"/>
  <c r="P693" i="4" s="1"/>
  <c r="O694" i="4"/>
  <c r="P694" i="4" s="1"/>
  <c r="O695" i="4"/>
  <c r="P695" i="4" s="1"/>
  <c r="O696" i="4"/>
  <c r="P696" i="4" s="1"/>
  <c r="O697" i="4"/>
  <c r="P697" i="4" s="1"/>
  <c r="O698" i="4"/>
  <c r="P698" i="4" s="1"/>
  <c r="O699" i="4"/>
  <c r="P699" i="4" s="1"/>
  <c r="O700" i="4"/>
  <c r="P700" i="4" s="1"/>
  <c r="O701" i="4"/>
  <c r="P701" i="4" s="1"/>
  <c r="O702" i="4"/>
  <c r="P702" i="4" s="1"/>
  <c r="O703" i="4"/>
  <c r="P703" i="4" s="1"/>
  <c r="O704" i="4"/>
  <c r="P704" i="4" s="1"/>
  <c r="O705" i="4"/>
  <c r="P705" i="4" s="1"/>
  <c r="O706" i="4"/>
  <c r="P706" i="4" s="1"/>
  <c r="O707" i="4"/>
  <c r="P707" i="4" s="1"/>
  <c r="O708" i="4"/>
  <c r="P708" i="4" s="1"/>
  <c r="O709" i="4"/>
  <c r="P709" i="4" s="1"/>
  <c r="O710" i="4"/>
  <c r="P710" i="4" s="1"/>
  <c r="O711" i="4"/>
  <c r="P711" i="4" s="1"/>
  <c r="O712" i="4"/>
  <c r="P712" i="4" s="1"/>
  <c r="O713" i="4"/>
  <c r="P713" i="4" s="1"/>
  <c r="O714" i="4"/>
  <c r="P714" i="4" s="1"/>
  <c r="O715" i="4"/>
  <c r="P715" i="4" s="1"/>
  <c r="O716" i="4"/>
  <c r="P716" i="4" s="1"/>
  <c r="O717" i="4"/>
  <c r="P717" i="4" s="1"/>
  <c r="O718" i="4"/>
  <c r="P718" i="4" s="1"/>
  <c r="O719" i="4"/>
  <c r="P719" i="4" s="1"/>
  <c r="O720" i="4"/>
  <c r="P720" i="4" s="1"/>
  <c r="O721" i="4"/>
  <c r="P721" i="4" s="1"/>
  <c r="O722" i="4"/>
  <c r="P722" i="4" s="1"/>
  <c r="O723" i="4"/>
  <c r="P723" i="4" s="1"/>
  <c r="O724" i="4"/>
  <c r="P724" i="4" s="1"/>
  <c r="O725" i="4"/>
  <c r="P725" i="4" s="1"/>
  <c r="O726" i="4"/>
  <c r="P726" i="4" s="1"/>
  <c r="O727" i="4"/>
  <c r="P727" i="4" s="1"/>
  <c r="O728" i="4"/>
  <c r="P728" i="4" s="1"/>
  <c r="O729" i="4"/>
  <c r="P729" i="4" s="1"/>
  <c r="O730" i="4"/>
  <c r="P730" i="4" s="1"/>
  <c r="O731" i="4"/>
  <c r="P731" i="4" s="1"/>
  <c r="O732" i="4"/>
  <c r="P732" i="4" s="1"/>
  <c r="O733" i="4"/>
  <c r="P733" i="4" s="1"/>
  <c r="O734" i="4"/>
  <c r="P734" i="4" s="1"/>
  <c r="O735" i="4"/>
  <c r="P735" i="4" s="1"/>
  <c r="O736" i="4"/>
  <c r="P736" i="4" s="1"/>
  <c r="O737" i="4"/>
  <c r="P737" i="4" s="1"/>
  <c r="O738" i="4"/>
  <c r="P738" i="4" s="1"/>
  <c r="O739" i="4"/>
  <c r="P739" i="4" s="1"/>
  <c r="O740" i="4"/>
  <c r="P740" i="4" s="1"/>
  <c r="O741" i="4"/>
  <c r="P741" i="4" s="1"/>
  <c r="O742" i="4"/>
  <c r="P742" i="4" s="1"/>
  <c r="O743" i="4"/>
  <c r="P743" i="4" s="1"/>
  <c r="O744" i="4"/>
  <c r="P744" i="4" s="1"/>
  <c r="O745" i="4"/>
  <c r="P745" i="4" s="1"/>
  <c r="O746" i="4"/>
  <c r="P746" i="4" s="1"/>
  <c r="O747" i="4"/>
  <c r="P747" i="4" s="1"/>
  <c r="O748" i="4"/>
  <c r="P748" i="4" s="1"/>
  <c r="O749" i="4"/>
  <c r="P749" i="4" s="1"/>
  <c r="O750" i="4"/>
  <c r="P750" i="4" s="1"/>
  <c r="O751" i="4"/>
  <c r="P751" i="4" s="1"/>
  <c r="O752" i="4"/>
  <c r="P752" i="4" s="1"/>
  <c r="O753" i="4"/>
  <c r="P753" i="4" s="1"/>
  <c r="O754" i="4"/>
  <c r="P754" i="4" s="1"/>
  <c r="O755" i="4"/>
  <c r="P755" i="4" s="1"/>
  <c r="O756" i="4"/>
  <c r="P756" i="4" s="1"/>
  <c r="O757" i="4"/>
  <c r="P757" i="4" s="1"/>
  <c r="O758" i="4"/>
  <c r="P758" i="4" s="1"/>
  <c r="O759" i="4"/>
  <c r="P759" i="4" s="1"/>
  <c r="O760" i="4"/>
  <c r="P760" i="4" s="1"/>
  <c r="O761" i="4"/>
  <c r="P761" i="4" s="1"/>
  <c r="O762" i="4"/>
  <c r="P762" i="4" s="1"/>
  <c r="O763" i="4"/>
  <c r="P763" i="4" s="1"/>
  <c r="O764" i="4"/>
  <c r="P764" i="4" s="1"/>
  <c r="O765" i="4"/>
  <c r="P765" i="4" s="1"/>
  <c r="O766" i="4"/>
  <c r="P766" i="4" s="1"/>
  <c r="O767" i="4"/>
  <c r="P767" i="4" s="1"/>
  <c r="O768" i="4"/>
  <c r="P768" i="4" s="1"/>
  <c r="O769" i="4"/>
  <c r="P769" i="4" s="1"/>
  <c r="O770" i="4"/>
  <c r="P770" i="4" s="1"/>
  <c r="O771" i="4"/>
  <c r="P771" i="4" s="1"/>
  <c r="O772" i="4"/>
  <c r="P772" i="4" s="1"/>
  <c r="O773" i="4"/>
  <c r="P773" i="4" s="1"/>
  <c r="O774" i="4"/>
  <c r="P774" i="4" s="1"/>
  <c r="O775" i="4"/>
  <c r="P775" i="4" s="1"/>
  <c r="O776" i="4"/>
  <c r="P776" i="4" s="1"/>
  <c r="O777" i="4"/>
  <c r="P777" i="4" s="1"/>
  <c r="O778" i="4"/>
  <c r="P778" i="4" s="1"/>
  <c r="O779" i="4"/>
  <c r="P779" i="4" s="1"/>
  <c r="O780" i="4"/>
  <c r="P780" i="4" s="1"/>
  <c r="O781" i="4"/>
  <c r="P781" i="4" s="1"/>
  <c r="O782" i="4"/>
  <c r="P782" i="4" s="1"/>
  <c r="O783" i="4"/>
  <c r="P783" i="4" s="1"/>
  <c r="O784" i="4"/>
  <c r="P784" i="4" s="1"/>
  <c r="O785" i="4"/>
  <c r="P785" i="4" s="1"/>
  <c r="O786" i="4"/>
  <c r="P786" i="4" s="1"/>
  <c r="O787" i="4"/>
  <c r="P787" i="4" s="1"/>
  <c r="O788" i="4"/>
  <c r="P788" i="4" s="1"/>
  <c r="O789" i="4"/>
  <c r="P789" i="4" s="1"/>
  <c r="O790" i="4"/>
  <c r="P790" i="4" s="1"/>
  <c r="O791" i="4"/>
  <c r="P791" i="4" s="1"/>
  <c r="O792" i="4"/>
  <c r="P792" i="4" s="1"/>
  <c r="O793" i="4"/>
  <c r="P793" i="4" s="1"/>
  <c r="O794" i="4"/>
  <c r="P794" i="4" s="1"/>
  <c r="O795" i="4"/>
  <c r="P795" i="4" s="1"/>
  <c r="O796" i="4"/>
  <c r="P796" i="4" s="1"/>
  <c r="O797" i="4"/>
  <c r="P797" i="4" s="1"/>
  <c r="O798" i="4"/>
  <c r="P798" i="4" s="1"/>
  <c r="O799" i="4"/>
  <c r="P799" i="4" s="1"/>
  <c r="O800" i="4"/>
  <c r="P800" i="4" s="1"/>
  <c r="O801" i="4"/>
  <c r="P801" i="4" s="1"/>
  <c r="O802" i="4"/>
  <c r="P802" i="4" s="1"/>
  <c r="O803" i="4"/>
  <c r="P803" i="4" s="1"/>
  <c r="O804" i="4"/>
  <c r="P804" i="4" s="1"/>
  <c r="O805" i="4"/>
  <c r="P805" i="4" s="1"/>
  <c r="O806" i="4"/>
  <c r="P806" i="4" s="1"/>
  <c r="O807" i="4"/>
  <c r="P807" i="4" s="1"/>
  <c r="O808" i="4"/>
  <c r="P808" i="4" s="1"/>
  <c r="O809" i="4"/>
  <c r="P809" i="4" s="1"/>
  <c r="O810" i="4"/>
  <c r="P810" i="4" s="1"/>
  <c r="O811" i="4"/>
  <c r="P811" i="4" s="1"/>
  <c r="O812" i="4"/>
  <c r="P812" i="4" s="1"/>
  <c r="O813" i="4"/>
  <c r="P813" i="4" s="1"/>
  <c r="O814" i="4"/>
  <c r="P814" i="4" s="1"/>
  <c r="O815" i="4"/>
  <c r="P815" i="4" s="1"/>
  <c r="O816" i="4"/>
  <c r="P816" i="4" s="1"/>
  <c r="O817" i="4"/>
  <c r="P817" i="4" s="1"/>
  <c r="O818" i="4"/>
  <c r="P818" i="4" s="1"/>
  <c r="O819" i="4"/>
  <c r="P819" i="4" s="1"/>
  <c r="O820" i="4"/>
  <c r="P820" i="4" s="1"/>
  <c r="O821" i="4"/>
  <c r="P821" i="4" s="1"/>
  <c r="O822" i="4"/>
  <c r="P822" i="4" s="1"/>
  <c r="O823" i="4"/>
  <c r="P823" i="4" s="1"/>
  <c r="O824" i="4"/>
  <c r="P824" i="4" s="1"/>
  <c r="O825" i="4"/>
  <c r="P825" i="4" s="1"/>
  <c r="O826" i="4"/>
  <c r="P826" i="4" s="1"/>
  <c r="O827" i="4"/>
  <c r="P827" i="4" s="1"/>
  <c r="O828" i="4"/>
  <c r="P828" i="4" s="1"/>
  <c r="O829" i="4"/>
  <c r="P829" i="4" s="1"/>
  <c r="O830" i="4"/>
  <c r="P830" i="4" s="1"/>
  <c r="O831" i="4"/>
  <c r="P831" i="4" s="1"/>
  <c r="O832" i="4"/>
  <c r="P832" i="4" s="1"/>
  <c r="O833" i="4"/>
  <c r="P833" i="4" s="1"/>
  <c r="O834" i="4"/>
  <c r="P834" i="4" s="1"/>
  <c r="O835" i="4"/>
  <c r="P835" i="4" s="1"/>
  <c r="O836" i="4"/>
  <c r="P836" i="4" s="1"/>
  <c r="O837" i="4"/>
  <c r="P837" i="4" s="1"/>
  <c r="O838" i="4"/>
  <c r="P838" i="4" s="1"/>
  <c r="O839" i="4"/>
  <c r="P839" i="4" s="1"/>
  <c r="O840" i="4"/>
  <c r="P840" i="4" s="1"/>
  <c r="O841" i="4"/>
  <c r="P841" i="4" s="1"/>
  <c r="O842" i="4"/>
  <c r="P842" i="4" s="1"/>
  <c r="O843" i="4"/>
  <c r="P843" i="4" s="1"/>
  <c r="O844" i="4"/>
  <c r="P844" i="4" s="1"/>
  <c r="O845" i="4"/>
  <c r="P845" i="4" s="1"/>
  <c r="O846" i="4"/>
  <c r="P846" i="4" s="1"/>
  <c r="O847" i="4"/>
  <c r="P847" i="4" s="1"/>
  <c r="O848" i="4"/>
  <c r="P848" i="4" s="1"/>
  <c r="O849" i="4"/>
  <c r="P849" i="4" s="1"/>
  <c r="O850" i="4"/>
  <c r="P850" i="4" s="1"/>
  <c r="O851" i="4"/>
  <c r="P851" i="4" s="1"/>
  <c r="O852" i="4"/>
  <c r="P852" i="4" s="1"/>
  <c r="O853" i="4"/>
  <c r="P853" i="4" s="1"/>
  <c r="O854" i="4"/>
  <c r="P854" i="4" s="1"/>
  <c r="O855" i="4"/>
  <c r="P855" i="4" s="1"/>
  <c r="O856" i="4"/>
  <c r="P856" i="4" s="1"/>
  <c r="O857" i="4"/>
  <c r="P857" i="4" s="1"/>
  <c r="O858" i="4"/>
  <c r="P858" i="4" s="1"/>
  <c r="O859" i="4"/>
  <c r="P859" i="4" s="1"/>
  <c r="O860" i="4"/>
  <c r="P860" i="4" s="1"/>
  <c r="O861" i="4"/>
  <c r="P861" i="4" s="1"/>
  <c r="O862" i="4"/>
  <c r="P862" i="4" s="1"/>
  <c r="O863" i="4"/>
  <c r="P863" i="4" s="1"/>
  <c r="O864" i="4"/>
  <c r="P864" i="4" s="1"/>
  <c r="O865" i="4"/>
  <c r="P865" i="4" s="1"/>
  <c r="O866" i="4"/>
  <c r="P866" i="4" s="1"/>
  <c r="O867" i="4"/>
  <c r="P867" i="4" s="1"/>
  <c r="O868" i="4"/>
  <c r="P868" i="4" s="1"/>
  <c r="O869" i="4"/>
  <c r="P869" i="4" s="1"/>
  <c r="O870" i="4"/>
  <c r="P870" i="4" s="1"/>
  <c r="O871" i="4"/>
  <c r="P871" i="4" s="1"/>
  <c r="O872" i="4"/>
  <c r="P872" i="4" s="1"/>
  <c r="O873" i="4"/>
  <c r="P873" i="4" s="1"/>
  <c r="O874" i="4"/>
  <c r="P874" i="4" s="1"/>
  <c r="O875" i="4"/>
  <c r="P875" i="4" s="1"/>
  <c r="O876" i="4"/>
  <c r="P876" i="4" s="1"/>
  <c r="O877" i="4"/>
  <c r="P877" i="4" s="1"/>
  <c r="O878" i="4"/>
  <c r="P878" i="4" s="1"/>
  <c r="O879" i="4"/>
  <c r="P879" i="4" s="1"/>
  <c r="O880" i="4"/>
  <c r="P880" i="4" s="1"/>
  <c r="O881" i="4"/>
  <c r="P881" i="4" s="1"/>
  <c r="O882" i="4"/>
  <c r="P882" i="4" s="1"/>
  <c r="O883" i="4"/>
  <c r="P883" i="4" s="1"/>
  <c r="O884" i="4"/>
  <c r="P884" i="4" s="1"/>
  <c r="O885" i="4"/>
  <c r="P885" i="4" s="1"/>
  <c r="O886" i="4"/>
  <c r="P886" i="4" s="1"/>
  <c r="O887" i="4"/>
  <c r="P887" i="4" s="1"/>
  <c r="O888" i="4"/>
  <c r="P888" i="4" s="1"/>
  <c r="O889" i="4"/>
  <c r="P889" i="4" s="1"/>
  <c r="O890" i="4"/>
  <c r="P890" i="4" s="1"/>
  <c r="O891" i="4"/>
  <c r="P891" i="4" s="1"/>
  <c r="O892" i="4"/>
  <c r="P892" i="4" s="1"/>
  <c r="O893" i="4"/>
  <c r="P893" i="4" s="1"/>
  <c r="O894" i="4"/>
  <c r="P894" i="4" s="1"/>
  <c r="O895" i="4"/>
  <c r="P895" i="4" s="1"/>
  <c r="O896" i="4"/>
  <c r="P896" i="4" s="1"/>
  <c r="O897" i="4"/>
  <c r="P897" i="4" s="1"/>
  <c r="O898" i="4"/>
  <c r="P898" i="4" s="1"/>
  <c r="O899" i="4"/>
  <c r="P899" i="4" s="1"/>
  <c r="O900" i="4"/>
  <c r="P900" i="4" s="1"/>
  <c r="O901" i="4"/>
  <c r="P901" i="4" s="1"/>
  <c r="O902" i="4"/>
  <c r="P902" i="4" s="1"/>
  <c r="O903" i="4"/>
  <c r="P903" i="4" s="1"/>
  <c r="O904" i="4"/>
  <c r="P904" i="4" s="1"/>
  <c r="O905" i="4"/>
  <c r="P905" i="4" s="1"/>
  <c r="O906" i="4"/>
  <c r="P906" i="4" s="1"/>
  <c r="O907" i="4"/>
  <c r="P907" i="4" s="1"/>
  <c r="O908" i="4"/>
  <c r="P908" i="4" s="1"/>
  <c r="O909" i="4"/>
  <c r="P909" i="4" s="1"/>
  <c r="O910" i="4"/>
  <c r="P910" i="4" s="1"/>
  <c r="O911" i="4"/>
  <c r="P911" i="4" s="1"/>
  <c r="O912" i="4"/>
  <c r="P912" i="4" s="1"/>
  <c r="O913" i="4"/>
  <c r="P913" i="4" s="1"/>
  <c r="O914" i="4"/>
  <c r="P914" i="4" s="1"/>
  <c r="O915" i="4"/>
  <c r="P915" i="4" s="1"/>
  <c r="O916" i="4"/>
  <c r="P916" i="4" s="1"/>
  <c r="O917" i="4"/>
  <c r="P917" i="4" s="1"/>
  <c r="O918" i="4"/>
  <c r="P918" i="4" s="1"/>
  <c r="O919" i="4"/>
  <c r="P919" i="4" s="1"/>
  <c r="O920" i="4"/>
  <c r="P920" i="4" s="1"/>
  <c r="O921" i="4"/>
  <c r="P921" i="4" s="1"/>
  <c r="O922" i="4"/>
  <c r="P922" i="4" s="1"/>
  <c r="O923" i="4"/>
  <c r="P923" i="4" s="1"/>
  <c r="O924" i="4"/>
  <c r="P924" i="4" s="1"/>
  <c r="O925" i="4"/>
  <c r="P925" i="4" s="1"/>
  <c r="O926" i="4"/>
  <c r="P926" i="4" s="1"/>
  <c r="O927" i="4"/>
  <c r="P927" i="4" s="1"/>
  <c r="O928" i="4"/>
  <c r="P928" i="4" s="1"/>
  <c r="O929" i="4"/>
  <c r="P929" i="4" s="1"/>
  <c r="O930" i="4"/>
  <c r="P930" i="4" s="1"/>
  <c r="O931" i="4"/>
  <c r="P931" i="4" s="1"/>
  <c r="O932" i="4"/>
  <c r="P932" i="4" s="1"/>
  <c r="O933" i="4"/>
  <c r="P933" i="4" s="1"/>
  <c r="O934" i="4"/>
  <c r="P934" i="4" s="1"/>
  <c r="O935" i="4"/>
  <c r="P935" i="4" s="1"/>
  <c r="O936" i="4"/>
  <c r="P936" i="4" s="1"/>
  <c r="O937" i="4"/>
  <c r="P937" i="4" s="1"/>
  <c r="O938" i="4"/>
  <c r="P938" i="4" s="1"/>
  <c r="O939" i="4"/>
  <c r="P939" i="4" s="1"/>
  <c r="O940" i="4"/>
  <c r="P940" i="4" s="1"/>
  <c r="O941" i="4"/>
  <c r="P941" i="4" s="1"/>
  <c r="O942" i="4"/>
  <c r="P942" i="4" s="1"/>
  <c r="O943" i="4"/>
  <c r="P943" i="4" s="1"/>
  <c r="O944" i="4"/>
  <c r="P944" i="4" s="1"/>
  <c r="O945" i="4"/>
  <c r="P945" i="4" s="1"/>
  <c r="O946" i="4"/>
  <c r="P946" i="4" s="1"/>
  <c r="O947" i="4"/>
  <c r="P947" i="4" s="1"/>
  <c r="O948" i="4"/>
  <c r="P948" i="4" s="1"/>
  <c r="O949" i="4"/>
  <c r="P949" i="4" s="1"/>
  <c r="O950" i="4"/>
  <c r="P950" i="4" s="1"/>
  <c r="O951" i="4"/>
  <c r="P951" i="4" s="1"/>
  <c r="O952" i="4"/>
  <c r="P952" i="4" s="1"/>
  <c r="O953" i="4"/>
  <c r="P953" i="4" s="1"/>
  <c r="O954" i="4"/>
  <c r="P954" i="4" s="1"/>
  <c r="O955" i="4"/>
  <c r="P955" i="4" s="1"/>
  <c r="O956" i="4"/>
  <c r="P956" i="4" s="1"/>
  <c r="O957" i="4"/>
  <c r="P957" i="4" s="1"/>
  <c r="O958" i="4"/>
  <c r="P958" i="4" s="1"/>
  <c r="O959" i="4"/>
  <c r="P959" i="4" s="1"/>
  <c r="O960" i="4"/>
  <c r="P960" i="4" s="1"/>
  <c r="O961" i="4"/>
  <c r="P961" i="4" s="1"/>
  <c r="O962" i="4"/>
  <c r="P962" i="4" s="1"/>
  <c r="O963" i="4"/>
  <c r="P963" i="4" s="1"/>
  <c r="O964" i="4"/>
  <c r="P964" i="4" s="1"/>
  <c r="O965" i="4"/>
  <c r="P965" i="4" s="1"/>
  <c r="O966" i="4"/>
  <c r="P966" i="4" s="1"/>
  <c r="O967" i="4"/>
  <c r="P967" i="4" s="1"/>
  <c r="O968" i="4"/>
  <c r="P968" i="4" s="1"/>
  <c r="O969" i="4"/>
  <c r="P969" i="4" s="1"/>
  <c r="O970" i="4"/>
  <c r="P970" i="4" s="1"/>
  <c r="O971" i="4"/>
  <c r="P971" i="4" s="1"/>
  <c r="O972" i="4"/>
  <c r="P972" i="4" s="1"/>
  <c r="O973" i="4"/>
  <c r="P973" i="4" s="1"/>
  <c r="O974" i="4"/>
  <c r="P974" i="4" s="1"/>
  <c r="O975" i="4"/>
  <c r="P975" i="4" s="1"/>
  <c r="O976" i="4"/>
  <c r="P976" i="4" s="1"/>
  <c r="O977" i="4"/>
  <c r="P977" i="4" s="1"/>
  <c r="O978" i="4"/>
  <c r="P978" i="4" s="1"/>
  <c r="O979" i="4"/>
  <c r="P979" i="4" s="1"/>
  <c r="O980" i="4"/>
  <c r="P980" i="4" s="1"/>
  <c r="O981" i="4"/>
  <c r="P981" i="4" s="1"/>
  <c r="O982" i="4"/>
  <c r="P982" i="4" s="1"/>
  <c r="O983" i="4"/>
  <c r="P983" i="4" s="1"/>
  <c r="O984" i="4"/>
  <c r="P984" i="4" s="1"/>
  <c r="O985" i="4"/>
  <c r="P985" i="4" s="1"/>
  <c r="O986" i="4"/>
  <c r="P986" i="4" s="1"/>
  <c r="O987" i="4"/>
  <c r="P987" i="4" s="1"/>
  <c r="O988" i="4"/>
  <c r="P988" i="4" s="1"/>
  <c r="O989" i="4"/>
  <c r="P989" i="4" s="1"/>
  <c r="O990" i="4"/>
  <c r="P990" i="4" s="1"/>
  <c r="O991" i="4"/>
  <c r="P991" i="4" s="1"/>
  <c r="O992" i="4"/>
  <c r="P992" i="4" s="1"/>
  <c r="O993" i="4"/>
  <c r="P993" i="4" s="1"/>
  <c r="O994" i="4"/>
  <c r="P994" i="4" s="1"/>
  <c r="O995" i="4"/>
  <c r="P995" i="4" s="1"/>
  <c r="O996" i="4"/>
  <c r="P996" i="4" s="1"/>
  <c r="O997" i="4"/>
  <c r="P997" i="4" s="1"/>
  <c r="O998" i="4"/>
  <c r="P998" i="4" s="1"/>
  <c r="O999" i="4"/>
  <c r="P999" i="4" s="1"/>
  <c r="O1000" i="4"/>
  <c r="P1000" i="4" s="1"/>
  <c r="O1001" i="4"/>
  <c r="P1001" i="4" s="1"/>
  <c r="O1002" i="4"/>
  <c r="P1002" i="4" s="1"/>
  <c r="O1003" i="4"/>
  <c r="P1003" i="4" s="1"/>
  <c r="O1004" i="4"/>
  <c r="P1004" i="4" s="1"/>
  <c r="O1005" i="4"/>
  <c r="P1005" i="4" s="1"/>
  <c r="O1006" i="4"/>
  <c r="P1006" i="4" s="1"/>
  <c r="O1007" i="4"/>
  <c r="P1007" i="4" s="1"/>
  <c r="O1008" i="4"/>
  <c r="P1008" i="4" s="1"/>
  <c r="O1009" i="4"/>
  <c r="P1009" i="4" s="1"/>
  <c r="O1010" i="4"/>
  <c r="P1010" i="4" s="1"/>
  <c r="O1011" i="4"/>
  <c r="P1011" i="4" s="1"/>
  <c r="O1012" i="4"/>
  <c r="P1012" i="4" s="1"/>
  <c r="O1013" i="4"/>
  <c r="P1013" i="4" s="1"/>
  <c r="O1014" i="4"/>
  <c r="P1014" i="4" s="1"/>
  <c r="O1015" i="4"/>
  <c r="P1015" i="4" s="1"/>
  <c r="O1016" i="4"/>
  <c r="P1016" i="4" s="1"/>
  <c r="O1017" i="4"/>
  <c r="P1017" i="4" s="1"/>
  <c r="O1018" i="4"/>
  <c r="P1018" i="4" s="1"/>
  <c r="O1019" i="4"/>
  <c r="P1019" i="4" s="1"/>
  <c r="O1020" i="4"/>
  <c r="P1020" i="4" s="1"/>
  <c r="O1021" i="4"/>
  <c r="P1021" i="4" s="1"/>
  <c r="N2" i="4" a="1"/>
  <c r="N2" i="4" s="1"/>
  <c r="N3" i="4" a="1"/>
  <c r="N3" i="4" s="1"/>
  <c r="N4" i="4" a="1"/>
  <c r="N4" i="4" s="1"/>
  <c r="N5" i="4" a="1"/>
  <c r="N5" i="4" s="1"/>
  <c r="N6" i="4" a="1"/>
  <c r="N6" i="4" s="1"/>
  <c r="N7" i="4" a="1"/>
  <c r="N7" i="4" s="1"/>
  <c r="N8" i="4" a="1"/>
  <c r="N8" i="4" s="1"/>
  <c r="N9" i="4" a="1"/>
  <c r="N9" i="4" s="1"/>
  <c r="N10" i="4" a="1"/>
  <c r="N10" i="4" s="1"/>
  <c r="N11" i="4" a="1"/>
  <c r="N11" i="4" s="1"/>
  <c r="N12" i="4" a="1"/>
  <c r="N12" i="4" s="1"/>
  <c r="N13" i="4" a="1"/>
  <c r="N13" i="4" s="1"/>
  <c r="N14" i="4" a="1"/>
  <c r="N14" i="4" s="1"/>
  <c r="N15" i="4" a="1"/>
  <c r="N15" i="4" s="1"/>
  <c r="N16" i="4" a="1"/>
  <c r="N16" i="4" s="1"/>
  <c r="N17" i="4" a="1"/>
  <c r="N17" i="4" s="1"/>
  <c r="N18" i="4" a="1"/>
  <c r="N18" i="4" s="1"/>
  <c r="N19" i="4" a="1"/>
  <c r="N19" i="4" s="1"/>
  <c r="N20" i="4" a="1"/>
  <c r="N20" i="4" s="1"/>
  <c r="N21" i="4" a="1"/>
  <c r="N21" i="4" s="1"/>
  <c r="N22" i="4" a="1"/>
  <c r="N22" i="4" s="1"/>
  <c r="N23" i="4" a="1"/>
  <c r="N23" i="4" s="1"/>
  <c r="N24" i="4" a="1"/>
  <c r="N24" i="4" s="1"/>
  <c r="N25" i="4" a="1"/>
  <c r="N25" i="4" s="1"/>
  <c r="N26" i="4" a="1"/>
  <c r="N26" i="4" s="1"/>
  <c r="N27" i="4" a="1"/>
  <c r="N27" i="4" s="1"/>
  <c r="N28" i="4" a="1"/>
  <c r="N28" i="4" s="1"/>
  <c r="N29" i="4" a="1"/>
  <c r="N29" i="4" s="1"/>
  <c r="N30" i="4" a="1"/>
  <c r="N30" i="4" s="1"/>
  <c r="N31" i="4" a="1"/>
  <c r="N31" i="4" s="1"/>
  <c r="N32" i="4" a="1"/>
  <c r="N32" i="4" s="1"/>
  <c r="N33" i="4" a="1"/>
  <c r="N33" i="4" s="1"/>
  <c r="N34" i="4" a="1"/>
  <c r="N34" i="4" s="1"/>
  <c r="N35" i="4" a="1"/>
  <c r="N35" i="4" s="1"/>
  <c r="N36" i="4" a="1"/>
  <c r="N36" i="4" s="1"/>
  <c r="N37" i="4" a="1"/>
  <c r="N37" i="4" s="1"/>
  <c r="N38" i="4" a="1"/>
  <c r="N38" i="4" s="1"/>
  <c r="N39" i="4" a="1"/>
  <c r="N39" i="4" s="1"/>
  <c r="N40" i="4" a="1"/>
  <c r="N40" i="4" s="1"/>
  <c r="N41" i="4" a="1"/>
  <c r="N41" i="4" s="1"/>
  <c r="N42" i="4" a="1"/>
  <c r="N42" i="4" s="1"/>
  <c r="N43" i="4" a="1"/>
  <c r="N43" i="4" s="1"/>
  <c r="N44" i="4" a="1"/>
  <c r="N44" i="4" s="1"/>
  <c r="N45" i="4" a="1"/>
  <c r="N45" i="4" s="1"/>
  <c r="N46" i="4" a="1"/>
  <c r="N46" i="4" s="1"/>
  <c r="N47" i="4" a="1"/>
  <c r="N47" i="4" s="1"/>
  <c r="N48" i="4" a="1"/>
  <c r="N48" i="4" s="1"/>
  <c r="N49" i="4" a="1"/>
  <c r="N49" i="4" s="1"/>
  <c r="N50" i="4" a="1"/>
  <c r="N50" i="4" s="1"/>
  <c r="N51" i="4" a="1"/>
  <c r="N51" i="4" s="1"/>
  <c r="N52" i="4" a="1"/>
  <c r="N52" i="4" s="1"/>
  <c r="N53" i="4" a="1"/>
  <c r="N53" i="4" s="1"/>
  <c r="N54" i="4" a="1"/>
  <c r="N54" i="4" s="1"/>
  <c r="N55" i="4" a="1"/>
  <c r="N55" i="4" s="1"/>
  <c r="N56" i="4" a="1"/>
  <c r="N56" i="4" s="1"/>
  <c r="N57" i="4" a="1"/>
  <c r="N57" i="4" s="1"/>
  <c r="N58" i="4" a="1"/>
  <c r="N58" i="4" s="1"/>
  <c r="N59" i="4" a="1"/>
  <c r="N59" i="4" s="1"/>
  <c r="N60" i="4" a="1"/>
  <c r="N60" i="4" s="1"/>
  <c r="N61" i="4" a="1"/>
  <c r="N61" i="4" s="1"/>
  <c r="N62" i="4" a="1"/>
  <c r="N62" i="4" s="1"/>
  <c r="N63" i="4" a="1"/>
  <c r="N63" i="4" s="1"/>
  <c r="N64" i="4" a="1"/>
  <c r="N64" i="4" s="1"/>
  <c r="N65" i="4" a="1"/>
  <c r="N65" i="4" s="1"/>
  <c r="N66" i="4" a="1"/>
  <c r="N66" i="4" s="1"/>
  <c r="N67" i="4" a="1"/>
  <c r="N67" i="4" s="1"/>
  <c r="N68" i="4" a="1"/>
  <c r="N68" i="4" s="1"/>
  <c r="N69" i="4" a="1"/>
  <c r="N69" i="4" s="1"/>
  <c r="N70" i="4" a="1"/>
  <c r="N70" i="4" s="1"/>
  <c r="N71" i="4" a="1"/>
  <c r="N71" i="4" s="1"/>
  <c r="N72" i="4" a="1"/>
  <c r="N72" i="4" s="1"/>
  <c r="N73" i="4" a="1"/>
  <c r="N73" i="4" s="1"/>
  <c r="N74" i="4" a="1"/>
  <c r="N74" i="4" s="1"/>
  <c r="N75" i="4" a="1"/>
  <c r="N75" i="4" s="1"/>
  <c r="N76" i="4" a="1"/>
  <c r="N76" i="4" s="1"/>
  <c r="N77" i="4" a="1"/>
  <c r="N77" i="4" s="1"/>
  <c r="N78" i="4" a="1"/>
  <c r="N78" i="4" s="1"/>
  <c r="N79" i="4" a="1"/>
  <c r="N79" i="4" s="1"/>
  <c r="N80" i="4" a="1"/>
  <c r="N80" i="4" s="1"/>
  <c r="N81" i="4" a="1"/>
  <c r="N81" i="4" s="1"/>
  <c r="N82" i="4" a="1"/>
  <c r="N82" i="4" s="1"/>
  <c r="N83" i="4" a="1"/>
  <c r="N83" i="4" s="1"/>
  <c r="N84" i="4" a="1"/>
  <c r="N84" i="4" s="1"/>
  <c r="N85" i="4" a="1"/>
  <c r="N85" i="4" s="1"/>
  <c r="N86" i="4" a="1"/>
  <c r="N86" i="4" s="1"/>
  <c r="N87" i="4" a="1"/>
  <c r="N87" i="4" s="1"/>
  <c r="N88" i="4" a="1"/>
  <c r="N88" i="4" s="1"/>
  <c r="N89" i="4" a="1"/>
  <c r="N89" i="4" s="1"/>
  <c r="N90" i="4" a="1"/>
  <c r="N90" i="4" s="1"/>
  <c r="N91" i="4" a="1"/>
  <c r="N91" i="4" s="1"/>
  <c r="N92" i="4" a="1"/>
  <c r="N92" i="4" s="1"/>
  <c r="N93" i="4" a="1"/>
  <c r="N93" i="4" s="1"/>
  <c r="N94" i="4" a="1"/>
  <c r="N94" i="4" s="1"/>
  <c r="N95" i="4" a="1"/>
  <c r="N95" i="4" s="1"/>
  <c r="N96" i="4" a="1"/>
  <c r="N96" i="4" s="1"/>
  <c r="N97" i="4" a="1"/>
  <c r="N97" i="4" s="1"/>
  <c r="N98" i="4" a="1"/>
  <c r="N98" i="4" s="1"/>
  <c r="N99" i="4" a="1"/>
  <c r="N99" i="4" s="1"/>
  <c r="N100" i="4" a="1"/>
  <c r="N100" i="4" s="1"/>
  <c r="N101" i="4" a="1"/>
  <c r="N101" i="4" s="1"/>
  <c r="N102" i="4" a="1"/>
  <c r="N102" i="4" s="1"/>
  <c r="N103" i="4" a="1"/>
  <c r="N103" i="4" s="1"/>
  <c r="N104" i="4" a="1"/>
  <c r="N104" i="4" s="1"/>
  <c r="N105" i="4" a="1"/>
  <c r="N105" i="4" s="1"/>
  <c r="N106" i="4" a="1"/>
  <c r="N106" i="4" s="1"/>
  <c r="N107" i="4" a="1"/>
  <c r="N107" i="4" s="1"/>
  <c r="N108" i="4" a="1"/>
  <c r="N108" i="4" s="1"/>
  <c r="N109" i="4" a="1"/>
  <c r="N109" i="4" s="1"/>
  <c r="N110" i="4" a="1"/>
  <c r="N110" i="4" s="1"/>
  <c r="N111" i="4" a="1"/>
  <c r="N111" i="4" s="1"/>
  <c r="N112" i="4" a="1"/>
  <c r="N112" i="4" s="1"/>
  <c r="N113" i="4" a="1"/>
  <c r="N113" i="4" s="1"/>
  <c r="N114" i="4" a="1"/>
  <c r="N114" i="4" s="1"/>
  <c r="N115" i="4" a="1"/>
  <c r="N115" i="4" s="1"/>
  <c r="N116" i="4" a="1"/>
  <c r="N116" i="4" s="1"/>
  <c r="N117" i="4" a="1"/>
  <c r="N117" i="4" s="1"/>
  <c r="N118" i="4" a="1"/>
  <c r="N118" i="4" s="1"/>
  <c r="N119" i="4" a="1"/>
  <c r="N119" i="4" s="1"/>
  <c r="N120" i="4" a="1"/>
  <c r="N120" i="4" s="1"/>
  <c r="N121" i="4" a="1"/>
  <c r="N121" i="4" s="1"/>
  <c r="N122" i="4" a="1"/>
  <c r="N122" i="4" s="1"/>
  <c r="N123" i="4" a="1"/>
  <c r="N123" i="4" s="1"/>
  <c r="N124" i="4" a="1"/>
  <c r="N124" i="4" s="1"/>
  <c r="N125" i="4" a="1"/>
  <c r="N125" i="4" s="1"/>
  <c r="N126" i="4" a="1"/>
  <c r="N126" i="4" s="1"/>
  <c r="N127" i="4" a="1"/>
  <c r="N127" i="4" s="1"/>
  <c r="N128" i="4" a="1"/>
  <c r="N128" i="4" s="1"/>
  <c r="N129" i="4" a="1"/>
  <c r="N129" i="4" s="1"/>
  <c r="N130" i="4" a="1"/>
  <c r="N130" i="4" s="1"/>
  <c r="N131" i="4" a="1"/>
  <c r="N131" i="4" s="1"/>
  <c r="N132" i="4" a="1"/>
  <c r="N132" i="4" s="1"/>
  <c r="N133" i="4" a="1"/>
  <c r="N133" i="4" s="1"/>
  <c r="N134" i="4" a="1"/>
  <c r="N134" i="4" s="1"/>
  <c r="N135" i="4" a="1"/>
  <c r="N135" i="4" s="1"/>
  <c r="N136" i="4" a="1"/>
  <c r="N136" i="4" s="1"/>
  <c r="N137" i="4" a="1"/>
  <c r="N137" i="4" s="1"/>
  <c r="N138" i="4" a="1"/>
  <c r="N138" i="4" s="1"/>
  <c r="N139" i="4" a="1"/>
  <c r="N139" i="4" s="1"/>
  <c r="N140" i="4" a="1"/>
  <c r="N140" i="4" s="1"/>
  <c r="N141" i="4" a="1"/>
  <c r="N141" i="4" s="1"/>
  <c r="N142" i="4" a="1"/>
  <c r="N142" i="4" s="1"/>
  <c r="N143" i="4" a="1"/>
  <c r="N143" i="4" s="1"/>
  <c r="N144" i="4" a="1"/>
  <c r="N144" i="4" s="1"/>
  <c r="N145" i="4" a="1"/>
  <c r="N145" i="4" s="1"/>
  <c r="N146" i="4" a="1"/>
  <c r="N146" i="4" s="1"/>
  <c r="N147" i="4" a="1"/>
  <c r="N147" i="4" s="1"/>
  <c r="N148" i="4" a="1"/>
  <c r="N148" i="4" s="1"/>
  <c r="N149" i="4" a="1"/>
  <c r="N149" i="4" s="1"/>
  <c r="N150" i="4" a="1"/>
  <c r="N150" i="4" s="1"/>
  <c r="N151" i="4" a="1"/>
  <c r="N151" i="4" s="1"/>
  <c r="N152" i="4" a="1"/>
  <c r="N152" i="4" s="1"/>
  <c r="N153" i="4" a="1"/>
  <c r="N153" i="4" s="1"/>
  <c r="N154" i="4" a="1"/>
  <c r="N154" i="4" s="1"/>
  <c r="N155" i="4" a="1"/>
  <c r="N155" i="4" s="1"/>
  <c r="N156" i="4" a="1"/>
  <c r="N156" i="4" s="1"/>
  <c r="N157" i="4" a="1"/>
  <c r="N157" i="4" s="1"/>
  <c r="N158" i="4" a="1"/>
  <c r="N158" i="4" s="1"/>
  <c r="N159" i="4" a="1"/>
  <c r="N159" i="4" s="1"/>
  <c r="N160" i="4" a="1"/>
  <c r="N160" i="4" s="1"/>
  <c r="N161" i="4" a="1"/>
  <c r="N161" i="4" s="1"/>
  <c r="N162" i="4" a="1"/>
  <c r="N162" i="4" s="1"/>
  <c r="N163" i="4" a="1"/>
  <c r="N163" i="4" s="1"/>
  <c r="N164" i="4" a="1"/>
  <c r="N164" i="4" s="1"/>
  <c r="N165" i="4" a="1"/>
  <c r="N165" i="4" s="1"/>
  <c r="N166" i="4" a="1"/>
  <c r="N166" i="4" s="1"/>
  <c r="N167" i="4" a="1"/>
  <c r="N167" i="4" s="1"/>
  <c r="N168" i="4" a="1"/>
  <c r="N168" i="4" s="1"/>
  <c r="N169" i="4" a="1"/>
  <c r="N169" i="4" s="1"/>
  <c r="N170" i="4" a="1"/>
  <c r="N170" i="4" s="1"/>
  <c r="N171" i="4" a="1"/>
  <c r="N171" i="4" s="1"/>
  <c r="N172" i="4" a="1"/>
  <c r="N172" i="4" s="1"/>
  <c r="N173" i="4" a="1"/>
  <c r="N173" i="4" s="1"/>
  <c r="N174" i="4" a="1"/>
  <c r="N174" i="4" s="1"/>
  <c r="N175" i="4" a="1"/>
  <c r="N175" i="4" s="1"/>
  <c r="N176" i="4" a="1"/>
  <c r="N176" i="4" s="1"/>
  <c r="N177" i="4" a="1"/>
  <c r="N177" i="4" s="1"/>
  <c r="N178" i="4" a="1"/>
  <c r="N178" i="4" s="1"/>
  <c r="N179" i="4" a="1"/>
  <c r="N179" i="4" s="1"/>
  <c r="N180" i="4" a="1"/>
  <c r="N180" i="4" s="1"/>
  <c r="N181" i="4" a="1"/>
  <c r="N181" i="4" s="1"/>
  <c r="N182" i="4" a="1"/>
  <c r="N182" i="4" s="1"/>
  <c r="N183" i="4" a="1"/>
  <c r="N183" i="4" s="1"/>
  <c r="N184" i="4" a="1"/>
  <c r="N184" i="4" s="1"/>
  <c r="N185" i="4" a="1"/>
  <c r="N185" i="4" s="1"/>
  <c r="N186" i="4" a="1"/>
  <c r="N186" i="4" s="1"/>
  <c r="N187" i="4" a="1"/>
  <c r="N187" i="4" s="1"/>
  <c r="N188" i="4" a="1"/>
  <c r="N188" i="4" s="1"/>
  <c r="N189" i="4" a="1"/>
  <c r="N189" i="4" s="1"/>
  <c r="N190" i="4" a="1"/>
  <c r="N190" i="4" s="1"/>
  <c r="N191" i="4" a="1"/>
  <c r="N191" i="4" s="1"/>
  <c r="N192" i="4" a="1"/>
  <c r="N192" i="4" s="1"/>
  <c r="N193" i="4" a="1"/>
  <c r="N193" i="4" s="1"/>
  <c r="N194" i="4" a="1"/>
  <c r="N194" i="4" s="1"/>
  <c r="N195" i="4" a="1"/>
  <c r="N195" i="4" s="1"/>
  <c r="N196" i="4" a="1"/>
  <c r="N196" i="4" s="1"/>
  <c r="N197" i="4" a="1"/>
  <c r="N197" i="4" s="1"/>
  <c r="N198" i="4" a="1"/>
  <c r="N198" i="4" s="1"/>
  <c r="N199" i="4" a="1"/>
  <c r="N199" i="4" s="1"/>
  <c r="N200" i="4" a="1"/>
  <c r="N200" i="4" s="1"/>
  <c r="N201" i="4" a="1"/>
  <c r="N201" i="4" s="1"/>
  <c r="N202" i="4" a="1"/>
  <c r="N202" i="4" s="1"/>
  <c r="N203" i="4" a="1"/>
  <c r="N203" i="4" s="1"/>
  <c r="N204" i="4" a="1"/>
  <c r="N204" i="4" s="1"/>
  <c r="N205" i="4" a="1"/>
  <c r="N205" i="4" s="1"/>
  <c r="N206" i="4" a="1"/>
  <c r="N206" i="4" s="1"/>
  <c r="N207" i="4" a="1"/>
  <c r="N207" i="4" s="1"/>
  <c r="N208" i="4" a="1"/>
  <c r="N208" i="4" s="1"/>
  <c r="N209" i="4" a="1"/>
  <c r="N209" i="4" s="1"/>
  <c r="N210" i="4" a="1"/>
  <c r="N210" i="4" s="1"/>
  <c r="N211" i="4" a="1"/>
  <c r="N211" i="4" s="1"/>
  <c r="N212" i="4" a="1"/>
  <c r="N212" i="4" s="1"/>
  <c r="N213" i="4" a="1"/>
  <c r="N213" i="4" s="1"/>
  <c r="N214" i="4" a="1"/>
  <c r="N214" i="4" s="1"/>
  <c r="N215" i="4" a="1"/>
  <c r="N215" i="4" s="1"/>
  <c r="N216" i="4" a="1"/>
  <c r="N216" i="4" s="1"/>
  <c r="N217" i="4" a="1"/>
  <c r="N217" i="4" s="1"/>
  <c r="N218" i="4" a="1"/>
  <c r="N218" i="4" s="1"/>
  <c r="N219" i="4" a="1"/>
  <c r="N219" i="4" s="1"/>
  <c r="N220" i="4" a="1"/>
  <c r="N220" i="4" s="1"/>
  <c r="N221" i="4" a="1"/>
  <c r="N221" i="4" s="1"/>
  <c r="N222" i="4" a="1"/>
  <c r="N222" i="4" s="1"/>
  <c r="N223" i="4" a="1"/>
  <c r="N223" i="4" s="1"/>
  <c r="N224" i="4" a="1"/>
  <c r="N224" i="4" s="1"/>
  <c r="N225" i="4" a="1"/>
  <c r="N225" i="4" s="1"/>
  <c r="N226" i="4" a="1"/>
  <c r="N226" i="4" s="1"/>
  <c r="N227" i="4" a="1"/>
  <c r="N227" i="4" s="1"/>
  <c r="N228" i="4" a="1"/>
  <c r="N228" i="4" s="1"/>
  <c r="N229" i="4" a="1"/>
  <c r="N229" i="4" s="1"/>
  <c r="N230" i="4" a="1"/>
  <c r="N230" i="4" s="1"/>
  <c r="N231" i="4" a="1"/>
  <c r="N231" i="4" s="1"/>
  <c r="N232" i="4" a="1"/>
  <c r="N232" i="4" s="1"/>
  <c r="N233" i="4" a="1"/>
  <c r="N233" i="4" s="1"/>
  <c r="N234" i="4" a="1"/>
  <c r="N234" i="4" s="1"/>
  <c r="N235" i="4" a="1"/>
  <c r="N235" i="4" s="1"/>
  <c r="N236" i="4" a="1"/>
  <c r="N236" i="4" s="1"/>
  <c r="N237" i="4" a="1"/>
  <c r="N237" i="4" s="1"/>
  <c r="N238" i="4" a="1"/>
  <c r="N238" i="4" s="1"/>
  <c r="N239" i="4" a="1"/>
  <c r="N239" i="4" s="1"/>
  <c r="N240" i="4" a="1"/>
  <c r="N240" i="4" s="1"/>
  <c r="N241" i="4" a="1"/>
  <c r="N241" i="4" s="1"/>
  <c r="N242" i="4" a="1"/>
  <c r="N242" i="4" s="1"/>
  <c r="N243" i="4" a="1"/>
  <c r="N243" i="4" s="1"/>
  <c r="N244" i="4" a="1"/>
  <c r="N244" i="4" s="1"/>
  <c r="N245" i="4" a="1"/>
  <c r="N245" i="4" s="1"/>
  <c r="N246" i="4" a="1"/>
  <c r="N246" i="4" s="1"/>
  <c r="N247" i="4" a="1"/>
  <c r="N247" i="4" s="1"/>
  <c r="N248" i="4" a="1"/>
  <c r="N248" i="4" s="1"/>
  <c r="N249" i="4" a="1"/>
  <c r="N249" i="4" s="1"/>
  <c r="N250" i="4" a="1"/>
  <c r="N250" i="4" s="1"/>
  <c r="N251" i="4" a="1"/>
  <c r="N251" i="4" s="1"/>
  <c r="N252" i="4" a="1"/>
  <c r="N252" i="4" s="1"/>
  <c r="N253" i="4" a="1"/>
  <c r="N253" i="4" s="1"/>
  <c r="N254" i="4" a="1"/>
  <c r="N254" i="4" s="1"/>
  <c r="N255" i="4" a="1"/>
  <c r="N255" i="4" s="1"/>
  <c r="N256" i="4" a="1"/>
  <c r="N256" i="4" s="1"/>
  <c r="N257" i="4" a="1"/>
  <c r="N257" i="4" s="1"/>
  <c r="N258" i="4" a="1"/>
  <c r="N258" i="4" s="1"/>
  <c r="N259" i="4" a="1"/>
  <c r="N259" i="4" s="1"/>
  <c r="N260" i="4" a="1"/>
  <c r="N260" i="4" s="1"/>
  <c r="N261" i="4" a="1"/>
  <c r="N261" i="4" s="1"/>
  <c r="N262" i="4" a="1"/>
  <c r="N262" i="4" s="1"/>
  <c r="N263" i="4" a="1"/>
  <c r="N263" i="4" s="1"/>
  <c r="N264" i="4" a="1"/>
  <c r="N264" i="4" s="1"/>
  <c r="N265" i="4" a="1"/>
  <c r="N265" i="4" s="1"/>
  <c r="N266" i="4" a="1"/>
  <c r="N266" i="4" s="1"/>
  <c r="N267" i="4" a="1"/>
  <c r="N267" i="4" s="1"/>
  <c r="N268" i="4" a="1"/>
  <c r="N268" i="4" s="1"/>
  <c r="N269" i="4" a="1"/>
  <c r="N269" i="4" s="1"/>
  <c r="N270" i="4" a="1"/>
  <c r="N270" i="4" s="1"/>
  <c r="N271" i="4" a="1"/>
  <c r="N271" i="4" s="1"/>
  <c r="N272" i="4" a="1"/>
  <c r="N272" i="4" s="1"/>
  <c r="N273" i="4" a="1"/>
  <c r="N273" i="4" s="1"/>
  <c r="N274" i="4" a="1"/>
  <c r="N274" i="4" s="1"/>
  <c r="N275" i="4" a="1"/>
  <c r="N275" i="4" s="1"/>
  <c r="N276" i="4" a="1"/>
  <c r="N276" i="4" s="1"/>
  <c r="N277" i="4" a="1"/>
  <c r="N277" i="4" s="1"/>
  <c r="N278" i="4" a="1"/>
  <c r="N278" i="4" s="1"/>
  <c r="N279" i="4" a="1"/>
  <c r="N279" i="4" s="1"/>
  <c r="N280" i="4" a="1"/>
  <c r="N280" i="4" s="1"/>
  <c r="N281" i="4" a="1"/>
  <c r="N281" i="4" s="1"/>
  <c r="N282" i="4" a="1"/>
  <c r="N282" i="4" s="1"/>
  <c r="N283" i="4" a="1"/>
  <c r="N283" i="4" s="1"/>
  <c r="N284" i="4" a="1"/>
  <c r="N284" i="4" s="1"/>
  <c r="N285" i="4" a="1"/>
  <c r="N285" i="4" s="1"/>
  <c r="N286" i="4" a="1"/>
  <c r="N286" i="4" s="1"/>
  <c r="N287" i="4" a="1"/>
  <c r="N287" i="4" s="1"/>
  <c r="N288" i="4" a="1"/>
  <c r="N288" i="4" s="1"/>
  <c r="N289" i="4" a="1"/>
  <c r="N289" i="4" s="1"/>
  <c r="N290" i="4" a="1"/>
  <c r="N290" i="4" s="1"/>
  <c r="N291" i="4" a="1"/>
  <c r="N291" i="4" s="1"/>
  <c r="N292" i="4" a="1"/>
  <c r="N292" i="4" s="1"/>
  <c r="N293" i="4" a="1"/>
  <c r="N293" i="4" s="1"/>
  <c r="N294" i="4" a="1"/>
  <c r="N294" i="4" s="1"/>
  <c r="N295" i="4" a="1"/>
  <c r="N295" i="4" s="1"/>
  <c r="N296" i="4" a="1"/>
  <c r="N296" i="4" s="1"/>
  <c r="N297" i="4" a="1"/>
  <c r="N297" i="4" s="1"/>
  <c r="N298" i="4" a="1"/>
  <c r="N298" i="4" s="1"/>
  <c r="N299" i="4" a="1"/>
  <c r="N299" i="4" s="1"/>
  <c r="N300" i="4" a="1"/>
  <c r="N300" i="4" s="1"/>
  <c r="N301" i="4" a="1"/>
  <c r="N301" i="4" s="1"/>
  <c r="N302" i="4" a="1"/>
  <c r="N302" i="4" s="1"/>
  <c r="N303" i="4" a="1"/>
  <c r="N303" i="4" s="1"/>
  <c r="N304" i="4" a="1"/>
  <c r="N304" i="4" s="1"/>
  <c r="N305" i="4" a="1"/>
  <c r="N305" i="4" s="1"/>
  <c r="N306" i="4" a="1"/>
  <c r="N306" i="4" s="1"/>
  <c r="N307" i="4" a="1"/>
  <c r="N307" i="4" s="1"/>
  <c r="N308" i="4" a="1"/>
  <c r="N308" i="4" s="1"/>
  <c r="N309" i="4" a="1"/>
  <c r="N309" i="4" s="1"/>
  <c r="N310" i="4" a="1"/>
  <c r="N310" i="4" s="1"/>
  <c r="N311" i="4" a="1"/>
  <c r="N311" i="4" s="1"/>
  <c r="N312" i="4" a="1"/>
  <c r="N312" i="4" s="1"/>
  <c r="N313" i="4" a="1"/>
  <c r="N313" i="4" s="1"/>
  <c r="N314" i="4" a="1"/>
  <c r="N314" i="4" s="1"/>
  <c r="N315" i="4" a="1"/>
  <c r="N315" i="4" s="1"/>
  <c r="N316" i="4" a="1"/>
  <c r="N316" i="4" s="1"/>
  <c r="N317" i="4" a="1"/>
  <c r="N317" i="4" s="1"/>
  <c r="N318" i="4" a="1"/>
  <c r="N318" i="4" s="1"/>
  <c r="N319" i="4" a="1"/>
  <c r="N319" i="4" s="1"/>
  <c r="N320" i="4" a="1"/>
  <c r="N320" i="4" s="1"/>
  <c r="N321" i="4" a="1"/>
  <c r="N321" i="4" s="1"/>
  <c r="N322" i="4" a="1"/>
  <c r="N322" i="4" s="1"/>
  <c r="N323" i="4" a="1"/>
  <c r="N323" i="4" s="1"/>
  <c r="N324" i="4" a="1"/>
  <c r="N324" i="4" s="1"/>
  <c r="N325" i="4" a="1"/>
  <c r="N325" i="4" s="1"/>
  <c r="N326" i="4" a="1"/>
  <c r="N326" i="4" s="1"/>
  <c r="N327" i="4" a="1"/>
  <c r="N327" i="4" s="1"/>
  <c r="N328" i="4" a="1"/>
  <c r="N328" i="4" s="1"/>
  <c r="N329" i="4" a="1"/>
  <c r="N329" i="4" s="1"/>
  <c r="N330" i="4" a="1"/>
  <c r="N330" i="4" s="1"/>
  <c r="N331" i="4" a="1"/>
  <c r="N331" i="4" s="1"/>
  <c r="N332" i="4" a="1"/>
  <c r="N332" i="4" s="1"/>
  <c r="N333" i="4" a="1"/>
  <c r="N333" i="4" s="1"/>
  <c r="N334" i="4" a="1"/>
  <c r="N334" i="4" s="1"/>
  <c r="N335" i="4" a="1"/>
  <c r="N335" i="4" s="1"/>
  <c r="N336" i="4" a="1"/>
  <c r="N336" i="4" s="1"/>
  <c r="N337" i="4" a="1"/>
  <c r="N337" i="4" s="1"/>
  <c r="N338" i="4" a="1"/>
  <c r="N338" i="4" s="1"/>
  <c r="N339" i="4" a="1"/>
  <c r="N339" i="4" s="1"/>
  <c r="N340" i="4" a="1"/>
  <c r="N340" i="4" s="1"/>
  <c r="N341" i="4" a="1"/>
  <c r="N341" i="4" s="1"/>
  <c r="N342" i="4" a="1"/>
  <c r="N342" i="4" s="1"/>
  <c r="N343" i="4" a="1"/>
  <c r="N343" i="4" s="1"/>
  <c r="N344" i="4" a="1"/>
  <c r="N344" i="4" s="1"/>
  <c r="N345" i="4" a="1"/>
  <c r="N345" i="4" s="1"/>
  <c r="N346" i="4" a="1"/>
  <c r="N346" i="4" s="1"/>
  <c r="N347" i="4" a="1"/>
  <c r="N347" i="4" s="1"/>
  <c r="N348" i="4" a="1"/>
  <c r="N348" i="4" s="1"/>
  <c r="N349" i="4" a="1"/>
  <c r="N349" i="4" s="1"/>
  <c r="N350" i="4" a="1"/>
  <c r="N350" i="4" s="1"/>
  <c r="N351" i="4" a="1"/>
  <c r="N351" i="4" s="1"/>
  <c r="N352" i="4" a="1"/>
  <c r="N352" i="4" s="1"/>
  <c r="N353" i="4" a="1"/>
  <c r="N353" i="4" s="1"/>
  <c r="N354" i="4" a="1"/>
  <c r="N354" i="4" s="1"/>
  <c r="N355" i="4" a="1"/>
  <c r="N355" i="4" s="1"/>
  <c r="N356" i="4" a="1"/>
  <c r="N356" i="4" s="1"/>
  <c r="N357" i="4" a="1"/>
  <c r="N357" i="4" s="1"/>
  <c r="N358" i="4" a="1"/>
  <c r="N358" i="4" s="1"/>
  <c r="N359" i="4" a="1"/>
  <c r="N359" i="4" s="1"/>
  <c r="N360" i="4" a="1"/>
  <c r="N360" i="4" s="1"/>
  <c r="N361" i="4" a="1"/>
  <c r="N361" i="4" s="1"/>
  <c r="N362" i="4" a="1"/>
  <c r="N362" i="4" s="1"/>
  <c r="N363" i="4" a="1"/>
  <c r="N363" i="4" s="1"/>
  <c r="N364" i="4" a="1"/>
  <c r="N364" i="4" s="1"/>
  <c r="N365" i="4" a="1"/>
  <c r="N365" i="4" s="1"/>
  <c r="N366" i="4" a="1"/>
  <c r="N366" i="4" s="1"/>
  <c r="N367" i="4" a="1"/>
  <c r="N367" i="4" s="1"/>
  <c r="N368" i="4" a="1"/>
  <c r="N368" i="4" s="1"/>
  <c r="N369" i="4" a="1"/>
  <c r="N369" i="4" s="1"/>
  <c r="N370" i="4" a="1"/>
  <c r="N370" i="4" s="1"/>
  <c r="N371" i="4" a="1"/>
  <c r="N371" i="4" s="1"/>
  <c r="N372" i="4" a="1"/>
  <c r="N372" i="4" s="1"/>
  <c r="N373" i="4" a="1"/>
  <c r="N373" i="4" s="1"/>
  <c r="N374" i="4" a="1"/>
  <c r="N374" i="4" s="1"/>
  <c r="N375" i="4" a="1"/>
  <c r="N375" i="4" s="1"/>
  <c r="N376" i="4" a="1"/>
  <c r="N376" i="4" s="1"/>
  <c r="N377" i="4" a="1"/>
  <c r="N377" i="4" s="1"/>
  <c r="N378" i="4" a="1"/>
  <c r="N378" i="4" s="1"/>
  <c r="N379" i="4" a="1"/>
  <c r="N379" i="4" s="1"/>
  <c r="N380" i="4" a="1"/>
  <c r="N380" i="4" s="1"/>
  <c r="N381" i="4" a="1"/>
  <c r="N381" i="4" s="1"/>
  <c r="N382" i="4" a="1"/>
  <c r="N382" i="4" s="1"/>
  <c r="N383" i="4" a="1"/>
  <c r="N383" i="4" s="1"/>
  <c r="N384" i="4" a="1"/>
  <c r="N384" i="4" s="1"/>
  <c r="N385" i="4" a="1"/>
  <c r="N385" i="4" s="1"/>
  <c r="N386" i="4" a="1"/>
  <c r="N386" i="4" s="1"/>
  <c r="N387" i="4" a="1"/>
  <c r="N387" i="4" s="1"/>
  <c r="N388" i="4" a="1"/>
  <c r="N388" i="4" s="1"/>
  <c r="N389" i="4" a="1"/>
  <c r="N389" i="4" s="1"/>
  <c r="N390" i="4" a="1"/>
  <c r="N390" i="4" s="1"/>
  <c r="N391" i="4" a="1"/>
  <c r="N391" i="4" s="1"/>
  <c r="N392" i="4" a="1"/>
  <c r="N392" i="4" s="1"/>
  <c r="N393" i="4" a="1"/>
  <c r="N393" i="4" s="1"/>
  <c r="N394" i="4" a="1"/>
  <c r="N394" i="4" s="1"/>
  <c r="N395" i="4" a="1"/>
  <c r="N395" i="4" s="1"/>
  <c r="N396" i="4" a="1"/>
  <c r="N396" i="4" s="1"/>
  <c r="N397" i="4" a="1"/>
  <c r="N397" i="4" s="1"/>
  <c r="N398" i="4" a="1"/>
  <c r="N398" i="4" s="1"/>
  <c r="N399" i="4" a="1"/>
  <c r="N399" i="4" s="1"/>
  <c r="N400" i="4" a="1"/>
  <c r="N400" i="4" s="1"/>
  <c r="N401" i="4" a="1"/>
  <c r="N401" i="4" s="1"/>
  <c r="N402" i="4" a="1"/>
  <c r="N402" i="4" s="1"/>
  <c r="N403" i="4" a="1"/>
  <c r="N403" i="4" s="1"/>
  <c r="N404" i="4" a="1"/>
  <c r="N404" i="4" s="1"/>
  <c r="N405" i="4" a="1"/>
  <c r="N405" i="4" s="1"/>
  <c r="N406" i="4" a="1"/>
  <c r="N406" i="4" s="1"/>
  <c r="N407" i="4" a="1"/>
  <c r="N407" i="4" s="1"/>
  <c r="N408" i="4" a="1"/>
  <c r="N408" i="4" s="1"/>
  <c r="N409" i="4" a="1"/>
  <c r="N409" i="4" s="1"/>
  <c r="N410" i="4" a="1"/>
  <c r="N410" i="4" s="1"/>
  <c r="N411" i="4" a="1"/>
  <c r="N411" i="4" s="1"/>
  <c r="N412" i="4" a="1"/>
  <c r="N412" i="4" s="1"/>
  <c r="N413" i="4" a="1"/>
  <c r="N413" i="4" s="1"/>
  <c r="N414" i="4" a="1"/>
  <c r="N414" i="4" s="1"/>
  <c r="N415" i="4" a="1"/>
  <c r="N415" i="4" s="1"/>
  <c r="N416" i="4" a="1"/>
  <c r="N416" i="4" s="1"/>
  <c r="N417" i="4" a="1"/>
  <c r="N417" i="4" s="1"/>
  <c r="N418" i="4" a="1"/>
  <c r="N418" i="4" s="1"/>
  <c r="N419" i="4" a="1"/>
  <c r="N419" i="4" s="1"/>
  <c r="N420" i="4" a="1"/>
  <c r="N420" i="4" s="1"/>
  <c r="N421" i="4" a="1"/>
  <c r="N421" i="4" s="1"/>
  <c r="N422" i="4" a="1"/>
  <c r="N422" i="4" s="1"/>
  <c r="N423" i="4" a="1"/>
  <c r="N423" i="4" s="1"/>
  <c r="N424" i="4" a="1"/>
  <c r="N424" i="4" s="1"/>
  <c r="N425" i="4" a="1"/>
  <c r="N425" i="4" s="1"/>
  <c r="N426" i="4" a="1"/>
  <c r="N426" i="4" s="1"/>
  <c r="N427" i="4" a="1"/>
  <c r="N427" i="4" s="1"/>
  <c r="N428" i="4" a="1"/>
  <c r="N428" i="4" s="1"/>
  <c r="N429" i="4" a="1"/>
  <c r="N429" i="4" s="1"/>
  <c r="N430" i="4" a="1"/>
  <c r="N430" i="4" s="1"/>
  <c r="N431" i="4" a="1"/>
  <c r="N431" i="4" s="1"/>
  <c r="N432" i="4" a="1"/>
  <c r="N432" i="4" s="1"/>
  <c r="N433" i="4" a="1"/>
  <c r="N433" i="4" s="1"/>
  <c r="N434" i="4" a="1"/>
  <c r="N434" i="4" s="1"/>
  <c r="N435" i="4" a="1"/>
  <c r="N435" i="4" s="1"/>
  <c r="N436" i="4" a="1"/>
  <c r="N436" i="4" s="1"/>
  <c r="N437" i="4" a="1"/>
  <c r="N437" i="4" s="1"/>
  <c r="N438" i="4" a="1"/>
  <c r="N438" i="4" s="1"/>
  <c r="N439" i="4" a="1"/>
  <c r="N439" i="4" s="1"/>
  <c r="N440" i="4" a="1"/>
  <c r="N440" i="4" s="1"/>
  <c r="N441" i="4" a="1"/>
  <c r="N441" i="4" s="1"/>
  <c r="N442" i="4" a="1"/>
  <c r="N442" i="4" s="1"/>
  <c r="N443" i="4" a="1"/>
  <c r="N443" i="4" s="1"/>
  <c r="N444" i="4" a="1"/>
  <c r="N444" i="4" s="1"/>
  <c r="N445" i="4" a="1"/>
  <c r="N445" i="4" s="1"/>
  <c r="N446" i="4" a="1"/>
  <c r="N446" i="4" s="1"/>
  <c r="N447" i="4" a="1"/>
  <c r="N447" i="4" s="1"/>
  <c r="N448" i="4" a="1"/>
  <c r="N448" i="4" s="1"/>
  <c r="N449" i="4" a="1"/>
  <c r="N449" i="4" s="1"/>
  <c r="N450" i="4" a="1"/>
  <c r="N450" i="4" s="1"/>
  <c r="N451" i="4" a="1"/>
  <c r="N451" i="4" s="1"/>
  <c r="N452" i="4" a="1"/>
  <c r="N452" i="4" s="1"/>
  <c r="N453" i="4" a="1"/>
  <c r="N453" i="4" s="1"/>
  <c r="N454" i="4" a="1"/>
  <c r="N454" i="4" s="1"/>
  <c r="N455" i="4" a="1"/>
  <c r="N455" i="4" s="1"/>
  <c r="N456" i="4" a="1"/>
  <c r="N456" i="4" s="1"/>
  <c r="N457" i="4" a="1"/>
  <c r="N457" i="4" s="1"/>
  <c r="N458" i="4" a="1"/>
  <c r="N458" i="4" s="1"/>
  <c r="N459" i="4" a="1"/>
  <c r="N459" i="4" s="1"/>
  <c r="N460" i="4" a="1"/>
  <c r="N460" i="4" s="1"/>
  <c r="N461" i="4" a="1"/>
  <c r="N461" i="4" s="1"/>
  <c r="N462" i="4" a="1"/>
  <c r="N462" i="4" s="1"/>
  <c r="N463" i="4" a="1"/>
  <c r="N463" i="4" s="1"/>
  <c r="N464" i="4" a="1"/>
  <c r="N464" i="4" s="1"/>
  <c r="N465" i="4" a="1"/>
  <c r="N465" i="4" s="1"/>
  <c r="N466" i="4" a="1"/>
  <c r="N466" i="4" s="1"/>
  <c r="N467" i="4" a="1"/>
  <c r="N467" i="4" s="1"/>
  <c r="N468" i="4" a="1"/>
  <c r="N468" i="4" s="1"/>
  <c r="N469" i="4" a="1"/>
  <c r="N469" i="4" s="1"/>
  <c r="N470" i="4" a="1"/>
  <c r="N470" i="4" s="1"/>
  <c r="N471" i="4" a="1"/>
  <c r="N471" i="4" s="1"/>
  <c r="N472" i="4" a="1"/>
  <c r="N472" i="4" s="1"/>
  <c r="N473" i="4" a="1"/>
  <c r="N473" i="4" s="1"/>
  <c r="N474" i="4" a="1"/>
  <c r="N474" i="4" s="1"/>
  <c r="N475" i="4" a="1"/>
  <c r="N475" i="4" s="1"/>
  <c r="N476" i="4" a="1"/>
  <c r="N476" i="4" s="1"/>
  <c r="N477" i="4" a="1"/>
  <c r="N477" i="4" s="1"/>
  <c r="N478" i="4" a="1"/>
  <c r="N478" i="4" s="1"/>
  <c r="N479" i="4" a="1"/>
  <c r="N479" i="4" s="1"/>
  <c r="N480" i="4" a="1"/>
  <c r="N480" i="4" s="1"/>
  <c r="N481" i="4" a="1"/>
  <c r="N481" i="4" s="1"/>
  <c r="N482" i="4" a="1"/>
  <c r="N482" i="4" s="1"/>
  <c r="N483" i="4" a="1"/>
  <c r="N483" i="4" s="1"/>
  <c r="N484" i="4" a="1"/>
  <c r="N484" i="4" s="1"/>
  <c r="N485" i="4" a="1"/>
  <c r="N485" i="4" s="1"/>
  <c r="N486" i="4" a="1"/>
  <c r="N486" i="4" s="1"/>
  <c r="N487" i="4" a="1"/>
  <c r="N487" i="4" s="1"/>
  <c r="N488" i="4" a="1"/>
  <c r="N488" i="4" s="1"/>
  <c r="N489" i="4" a="1"/>
  <c r="N489" i="4" s="1"/>
  <c r="N490" i="4" a="1"/>
  <c r="N490" i="4" s="1"/>
  <c r="N491" i="4" a="1"/>
  <c r="N491" i="4" s="1"/>
  <c r="N492" i="4" a="1"/>
  <c r="N492" i="4" s="1"/>
  <c r="N493" i="4" a="1"/>
  <c r="N493" i="4" s="1"/>
  <c r="N494" i="4" a="1"/>
  <c r="N494" i="4" s="1"/>
  <c r="N495" i="4" a="1"/>
  <c r="N495" i="4" s="1"/>
  <c r="N496" i="4" a="1"/>
  <c r="N496" i="4" s="1"/>
  <c r="N497" i="4" a="1"/>
  <c r="N497" i="4" s="1"/>
  <c r="N498" i="4" a="1"/>
  <c r="N498" i="4" s="1"/>
  <c r="N499" i="4" a="1"/>
  <c r="N499" i="4" s="1"/>
  <c r="N500" i="4" a="1"/>
  <c r="N500" i="4" s="1"/>
  <c r="N501" i="4" a="1"/>
  <c r="N501" i="4" s="1"/>
  <c r="N502" i="4" a="1"/>
  <c r="N502" i="4" s="1"/>
  <c r="N503" i="4" a="1"/>
  <c r="N503" i="4" s="1"/>
  <c r="N504" i="4" a="1"/>
  <c r="N504" i="4" s="1"/>
  <c r="N505" i="4" a="1"/>
  <c r="N505" i="4" s="1"/>
  <c r="N506" i="4" a="1"/>
  <c r="N506" i="4" s="1"/>
  <c r="N507" i="4" a="1"/>
  <c r="N507" i="4" s="1"/>
  <c r="N508" i="4" a="1"/>
  <c r="N508" i="4" s="1"/>
  <c r="N509" i="4" a="1"/>
  <c r="N509" i="4" s="1"/>
  <c r="N510" i="4" a="1"/>
  <c r="N510" i="4" s="1"/>
  <c r="N511" i="4" a="1"/>
  <c r="N511" i="4" s="1"/>
  <c r="N512" i="4" a="1"/>
  <c r="N512" i="4" s="1"/>
  <c r="N513" i="4" a="1"/>
  <c r="N513" i="4" s="1"/>
  <c r="N514" i="4" a="1"/>
  <c r="N514" i="4" s="1"/>
  <c r="N515" i="4" a="1"/>
  <c r="N515" i="4" s="1"/>
  <c r="N516" i="4" a="1"/>
  <c r="N516" i="4" s="1"/>
  <c r="N517" i="4" a="1"/>
  <c r="N517" i="4" s="1"/>
  <c r="N518" i="4" a="1"/>
  <c r="N518" i="4" s="1"/>
  <c r="N519" i="4" a="1"/>
  <c r="N519" i="4" s="1"/>
  <c r="N520" i="4" a="1"/>
  <c r="N520" i="4" s="1"/>
  <c r="N521" i="4" a="1"/>
  <c r="N521" i="4" s="1"/>
  <c r="N522" i="4" a="1"/>
  <c r="N522" i="4" s="1"/>
  <c r="N523" i="4" a="1"/>
  <c r="N523" i="4" s="1"/>
  <c r="N524" i="4" a="1"/>
  <c r="N524" i="4" s="1"/>
  <c r="N525" i="4" a="1"/>
  <c r="N525" i="4" s="1"/>
  <c r="N526" i="4" a="1"/>
  <c r="N526" i="4" s="1"/>
  <c r="N527" i="4" a="1"/>
  <c r="N527" i="4" s="1"/>
  <c r="N528" i="4" a="1"/>
  <c r="N528" i="4" s="1"/>
  <c r="N529" i="4" a="1"/>
  <c r="N529" i="4" s="1"/>
  <c r="N530" i="4" a="1"/>
  <c r="N530" i="4" s="1"/>
  <c r="N531" i="4" a="1"/>
  <c r="N531" i="4" s="1"/>
  <c r="N532" i="4" a="1"/>
  <c r="N532" i="4" s="1"/>
  <c r="N533" i="4" a="1"/>
  <c r="N533" i="4" s="1"/>
  <c r="N534" i="4" a="1"/>
  <c r="N534" i="4" s="1"/>
  <c r="N535" i="4" a="1"/>
  <c r="N535" i="4" s="1"/>
  <c r="N536" i="4" a="1"/>
  <c r="N536" i="4" s="1"/>
  <c r="N537" i="4" a="1"/>
  <c r="N537" i="4" s="1"/>
  <c r="N538" i="4" a="1"/>
  <c r="N538" i="4" s="1"/>
  <c r="N539" i="4" a="1"/>
  <c r="N539" i="4" s="1"/>
  <c r="N540" i="4" a="1"/>
  <c r="N540" i="4" s="1"/>
  <c r="N541" i="4" a="1"/>
  <c r="N541" i="4" s="1"/>
  <c r="N542" i="4" a="1"/>
  <c r="N542" i="4" s="1"/>
  <c r="N543" i="4" a="1"/>
  <c r="N543" i="4" s="1"/>
  <c r="N544" i="4" a="1"/>
  <c r="N544" i="4" s="1"/>
  <c r="N545" i="4" a="1"/>
  <c r="N545" i="4" s="1"/>
  <c r="N546" i="4" a="1"/>
  <c r="N546" i="4" s="1"/>
  <c r="N547" i="4" a="1"/>
  <c r="N547" i="4" s="1"/>
  <c r="N548" i="4" a="1"/>
  <c r="N548" i="4" s="1"/>
  <c r="N549" i="4" a="1"/>
  <c r="N549" i="4" s="1"/>
  <c r="N550" i="4" a="1"/>
  <c r="N550" i="4" s="1"/>
  <c r="N551" i="4" a="1"/>
  <c r="N551" i="4" s="1"/>
  <c r="N552" i="4" a="1"/>
  <c r="N552" i="4" s="1"/>
  <c r="N553" i="4" a="1"/>
  <c r="N553" i="4" s="1"/>
  <c r="N554" i="4" a="1"/>
  <c r="N554" i="4" s="1"/>
  <c r="N555" i="4" a="1"/>
  <c r="N555" i="4" s="1"/>
  <c r="N556" i="4" a="1"/>
  <c r="N556" i="4" s="1"/>
  <c r="N557" i="4" a="1"/>
  <c r="N557" i="4" s="1"/>
  <c r="N558" i="4" a="1"/>
  <c r="N558" i="4" s="1"/>
  <c r="N559" i="4" a="1"/>
  <c r="N559" i="4" s="1"/>
  <c r="N560" i="4" a="1"/>
  <c r="N560" i="4" s="1"/>
  <c r="N561" i="4" a="1"/>
  <c r="N561" i="4" s="1"/>
  <c r="N562" i="4" a="1"/>
  <c r="N562" i="4" s="1"/>
  <c r="N563" i="4" a="1"/>
  <c r="N563" i="4" s="1"/>
  <c r="N564" i="4" a="1"/>
  <c r="N564" i="4" s="1"/>
  <c r="N565" i="4" a="1"/>
  <c r="N565" i="4" s="1"/>
  <c r="N566" i="4" a="1"/>
  <c r="N566" i="4" s="1"/>
  <c r="N567" i="4" a="1"/>
  <c r="N567" i="4" s="1"/>
  <c r="N568" i="4" a="1"/>
  <c r="N568" i="4" s="1"/>
  <c r="N569" i="4" a="1"/>
  <c r="N569" i="4" s="1"/>
  <c r="N570" i="4" a="1"/>
  <c r="N570" i="4" s="1"/>
  <c r="N571" i="4" a="1"/>
  <c r="N571" i="4" s="1"/>
  <c r="N572" i="4" a="1"/>
  <c r="N572" i="4" s="1"/>
  <c r="N573" i="4" a="1"/>
  <c r="N573" i="4" s="1"/>
  <c r="N574" i="4" a="1"/>
  <c r="N574" i="4" s="1"/>
  <c r="N575" i="4" a="1"/>
  <c r="N575" i="4" s="1"/>
  <c r="N576" i="4" a="1"/>
  <c r="N576" i="4" s="1"/>
  <c r="N577" i="4" a="1"/>
  <c r="N577" i="4" s="1"/>
  <c r="N578" i="4" a="1"/>
  <c r="N578" i="4" s="1"/>
  <c r="N579" i="4" a="1"/>
  <c r="N579" i="4" s="1"/>
  <c r="N580" i="4" a="1"/>
  <c r="N580" i="4" s="1"/>
  <c r="N581" i="4" a="1"/>
  <c r="N581" i="4" s="1"/>
  <c r="N582" i="4" a="1"/>
  <c r="N582" i="4" s="1"/>
  <c r="N583" i="4" a="1"/>
  <c r="N583" i="4" s="1"/>
  <c r="N584" i="4" a="1"/>
  <c r="N584" i="4" s="1"/>
  <c r="N585" i="4" a="1"/>
  <c r="N585" i="4" s="1"/>
  <c r="N586" i="4" a="1"/>
  <c r="N586" i="4" s="1"/>
  <c r="N587" i="4" a="1"/>
  <c r="N587" i="4" s="1"/>
  <c r="N588" i="4" a="1"/>
  <c r="N588" i="4" s="1"/>
  <c r="N589" i="4" a="1"/>
  <c r="N589" i="4" s="1"/>
  <c r="N590" i="4" a="1"/>
  <c r="N590" i="4" s="1"/>
  <c r="N591" i="4" a="1"/>
  <c r="N591" i="4" s="1"/>
  <c r="N592" i="4" a="1"/>
  <c r="N592" i="4" s="1"/>
  <c r="N593" i="4" a="1"/>
  <c r="N593" i="4" s="1"/>
  <c r="N594" i="4" a="1"/>
  <c r="N594" i="4" s="1"/>
  <c r="N595" i="4" a="1"/>
  <c r="N595" i="4" s="1"/>
  <c r="N596" i="4" a="1"/>
  <c r="N596" i="4" s="1"/>
  <c r="N597" i="4" a="1"/>
  <c r="N597" i="4" s="1"/>
  <c r="N598" i="4" a="1"/>
  <c r="N598" i="4" s="1"/>
  <c r="N599" i="4" a="1"/>
  <c r="N599" i="4" s="1"/>
  <c r="N600" i="4" a="1"/>
  <c r="N600" i="4" s="1"/>
  <c r="N601" i="4" a="1"/>
  <c r="N601" i="4" s="1"/>
  <c r="N602" i="4" a="1"/>
  <c r="N602" i="4" s="1"/>
  <c r="N603" i="4" a="1"/>
  <c r="N603" i="4" s="1"/>
  <c r="N604" i="4" a="1"/>
  <c r="N604" i="4" s="1"/>
  <c r="N605" i="4" a="1"/>
  <c r="N605" i="4" s="1"/>
  <c r="N606" i="4" a="1"/>
  <c r="N606" i="4" s="1"/>
  <c r="N607" i="4" a="1"/>
  <c r="N607" i="4" s="1"/>
  <c r="N608" i="4" a="1"/>
  <c r="N608" i="4" s="1"/>
  <c r="N609" i="4" a="1"/>
  <c r="N609" i="4" s="1"/>
  <c r="N610" i="4" a="1"/>
  <c r="N610" i="4" s="1"/>
  <c r="N611" i="4" a="1"/>
  <c r="N611" i="4" s="1"/>
  <c r="N612" i="4" a="1"/>
  <c r="N612" i="4" s="1"/>
  <c r="N613" i="4" a="1"/>
  <c r="N613" i="4" s="1"/>
  <c r="N614" i="4" a="1"/>
  <c r="N614" i="4" s="1"/>
  <c r="N615" i="4" a="1"/>
  <c r="N615" i="4" s="1"/>
  <c r="N616" i="4" a="1"/>
  <c r="N616" i="4" s="1"/>
  <c r="N617" i="4" a="1"/>
  <c r="N617" i="4" s="1"/>
  <c r="N618" i="4" a="1"/>
  <c r="N618" i="4" s="1"/>
  <c r="N619" i="4" a="1"/>
  <c r="N619" i="4" s="1"/>
  <c r="N620" i="4" a="1"/>
  <c r="N620" i="4" s="1"/>
  <c r="N621" i="4" a="1"/>
  <c r="N621" i="4" s="1"/>
  <c r="N622" i="4" a="1"/>
  <c r="N622" i="4" s="1"/>
  <c r="N623" i="4" a="1"/>
  <c r="N623" i="4" s="1"/>
  <c r="N624" i="4" a="1"/>
  <c r="N624" i="4" s="1"/>
  <c r="N625" i="4" a="1"/>
  <c r="N625" i="4" s="1"/>
  <c r="N626" i="4" a="1"/>
  <c r="N626" i="4" s="1"/>
  <c r="N627" i="4" a="1"/>
  <c r="N627" i="4" s="1"/>
  <c r="N628" i="4" a="1"/>
  <c r="N628" i="4" s="1"/>
  <c r="N629" i="4" a="1"/>
  <c r="N629" i="4" s="1"/>
  <c r="N630" i="4" a="1"/>
  <c r="N630" i="4" s="1"/>
  <c r="N631" i="4" a="1"/>
  <c r="N631" i="4" s="1"/>
  <c r="N632" i="4" a="1"/>
  <c r="N632" i="4" s="1"/>
  <c r="N633" i="4" a="1"/>
  <c r="N633" i="4" s="1"/>
  <c r="N634" i="4" a="1"/>
  <c r="N634" i="4" s="1"/>
  <c r="N635" i="4" a="1"/>
  <c r="N635" i="4" s="1"/>
  <c r="N636" i="4" a="1"/>
  <c r="N636" i="4" s="1"/>
  <c r="N637" i="4" a="1"/>
  <c r="N637" i="4" s="1"/>
  <c r="N638" i="4" a="1"/>
  <c r="N638" i="4" s="1"/>
  <c r="N639" i="4" a="1"/>
  <c r="N639" i="4" s="1"/>
  <c r="N640" i="4" a="1"/>
  <c r="N640" i="4" s="1"/>
  <c r="N641" i="4" a="1"/>
  <c r="N641" i="4" s="1"/>
  <c r="N642" i="4" a="1"/>
  <c r="N642" i="4" s="1"/>
  <c r="N643" i="4" a="1"/>
  <c r="N643" i="4" s="1"/>
  <c r="N644" i="4" a="1"/>
  <c r="N644" i="4" s="1"/>
  <c r="N645" i="4" a="1"/>
  <c r="N645" i="4" s="1"/>
  <c r="N646" i="4" a="1"/>
  <c r="N646" i="4" s="1"/>
  <c r="N647" i="4" a="1"/>
  <c r="N647" i="4" s="1"/>
  <c r="N648" i="4" a="1"/>
  <c r="N648" i="4" s="1"/>
  <c r="N649" i="4" a="1"/>
  <c r="N649" i="4" s="1"/>
  <c r="N650" i="4" a="1"/>
  <c r="N650" i="4" s="1"/>
  <c r="N651" i="4" a="1"/>
  <c r="N651" i="4" s="1"/>
  <c r="N652" i="4" a="1"/>
  <c r="N652" i="4" s="1"/>
  <c r="N653" i="4" a="1"/>
  <c r="N653" i="4" s="1"/>
  <c r="N654" i="4" a="1"/>
  <c r="N654" i="4" s="1"/>
  <c r="N655" i="4" a="1"/>
  <c r="N655" i="4" s="1"/>
  <c r="N656" i="4" a="1"/>
  <c r="N656" i="4" s="1"/>
  <c r="N657" i="4" a="1"/>
  <c r="N657" i="4" s="1"/>
  <c r="N658" i="4" a="1"/>
  <c r="N658" i="4" s="1"/>
  <c r="N659" i="4" a="1"/>
  <c r="N659" i="4" s="1"/>
  <c r="N660" i="4" a="1"/>
  <c r="N660" i="4" s="1"/>
  <c r="N661" i="4" a="1"/>
  <c r="N661" i="4" s="1"/>
  <c r="N662" i="4" a="1"/>
  <c r="N662" i="4" s="1"/>
  <c r="N663" i="4" a="1"/>
  <c r="N663" i="4" s="1"/>
  <c r="N664" i="4" a="1"/>
  <c r="N664" i="4" s="1"/>
  <c r="N665" i="4" a="1"/>
  <c r="N665" i="4" s="1"/>
  <c r="N666" i="4" a="1"/>
  <c r="N666" i="4" s="1"/>
  <c r="N667" i="4" a="1"/>
  <c r="N667" i="4" s="1"/>
  <c r="N668" i="4" a="1"/>
  <c r="N668" i="4" s="1"/>
  <c r="N669" i="4" a="1"/>
  <c r="N669" i="4" s="1"/>
  <c r="N670" i="4" a="1"/>
  <c r="N670" i="4" s="1"/>
  <c r="N671" i="4" a="1"/>
  <c r="N671" i="4" s="1"/>
  <c r="N672" i="4" a="1"/>
  <c r="N672" i="4" s="1"/>
  <c r="N673" i="4" a="1"/>
  <c r="N673" i="4" s="1"/>
  <c r="N674" i="4" a="1"/>
  <c r="N674" i="4" s="1"/>
  <c r="N675" i="4" a="1"/>
  <c r="N675" i="4" s="1"/>
  <c r="N676" i="4" a="1"/>
  <c r="N676" i="4" s="1"/>
  <c r="N677" i="4" a="1"/>
  <c r="N677" i="4" s="1"/>
  <c r="N678" i="4" a="1"/>
  <c r="N678" i="4" s="1"/>
  <c r="N679" i="4" a="1"/>
  <c r="N679" i="4" s="1"/>
  <c r="N680" i="4" a="1"/>
  <c r="N680" i="4" s="1"/>
  <c r="N681" i="4" a="1"/>
  <c r="N681" i="4" s="1"/>
  <c r="N682" i="4" a="1"/>
  <c r="N682" i="4" s="1"/>
  <c r="N683" i="4" a="1"/>
  <c r="N683" i="4" s="1"/>
  <c r="N684" i="4" a="1"/>
  <c r="N684" i="4" s="1"/>
  <c r="N685" i="4" a="1"/>
  <c r="N685" i="4" s="1"/>
  <c r="N686" i="4" a="1"/>
  <c r="N686" i="4" s="1"/>
  <c r="N687" i="4" a="1"/>
  <c r="N687" i="4" s="1"/>
  <c r="N688" i="4" a="1"/>
  <c r="N688" i="4" s="1"/>
  <c r="N689" i="4" a="1"/>
  <c r="N689" i="4" s="1"/>
  <c r="N690" i="4" a="1"/>
  <c r="N690" i="4" s="1"/>
  <c r="N691" i="4" a="1"/>
  <c r="N691" i="4" s="1"/>
  <c r="N692" i="4" a="1"/>
  <c r="N692" i="4" s="1"/>
  <c r="N693" i="4" a="1"/>
  <c r="N693" i="4" s="1"/>
  <c r="N694" i="4" a="1"/>
  <c r="N694" i="4" s="1"/>
  <c r="N695" i="4" a="1"/>
  <c r="N695" i="4" s="1"/>
  <c r="N696" i="4" a="1"/>
  <c r="N696" i="4" s="1"/>
  <c r="N697" i="4" a="1"/>
  <c r="N697" i="4" s="1"/>
  <c r="N698" i="4" a="1"/>
  <c r="N698" i="4" s="1"/>
  <c r="N699" i="4" a="1"/>
  <c r="N699" i="4" s="1"/>
  <c r="N700" i="4" a="1"/>
  <c r="N700" i="4" s="1"/>
  <c r="N701" i="4" a="1"/>
  <c r="N701" i="4" s="1"/>
  <c r="N702" i="4" a="1"/>
  <c r="N702" i="4" s="1"/>
  <c r="N703" i="4" a="1"/>
  <c r="N703" i="4" s="1"/>
  <c r="N704" i="4" a="1"/>
  <c r="N704" i="4" s="1"/>
  <c r="N705" i="4" a="1"/>
  <c r="N705" i="4" s="1"/>
  <c r="N706" i="4" a="1"/>
  <c r="N706" i="4" s="1"/>
  <c r="N707" i="4" a="1"/>
  <c r="N707" i="4" s="1"/>
  <c r="N708" i="4" a="1"/>
  <c r="N708" i="4" s="1"/>
  <c r="N709" i="4" a="1"/>
  <c r="N709" i="4" s="1"/>
  <c r="N710" i="4" a="1"/>
  <c r="N710" i="4" s="1"/>
  <c r="N711" i="4" a="1"/>
  <c r="N711" i="4" s="1"/>
  <c r="N712" i="4" a="1"/>
  <c r="N712" i="4" s="1"/>
  <c r="N713" i="4" a="1"/>
  <c r="N713" i="4" s="1"/>
  <c r="N714" i="4" a="1"/>
  <c r="N714" i="4" s="1"/>
  <c r="N715" i="4" a="1"/>
  <c r="N715" i="4" s="1"/>
  <c r="N716" i="4" a="1"/>
  <c r="N716" i="4" s="1"/>
  <c r="N717" i="4" a="1"/>
  <c r="N717" i="4" s="1"/>
  <c r="N718" i="4" a="1"/>
  <c r="N718" i="4" s="1"/>
  <c r="N719" i="4" a="1"/>
  <c r="N719" i="4" s="1"/>
  <c r="N720" i="4" a="1"/>
  <c r="N720" i="4" s="1"/>
  <c r="N721" i="4" a="1"/>
  <c r="N721" i="4" s="1"/>
  <c r="N722" i="4" a="1"/>
  <c r="N722" i="4" s="1"/>
  <c r="N723" i="4" a="1"/>
  <c r="N723" i="4" s="1"/>
  <c r="N724" i="4" a="1"/>
  <c r="N724" i="4" s="1"/>
  <c r="N725" i="4" a="1"/>
  <c r="N725" i="4" s="1"/>
  <c r="N726" i="4" a="1"/>
  <c r="N726" i="4" s="1"/>
  <c r="N727" i="4" a="1"/>
  <c r="N727" i="4" s="1"/>
  <c r="N728" i="4" a="1"/>
  <c r="N728" i="4" s="1"/>
  <c r="N729" i="4" a="1"/>
  <c r="N729" i="4" s="1"/>
  <c r="N730" i="4" a="1"/>
  <c r="N730" i="4" s="1"/>
  <c r="N731" i="4" a="1"/>
  <c r="N731" i="4" s="1"/>
  <c r="N732" i="4" a="1"/>
  <c r="N732" i="4" s="1"/>
  <c r="N733" i="4" a="1"/>
  <c r="N733" i="4" s="1"/>
  <c r="N734" i="4" a="1"/>
  <c r="N734" i="4" s="1"/>
  <c r="N735" i="4" a="1"/>
  <c r="N735" i="4" s="1"/>
  <c r="N736" i="4" a="1"/>
  <c r="N736" i="4" s="1"/>
  <c r="N737" i="4" a="1"/>
  <c r="N737" i="4" s="1"/>
  <c r="N738" i="4" a="1"/>
  <c r="N738" i="4" s="1"/>
  <c r="N739" i="4" a="1"/>
  <c r="N739" i="4" s="1"/>
  <c r="N740" i="4" a="1"/>
  <c r="N740" i="4" s="1"/>
  <c r="N741" i="4" a="1"/>
  <c r="N741" i="4" s="1"/>
  <c r="N742" i="4" a="1"/>
  <c r="N742" i="4" s="1"/>
  <c r="N743" i="4" a="1"/>
  <c r="N743" i="4" s="1"/>
  <c r="N744" i="4" a="1"/>
  <c r="N744" i="4" s="1"/>
  <c r="N745" i="4" a="1"/>
  <c r="N745" i="4" s="1"/>
  <c r="N746" i="4" a="1"/>
  <c r="N746" i="4" s="1"/>
  <c r="N747" i="4" a="1"/>
  <c r="N747" i="4" s="1"/>
  <c r="N748" i="4" a="1"/>
  <c r="N748" i="4" s="1"/>
  <c r="N749" i="4" a="1"/>
  <c r="N749" i="4" s="1"/>
  <c r="N750" i="4" a="1"/>
  <c r="N750" i="4" s="1"/>
  <c r="N751" i="4" a="1"/>
  <c r="N751" i="4" s="1"/>
  <c r="N752" i="4" a="1"/>
  <c r="N752" i="4" s="1"/>
  <c r="N753" i="4" a="1"/>
  <c r="N753" i="4" s="1"/>
  <c r="N754" i="4" a="1"/>
  <c r="N754" i="4" s="1"/>
  <c r="N755" i="4" a="1"/>
  <c r="N755" i="4" s="1"/>
  <c r="N756" i="4" a="1"/>
  <c r="N756" i="4" s="1"/>
  <c r="N757" i="4" a="1"/>
  <c r="N757" i="4" s="1"/>
  <c r="N758" i="4" a="1"/>
  <c r="N758" i="4" s="1"/>
  <c r="N759" i="4" a="1"/>
  <c r="N759" i="4" s="1"/>
  <c r="N760" i="4" a="1"/>
  <c r="N760" i="4" s="1"/>
  <c r="N761" i="4" a="1"/>
  <c r="N761" i="4" s="1"/>
  <c r="N762" i="4" a="1"/>
  <c r="N762" i="4" s="1"/>
  <c r="N763" i="4" a="1"/>
  <c r="N763" i="4" s="1"/>
  <c r="N764" i="4" a="1"/>
  <c r="N764" i="4" s="1"/>
  <c r="N765" i="4" a="1"/>
  <c r="N765" i="4" s="1"/>
  <c r="N766" i="4" a="1"/>
  <c r="N766" i="4" s="1"/>
  <c r="N767" i="4" a="1"/>
  <c r="N767" i="4" s="1"/>
  <c r="N768" i="4" a="1"/>
  <c r="N768" i="4" s="1"/>
  <c r="N769" i="4" a="1"/>
  <c r="N769" i="4" s="1"/>
  <c r="N770" i="4" a="1"/>
  <c r="N770" i="4"/>
  <c r="N771" i="4" a="1"/>
  <c r="N771" i="4" s="1"/>
  <c r="N772" i="4" a="1"/>
  <c r="N772" i="4" s="1"/>
  <c r="N773" i="4" a="1"/>
  <c r="N773" i="4" s="1"/>
  <c r="N774" i="4" a="1"/>
  <c r="N774" i="4" s="1"/>
  <c r="N775" i="4" a="1"/>
  <c r="N775" i="4" s="1"/>
  <c r="N776" i="4" a="1"/>
  <c r="N776" i="4" s="1"/>
  <c r="N777" i="4" a="1"/>
  <c r="N777" i="4" s="1"/>
  <c r="N778" i="4" a="1"/>
  <c r="N778" i="4" s="1"/>
  <c r="N779" i="4" a="1"/>
  <c r="N779" i="4" s="1"/>
  <c r="N780" i="4" a="1"/>
  <c r="N780" i="4" s="1"/>
  <c r="N781" i="4" a="1"/>
  <c r="N781" i="4" s="1"/>
  <c r="N782" i="4" a="1"/>
  <c r="N782" i="4" s="1"/>
  <c r="N783" i="4" a="1"/>
  <c r="N783" i="4" s="1"/>
  <c r="N784" i="4" a="1"/>
  <c r="N784" i="4" s="1"/>
  <c r="N785" i="4" a="1"/>
  <c r="N785" i="4" s="1"/>
  <c r="N786" i="4" a="1"/>
  <c r="N786" i="4" s="1"/>
  <c r="N787" i="4" a="1"/>
  <c r="N787" i="4" s="1"/>
  <c r="N788" i="4" a="1"/>
  <c r="N788" i="4" s="1"/>
  <c r="N789" i="4" a="1"/>
  <c r="N789" i="4" s="1"/>
  <c r="N790" i="4" a="1"/>
  <c r="N790" i="4" s="1"/>
  <c r="N791" i="4" a="1"/>
  <c r="N791" i="4" s="1"/>
  <c r="N792" i="4" a="1"/>
  <c r="N792" i="4" s="1"/>
  <c r="N793" i="4" a="1"/>
  <c r="N793" i="4" s="1"/>
  <c r="N794" i="4" a="1"/>
  <c r="N794" i="4" s="1"/>
  <c r="N795" i="4" a="1"/>
  <c r="N795" i="4" s="1"/>
  <c r="N796" i="4" a="1"/>
  <c r="N796" i="4" s="1"/>
  <c r="N797" i="4" a="1"/>
  <c r="N797" i="4" s="1"/>
  <c r="N798" i="4" a="1"/>
  <c r="N798" i="4" s="1"/>
  <c r="N799" i="4" a="1"/>
  <c r="N799" i="4" s="1"/>
  <c r="N800" i="4" a="1"/>
  <c r="N800" i="4" s="1"/>
  <c r="N801" i="4" a="1"/>
  <c r="N801" i="4" s="1"/>
  <c r="N802" i="4" a="1"/>
  <c r="N802" i="4" s="1"/>
  <c r="N803" i="4" a="1"/>
  <c r="N803" i="4" s="1"/>
  <c r="N804" i="4" a="1"/>
  <c r="N804" i="4" s="1"/>
  <c r="N805" i="4" a="1"/>
  <c r="N805" i="4" s="1"/>
  <c r="N806" i="4" a="1"/>
  <c r="N806" i="4" s="1"/>
  <c r="N807" i="4" a="1"/>
  <c r="N807" i="4" s="1"/>
  <c r="N808" i="4" a="1"/>
  <c r="N808" i="4" s="1"/>
  <c r="N809" i="4" a="1"/>
  <c r="N809" i="4" s="1"/>
  <c r="N810" i="4" a="1"/>
  <c r="N810" i="4" s="1"/>
  <c r="N811" i="4" a="1"/>
  <c r="N811" i="4" s="1"/>
  <c r="N812" i="4" a="1"/>
  <c r="N812" i="4" s="1"/>
  <c r="N813" i="4" a="1"/>
  <c r="N813" i="4" s="1"/>
  <c r="N814" i="4" a="1"/>
  <c r="N814" i="4" s="1"/>
  <c r="N815" i="4" a="1"/>
  <c r="N815" i="4" s="1"/>
  <c r="N816" i="4" a="1"/>
  <c r="N816" i="4" s="1"/>
  <c r="N817" i="4" a="1"/>
  <c r="N817" i="4" s="1"/>
  <c r="N818" i="4" a="1"/>
  <c r="N818" i="4" s="1"/>
  <c r="N819" i="4" a="1"/>
  <c r="N819" i="4" s="1"/>
  <c r="N820" i="4" a="1"/>
  <c r="N820" i="4" s="1"/>
  <c r="N821" i="4" a="1"/>
  <c r="N821" i="4" s="1"/>
  <c r="N822" i="4" a="1"/>
  <c r="N822" i="4" s="1"/>
  <c r="N823" i="4" a="1"/>
  <c r="N823" i="4" s="1"/>
  <c r="N824" i="4" a="1"/>
  <c r="N824" i="4" s="1"/>
  <c r="N825" i="4" a="1"/>
  <c r="N825" i="4" s="1"/>
  <c r="N826" i="4" a="1"/>
  <c r="N826" i="4" s="1"/>
  <c r="N827" i="4" a="1"/>
  <c r="N827" i="4" s="1"/>
  <c r="N828" i="4" a="1"/>
  <c r="N828" i="4" s="1"/>
  <c r="N829" i="4" a="1"/>
  <c r="N829" i="4" s="1"/>
  <c r="N830" i="4" a="1"/>
  <c r="N830" i="4" s="1"/>
  <c r="N831" i="4" a="1"/>
  <c r="N831" i="4" s="1"/>
  <c r="N832" i="4" a="1"/>
  <c r="N832" i="4" s="1"/>
  <c r="N833" i="4" a="1"/>
  <c r="N833" i="4" s="1"/>
  <c r="N834" i="4" a="1"/>
  <c r="N834" i="4" s="1"/>
  <c r="N835" i="4" a="1"/>
  <c r="N835" i="4" s="1"/>
  <c r="N836" i="4" a="1"/>
  <c r="N836" i="4" s="1"/>
  <c r="N837" i="4" a="1"/>
  <c r="N837" i="4" s="1"/>
  <c r="N838" i="4" a="1"/>
  <c r="N838" i="4" s="1"/>
  <c r="N839" i="4" a="1"/>
  <c r="N839" i="4" s="1"/>
  <c r="N840" i="4" a="1"/>
  <c r="N840" i="4" s="1"/>
  <c r="N841" i="4" a="1"/>
  <c r="N841" i="4" s="1"/>
  <c r="N842" i="4" a="1"/>
  <c r="N842" i="4" s="1"/>
  <c r="N843" i="4" a="1"/>
  <c r="N843" i="4" s="1"/>
  <c r="N844" i="4" a="1"/>
  <c r="N844" i="4" s="1"/>
  <c r="N845" i="4" a="1"/>
  <c r="N845" i="4" s="1"/>
  <c r="N846" i="4" a="1"/>
  <c r="N846" i="4" s="1"/>
  <c r="N847" i="4" a="1"/>
  <c r="N847" i="4" s="1"/>
  <c r="N848" i="4" a="1"/>
  <c r="N848" i="4" s="1"/>
  <c r="N849" i="4" a="1"/>
  <c r="N849" i="4" s="1"/>
  <c r="N850" i="4" a="1"/>
  <c r="N850" i="4" s="1"/>
  <c r="N851" i="4" a="1"/>
  <c r="N851" i="4" s="1"/>
  <c r="N852" i="4" a="1"/>
  <c r="N852" i="4" s="1"/>
  <c r="N853" i="4" a="1"/>
  <c r="N853" i="4" s="1"/>
  <c r="N854" i="4" a="1"/>
  <c r="N854" i="4" s="1"/>
  <c r="N855" i="4" a="1"/>
  <c r="N855" i="4" s="1"/>
  <c r="N856" i="4" a="1"/>
  <c r="N856" i="4" s="1"/>
  <c r="N857" i="4" a="1"/>
  <c r="N857" i="4" s="1"/>
  <c r="N858" i="4" a="1"/>
  <c r="N858" i="4" s="1"/>
  <c r="N859" i="4" a="1"/>
  <c r="N859" i="4" s="1"/>
  <c r="N860" i="4" a="1"/>
  <c r="N860" i="4" s="1"/>
  <c r="N861" i="4" a="1"/>
  <c r="N861" i="4" s="1"/>
  <c r="N862" i="4" a="1"/>
  <c r="N862" i="4" s="1"/>
  <c r="N863" i="4" a="1"/>
  <c r="N863" i="4" s="1"/>
  <c r="N864" i="4" a="1"/>
  <c r="N864" i="4" s="1"/>
  <c r="N865" i="4" a="1"/>
  <c r="N865" i="4" s="1"/>
  <c r="N866" i="4" a="1"/>
  <c r="N866" i="4" s="1"/>
  <c r="N867" i="4" a="1"/>
  <c r="N867" i="4" s="1"/>
  <c r="N868" i="4" a="1"/>
  <c r="N868" i="4" s="1"/>
  <c r="N869" i="4" a="1"/>
  <c r="N869" i="4" s="1"/>
  <c r="N870" i="4" a="1"/>
  <c r="N870" i="4" s="1"/>
  <c r="N871" i="4" a="1"/>
  <c r="N871" i="4" s="1"/>
  <c r="N872" i="4" a="1"/>
  <c r="N872" i="4" s="1"/>
  <c r="N873" i="4" a="1"/>
  <c r="N873" i="4" s="1"/>
  <c r="N874" i="4" a="1"/>
  <c r="N874" i="4" s="1"/>
  <c r="N875" i="4" a="1"/>
  <c r="N875" i="4" s="1"/>
  <c r="N876" i="4" a="1"/>
  <c r="N876" i="4" s="1"/>
  <c r="N877" i="4" a="1"/>
  <c r="N877" i="4" s="1"/>
  <c r="N878" i="4" a="1"/>
  <c r="N878" i="4" s="1"/>
  <c r="N879" i="4" a="1"/>
  <c r="N879" i="4" s="1"/>
  <c r="N880" i="4" a="1"/>
  <c r="N880" i="4" s="1"/>
  <c r="N881" i="4" a="1"/>
  <c r="N881" i="4" s="1"/>
  <c r="N882" i="4" a="1"/>
  <c r="N882" i="4" s="1"/>
  <c r="N883" i="4" a="1"/>
  <c r="N883" i="4" s="1"/>
  <c r="N884" i="4" a="1"/>
  <c r="N884" i="4" s="1"/>
  <c r="N885" i="4" a="1"/>
  <c r="N885" i="4" s="1"/>
  <c r="N886" i="4" a="1"/>
  <c r="N886" i="4"/>
  <c r="N887" i="4" a="1"/>
  <c r="N887" i="4" s="1"/>
  <c r="N888" i="4" a="1"/>
  <c r="N888" i="4" s="1"/>
  <c r="N889" i="4" a="1"/>
  <c r="N889" i="4" s="1"/>
  <c r="N890" i="4" a="1"/>
  <c r="N890" i="4" s="1"/>
  <c r="N891" i="4" a="1"/>
  <c r="N891" i="4" s="1"/>
  <c r="N892" i="4" a="1"/>
  <c r="N892" i="4" s="1"/>
  <c r="N893" i="4" a="1"/>
  <c r="N893" i="4" s="1"/>
  <c r="N894" i="4" a="1"/>
  <c r="N894" i="4" s="1"/>
  <c r="N895" i="4" a="1"/>
  <c r="N895" i="4" s="1"/>
  <c r="N896" i="4" a="1"/>
  <c r="N896" i="4" s="1"/>
  <c r="N897" i="4" a="1"/>
  <c r="N897" i="4" s="1"/>
  <c r="N898" i="4" a="1"/>
  <c r="N898" i="4" s="1"/>
  <c r="N899" i="4" a="1"/>
  <c r="N899" i="4" s="1"/>
  <c r="N900" i="4" a="1"/>
  <c r="N900" i="4" s="1"/>
  <c r="N901" i="4" a="1"/>
  <c r="N901" i="4" s="1"/>
  <c r="N902" i="4" a="1"/>
  <c r="N902" i="4" s="1"/>
  <c r="N903" i="4" a="1"/>
  <c r="N903" i="4" s="1"/>
  <c r="N904" i="4" a="1"/>
  <c r="N904" i="4" s="1"/>
  <c r="N905" i="4" a="1"/>
  <c r="N905" i="4" s="1"/>
  <c r="N906" i="4" a="1"/>
  <c r="N906" i="4" s="1"/>
  <c r="N907" i="4" a="1"/>
  <c r="N907" i="4" s="1"/>
  <c r="N908" i="4" a="1"/>
  <c r="N908" i="4" s="1"/>
  <c r="N909" i="4" a="1"/>
  <c r="N909" i="4" s="1"/>
  <c r="N910" i="4" a="1"/>
  <c r="N910" i="4" s="1"/>
  <c r="N911" i="4" a="1"/>
  <c r="N911" i="4" s="1"/>
  <c r="N912" i="4" a="1"/>
  <c r="N912" i="4" s="1"/>
  <c r="N913" i="4" a="1"/>
  <c r="N913" i="4" s="1"/>
  <c r="N914" i="4" a="1"/>
  <c r="N914" i="4" s="1"/>
  <c r="N915" i="4" a="1"/>
  <c r="N915" i="4" s="1"/>
  <c r="N916" i="4" a="1"/>
  <c r="N916" i="4" s="1"/>
  <c r="N917" i="4" a="1"/>
  <c r="N917" i="4" s="1"/>
  <c r="N918" i="4" a="1"/>
  <c r="N918" i="4" s="1"/>
  <c r="N919" i="4" a="1"/>
  <c r="N919" i="4" s="1"/>
  <c r="N920" i="4" a="1"/>
  <c r="N920" i="4" s="1"/>
  <c r="N921" i="4" a="1"/>
  <c r="N921" i="4" s="1"/>
  <c r="N922" i="4" a="1"/>
  <c r="N922" i="4" s="1"/>
  <c r="N923" i="4" a="1"/>
  <c r="N923" i="4" s="1"/>
  <c r="N924" i="4" a="1"/>
  <c r="N924" i="4" s="1"/>
  <c r="N925" i="4" a="1"/>
  <c r="N925" i="4" s="1"/>
  <c r="N926" i="4" a="1"/>
  <c r="N926" i="4" s="1"/>
  <c r="N927" i="4" a="1"/>
  <c r="N927" i="4" s="1"/>
  <c r="N928" i="4" a="1"/>
  <c r="N928" i="4" s="1"/>
  <c r="N929" i="4" a="1"/>
  <c r="N929" i="4" s="1"/>
  <c r="N930" i="4" a="1"/>
  <c r="N930" i="4" s="1"/>
  <c r="N931" i="4" a="1"/>
  <c r="N931" i="4" s="1"/>
  <c r="N932" i="4" a="1"/>
  <c r="N932" i="4" s="1"/>
  <c r="N933" i="4" a="1"/>
  <c r="N933" i="4" s="1"/>
  <c r="N934" i="4" a="1"/>
  <c r="N934" i="4" s="1"/>
  <c r="N935" i="4" a="1"/>
  <c r="N935" i="4" s="1"/>
  <c r="N936" i="4" a="1"/>
  <c r="N936" i="4" s="1"/>
  <c r="N937" i="4" a="1"/>
  <c r="N937" i="4" s="1"/>
  <c r="N938" i="4" a="1"/>
  <c r="N938" i="4" s="1"/>
  <c r="N939" i="4" a="1"/>
  <c r="N939" i="4" s="1"/>
  <c r="N940" i="4" a="1"/>
  <c r="N940" i="4" s="1"/>
  <c r="N941" i="4" a="1"/>
  <c r="N941" i="4" s="1"/>
  <c r="N942" i="4" a="1"/>
  <c r="N942" i="4" s="1"/>
  <c r="N943" i="4" a="1"/>
  <c r="N943" i="4" s="1"/>
  <c r="N944" i="4" a="1"/>
  <c r="N944" i="4" s="1"/>
  <c r="N945" i="4" a="1"/>
  <c r="N945" i="4" s="1"/>
  <c r="N946" i="4" a="1"/>
  <c r="N946" i="4" s="1"/>
  <c r="N947" i="4" a="1"/>
  <c r="N947" i="4" s="1"/>
  <c r="N948" i="4" a="1"/>
  <c r="N948" i="4" s="1"/>
  <c r="N949" i="4" a="1"/>
  <c r="N949" i="4" s="1"/>
  <c r="N950" i="4" a="1"/>
  <c r="N950" i="4" s="1"/>
  <c r="N951" i="4" a="1"/>
  <c r="N951" i="4" s="1"/>
  <c r="N952" i="4" a="1"/>
  <c r="N952" i="4" s="1"/>
  <c r="N953" i="4" a="1"/>
  <c r="N953" i="4" s="1"/>
  <c r="N954" i="4" a="1"/>
  <c r="N954" i="4" s="1"/>
  <c r="N955" i="4" a="1"/>
  <c r="N955" i="4" s="1"/>
  <c r="N956" i="4" a="1"/>
  <c r="N956" i="4" s="1"/>
  <c r="N957" i="4" a="1"/>
  <c r="N957" i="4" s="1"/>
  <c r="N958" i="4" a="1"/>
  <c r="N958" i="4" s="1"/>
  <c r="N959" i="4" a="1"/>
  <c r="N959" i="4" s="1"/>
  <c r="N960" i="4" a="1"/>
  <c r="N960" i="4" s="1"/>
  <c r="N961" i="4" a="1"/>
  <c r="N961" i="4" s="1"/>
  <c r="N962" i="4" a="1"/>
  <c r="N962" i="4" s="1"/>
  <c r="N963" i="4" a="1"/>
  <c r="N963" i="4" s="1"/>
  <c r="N964" i="4" a="1"/>
  <c r="N964" i="4" s="1"/>
  <c r="N965" i="4" a="1"/>
  <c r="N965" i="4" s="1"/>
  <c r="N966" i="4" a="1"/>
  <c r="N966" i="4" s="1"/>
  <c r="N967" i="4" a="1"/>
  <c r="N967" i="4" s="1"/>
  <c r="N968" i="4" a="1"/>
  <c r="N968" i="4" s="1"/>
  <c r="N969" i="4" a="1"/>
  <c r="N969" i="4" s="1"/>
  <c r="N970" i="4" a="1"/>
  <c r="N970" i="4"/>
  <c r="N971" i="4" a="1"/>
  <c r="N971" i="4" s="1"/>
  <c r="N972" i="4" a="1"/>
  <c r="N972" i="4" s="1"/>
  <c r="N973" i="4" a="1"/>
  <c r="N973" i="4" s="1"/>
  <c r="N974" i="4" a="1"/>
  <c r="N974" i="4" s="1"/>
  <c r="N975" i="4" a="1"/>
  <c r="N975" i="4" s="1"/>
  <c r="N976" i="4" a="1"/>
  <c r="N976" i="4" s="1"/>
  <c r="N977" i="4" a="1"/>
  <c r="N977" i="4" s="1"/>
  <c r="N978" i="4" a="1"/>
  <c r="N978" i="4" s="1"/>
  <c r="N979" i="4" a="1"/>
  <c r="N979" i="4" s="1"/>
  <c r="N980" i="4" a="1"/>
  <c r="N980" i="4" s="1"/>
  <c r="N981" i="4" a="1"/>
  <c r="N981" i="4" s="1"/>
  <c r="N982" i="4" a="1"/>
  <c r="N982" i="4" s="1"/>
  <c r="N983" i="4" a="1"/>
  <c r="N983" i="4"/>
  <c r="N984" i="4" a="1"/>
  <c r="N984" i="4" s="1"/>
  <c r="N985" i="4" a="1"/>
  <c r="N985" i="4" s="1"/>
  <c r="N986" i="4" a="1"/>
  <c r="N986" i="4" s="1"/>
  <c r="N987" i="4" a="1"/>
  <c r="N987" i="4" s="1"/>
  <c r="N988" i="4" a="1"/>
  <c r="N988" i="4" s="1"/>
  <c r="N989" i="4" a="1"/>
  <c r="N989" i="4" s="1"/>
  <c r="N990" i="4" a="1"/>
  <c r="N990" i="4" s="1"/>
  <c r="N991" i="4" a="1"/>
  <c r="N991" i="4" s="1"/>
  <c r="N992" i="4" a="1"/>
  <c r="N992" i="4" s="1"/>
  <c r="N993" i="4" a="1"/>
  <c r="N993" i="4" s="1"/>
  <c r="N994" i="4" a="1"/>
  <c r="N994" i="4" s="1"/>
  <c r="N995" i="4" a="1"/>
  <c r="N995" i="4" s="1"/>
  <c r="N996" i="4" a="1"/>
  <c r="N996" i="4"/>
  <c r="N997" i="4" a="1"/>
  <c r="N997" i="4" s="1"/>
  <c r="N998" i="4" a="1"/>
  <c r="N998" i="4" s="1"/>
  <c r="N999" i="4" a="1"/>
  <c r="N999" i="4" s="1"/>
  <c r="N1000" i="4" a="1"/>
  <c r="N1000" i="4"/>
  <c r="N1001" i="4" a="1"/>
  <c r="N1001" i="4" s="1"/>
  <c r="N1002" i="4" a="1"/>
  <c r="N1002" i="4" s="1"/>
  <c r="N1003" i="4" a="1"/>
  <c r="N1003" i="4" s="1"/>
  <c r="N1004" i="4" a="1"/>
  <c r="N1004" i="4" s="1"/>
  <c r="N1005" i="4" a="1"/>
  <c r="N1005" i="4" s="1"/>
  <c r="N1006" i="4" a="1"/>
  <c r="N1006" i="4" s="1"/>
  <c r="N1007" i="4" a="1"/>
  <c r="N1007" i="4" s="1"/>
  <c r="N1008" i="4" a="1"/>
  <c r="N1008" i="4" s="1"/>
  <c r="N1009" i="4" a="1"/>
  <c r="N1009" i="4" s="1"/>
  <c r="N1010" i="4" a="1"/>
  <c r="N1010" i="4" s="1"/>
  <c r="N1011" i="4" a="1"/>
  <c r="N1011" i="4" s="1"/>
  <c r="N1012" i="4" a="1"/>
  <c r="N1012" i="4" s="1"/>
  <c r="N1013" i="4" a="1"/>
  <c r="N1013" i="4" s="1"/>
  <c r="N1014" i="4" a="1"/>
  <c r="N1014" i="4" s="1"/>
  <c r="N1015" i="4" a="1"/>
  <c r="N1015" i="4" s="1"/>
  <c r="N1016" i="4" a="1"/>
  <c r="N1016" i="4" s="1"/>
  <c r="N1017" i="4" a="1"/>
  <c r="N1017" i="4" s="1"/>
  <c r="N1018" i="4" a="1"/>
  <c r="N1018" i="4" s="1"/>
  <c r="N1019" i="4" a="1"/>
  <c r="N1019" i="4" s="1"/>
  <c r="N1020" i="4" a="1"/>
  <c r="N1020" i="4" s="1"/>
  <c r="N1021" i="4" a="1"/>
  <c r="N1021" i="4" s="1"/>
  <c r="F7" i="6" l="1"/>
  <c r="N20" i="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BE65274-27CD-489D-9835-83E70BF3D2AE}" keepAlive="1" name="Query - Table_Employee" description="Connection to the 'Table_Employee' query in the workbook." type="5" refreshedVersion="8" background="1" saveData="1">
    <dbPr connection="Provider=Microsoft.Mashup.OleDb.1;Data Source=$Workbook$;Location=Table_Employee;Extended Properties=&quot;&quot;" command="SELECT * FROM [Table_Employee]"/>
  </connection>
  <connection id="2" xr16:uid="{81A3364B-D550-4CA9-9545-2C1F0BA189CF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" xr16:uid="{CC93F096-A678-45BE-8156-F726C702C593}" name="WorksheetConnection_Messy_Employee_dataset.xlsx!Table_Employee_1" type="102" refreshedVersion="8" minRefreshableVersion="5">
    <extLst>
      <ext xmlns:x15="http://schemas.microsoft.com/office/spreadsheetml/2010/11/main" uri="{DE250136-89BD-433C-8126-D09CA5730AF9}">
        <x15:connection id="Table_Employee_1" autoDelete="1">
          <x15:rangePr sourceName="_xlcn.WorksheetConnection_Messy_Employee_dataset.xlsxTable_Employee_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<sst xmlns="http://schemas.openxmlformats.org/spreadsheetml/2006/main" count="15463" uniqueCount="1205">
  <si>
    <t>Employee_ID</t>
  </si>
  <si>
    <t>First_Name</t>
  </si>
  <si>
    <t>Last_Name</t>
  </si>
  <si>
    <t>Age</t>
  </si>
  <si>
    <t>Department_Region</t>
  </si>
  <si>
    <t>Status</t>
  </si>
  <si>
    <t>Join_Date</t>
  </si>
  <si>
    <t>Salary</t>
  </si>
  <si>
    <t>Email</t>
  </si>
  <si>
    <t>Phone</t>
  </si>
  <si>
    <t>Performance_Score</t>
  </si>
  <si>
    <t>Remote_Work</t>
  </si>
  <si>
    <t>EMP1000</t>
  </si>
  <si>
    <t>Bob</t>
  </si>
  <si>
    <t>Davis</t>
  </si>
  <si>
    <t>DevOps-California</t>
  </si>
  <si>
    <t>Active</t>
  </si>
  <si>
    <t>bob.davis@example.com</t>
  </si>
  <si>
    <t>Average</t>
  </si>
  <si>
    <t>EMP1001</t>
  </si>
  <si>
    <t>Brown</t>
  </si>
  <si>
    <t>Finance-Texas</t>
  </si>
  <si>
    <t>bob.brown@example.com</t>
  </si>
  <si>
    <t>Excellent</t>
  </si>
  <si>
    <t>EMP1002</t>
  </si>
  <si>
    <t>Alice</t>
  </si>
  <si>
    <t>Jones</t>
  </si>
  <si>
    <t>Admin-Nevada</t>
  </si>
  <si>
    <t>Pending</t>
  </si>
  <si>
    <t>alice.jones@example.com</t>
  </si>
  <si>
    <t>Good</t>
  </si>
  <si>
    <t>EMP1003</t>
  </si>
  <si>
    <t>Eva</t>
  </si>
  <si>
    <t>Inactive</t>
  </si>
  <si>
    <t>eva.davis@example.com</t>
  </si>
  <si>
    <t>EMP1004</t>
  </si>
  <si>
    <t>Frank</t>
  </si>
  <si>
    <t>Williams</t>
  </si>
  <si>
    <t>Cloud Tech-Florida</t>
  </si>
  <si>
    <t>frank.williams@example.com</t>
  </si>
  <si>
    <t>Poor</t>
  </si>
  <si>
    <t>EMP1005</t>
  </si>
  <si>
    <t>Garcia</t>
  </si>
  <si>
    <t>Sales-Texas</t>
  </si>
  <si>
    <t>alice.garcia@example.com</t>
  </si>
  <si>
    <t>EMP1006</t>
  </si>
  <si>
    <t>frank.jones@example.com</t>
  </si>
  <si>
    <t>EMP1007</t>
  </si>
  <si>
    <t>bob.jones@example.com</t>
  </si>
  <si>
    <t>EMP1008</t>
  </si>
  <si>
    <t>frank.davis@example.com</t>
  </si>
  <si>
    <t>EMP1009</t>
  </si>
  <si>
    <t>Charlie</t>
  </si>
  <si>
    <t>Johnson</t>
  </si>
  <si>
    <t>DevOps-New York</t>
  </si>
  <si>
    <t>charlie.johnson@example.com</t>
  </si>
  <si>
    <t>EMP1010</t>
  </si>
  <si>
    <t>David</t>
  </si>
  <si>
    <t>Cloud Tech-New York</t>
  </si>
  <si>
    <t>david.williams@example.com</t>
  </si>
  <si>
    <t>EMP1011</t>
  </si>
  <si>
    <t>david.davis@example.com</t>
  </si>
  <si>
    <t>EMP1012</t>
  </si>
  <si>
    <t>Heidi</t>
  </si>
  <si>
    <t>HR-New York</t>
  </si>
  <si>
    <t>heidi.williams@example.com</t>
  </si>
  <si>
    <t>EMP1013</t>
  </si>
  <si>
    <t>Grace</t>
  </si>
  <si>
    <t>Finance-California</t>
  </si>
  <si>
    <t>grace.williams@example.com</t>
  </si>
  <si>
    <t>EMP1014</t>
  </si>
  <si>
    <t>EMP1015</t>
  </si>
  <si>
    <t>Sales-Florida</t>
  </si>
  <si>
    <t>grace.jones@example.com</t>
  </si>
  <si>
    <t>EMP1016</t>
  </si>
  <si>
    <t>DevOps-Illinois</t>
  </si>
  <si>
    <t>alice.brown@example.com</t>
  </si>
  <si>
    <t>EMP1017</t>
  </si>
  <si>
    <t>grace.garcia@example.com</t>
  </si>
  <si>
    <t>EMP1018</t>
  </si>
  <si>
    <t>Cloud Tech-Nevada</t>
  </si>
  <si>
    <t>charlie.garcia@example.com</t>
  </si>
  <si>
    <t>EMP1019</t>
  </si>
  <si>
    <t>Admin-Illinois</t>
  </si>
  <si>
    <t>charlie.williams@example.com</t>
  </si>
  <si>
    <t>EMP1020</t>
  </si>
  <si>
    <t>Miller</t>
  </si>
  <si>
    <t>bob.miller@example.com</t>
  </si>
  <si>
    <t>EMP1021</t>
  </si>
  <si>
    <t>Cloud Tech-Illinois</t>
  </si>
  <si>
    <t>EMP1022</t>
  </si>
  <si>
    <t>Sales-Illinois</t>
  </si>
  <si>
    <t>EMP1023</t>
  </si>
  <si>
    <t>Finance-Nevada</t>
  </si>
  <si>
    <t>david.garcia@example.com</t>
  </si>
  <si>
    <t>EMP1024</t>
  </si>
  <si>
    <t>Admin-Texas</t>
  </si>
  <si>
    <t>EMP1025</t>
  </si>
  <si>
    <t>david.miller@example.com</t>
  </si>
  <si>
    <t>EMP1026</t>
  </si>
  <si>
    <t>Sales-New York</t>
  </si>
  <si>
    <t>frank.miller@example.com</t>
  </si>
  <si>
    <t>EMP1027</t>
  </si>
  <si>
    <t>Finance-Florida</t>
  </si>
  <si>
    <t>heidi.johnson@example.com</t>
  </si>
  <si>
    <t>EMP1028</t>
  </si>
  <si>
    <t>EMP1029</t>
  </si>
  <si>
    <t>EMP1030</t>
  </si>
  <si>
    <t>Admin-California</t>
  </si>
  <si>
    <t>charlie.jones@example.com</t>
  </si>
  <si>
    <t>EMP1031</t>
  </si>
  <si>
    <t>Smith</t>
  </si>
  <si>
    <t>bob.smith@example.com</t>
  </si>
  <si>
    <t>EMP1032</t>
  </si>
  <si>
    <t>charlie.brown@example.com</t>
  </si>
  <si>
    <t>EMP1033</t>
  </si>
  <si>
    <t>grace.johnson@example.com</t>
  </si>
  <si>
    <t>EMP1034</t>
  </si>
  <si>
    <t>heidi.miller@example.com</t>
  </si>
  <si>
    <t>EMP1035</t>
  </si>
  <si>
    <t>EMP1036</t>
  </si>
  <si>
    <t>EMP1037</t>
  </si>
  <si>
    <t>grace.smith@example.com</t>
  </si>
  <si>
    <t>EMP1038</t>
  </si>
  <si>
    <t>frank.smith@example.com</t>
  </si>
  <si>
    <t>EMP1039</t>
  </si>
  <si>
    <t>HR-Texas</t>
  </si>
  <si>
    <t>eva.williams@example.com</t>
  </si>
  <si>
    <t>EMP1040</t>
  </si>
  <si>
    <t>bob.williams@example.com</t>
  </si>
  <si>
    <t>EMP1041</t>
  </si>
  <si>
    <t>HR-California</t>
  </si>
  <si>
    <t>EMP1042</t>
  </si>
  <si>
    <t>HR-Nevada</t>
  </si>
  <si>
    <t>alice.johnson@example.com</t>
  </si>
  <si>
    <t>EMP1043</t>
  </si>
  <si>
    <t>bob.garcia@example.com</t>
  </si>
  <si>
    <t>EMP1044</t>
  </si>
  <si>
    <t>eva.brown@example.com</t>
  </si>
  <si>
    <t>EMP1045</t>
  </si>
  <si>
    <t>EMP1046</t>
  </si>
  <si>
    <t>Cloud Tech-Texas</t>
  </si>
  <si>
    <t>EMP1047</t>
  </si>
  <si>
    <t>alice.davis@example.com</t>
  </si>
  <si>
    <t>EMP1048</t>
  </si>
  <si>
    <t>alice.miller@example.com</t>
  </si>
  <si>
    <t>EMP1049</t>
  </si>
  <si>
    <t>grace.miller@example.com</t>
  </si>
  <si>
    <t>EMP1050</t>
  </si>
  <si>
    <t>charlie.davis@example.com</t>
  </si>
  <si>
    <t>EMP1051</t>
  </si>
  <si>
    <t>EMP1052</t>
  </si>
  <si>
    <t>EMP1053</t>
  </si>
  <si>
    <t>EMP1054</t>
  </si>
  <si>
    <t>EMP1055</t>
  </si>
  <si>
    <t>Sales-California</t>
  </si>
  <si>
    <t>EMP1056</t>
  </si>
  <si>
    <t>frank.garcia@example.com</t>
  </si>
  <si>
    <t>EMP1057</t>
  </si>
  <si>
    <t>alice.smith@example.com</t>
  </si>
  <si>
    <t>EMP1058</t>
  </si>
  <si>
    <t>EMP1059</t>
  </si>
  <si>
    <t>EMP1060</t>
  </si>
  <si>
    <t>EMP1061</t>
  </si>
  <si>
    <t>EMP1062</t>
  </si>
  <si>
    <t>EMP1063</t>
  </si>
  <si>
    <t>HR-Illinois</t>
  </si>
  <si>
    <t>charlie.smith@example.com</t>
  </si>
  <si>
    <t>EMP1064</t>
  </si>
  <si>
    <t>Admin-New York</t>
  </si>
  <si>
    <t>EMP1065</t>
  </si>
  <si>
    <t>bob.johnson@example.com</t>
  </si>
  <si>
    <t>EMP1066</t>
  </si>
  <si>
    <t>grace.brown@example.com</t>
  </si>
  <si>
    <t>EMP1067</t>
  </si>
  <si>
    <t>EMP1068</t>
  </si>
  <si>
    <t>Admin-Florida</t>
  </si>
  <si>
    <t>EMP1069</t>
  </si>
  <si>
    <t>EMP1070</t>
  </si>
  <si>
    <t>EMP1071</t>
  </si>
  <si>
    <t>HR-Florida</t>
  </si>
  <si>
    <t>EMP1072</t>
  </si>
  <si>
    <t>EMP1073</t>
  </si>
  <si>
    <t>david.johnson@example.com</t>
  </si>
  <si>
    <t>EMP1074</t>
  </si>
  <si>
    <t>Sales-Nevada</t>
  </si>
  <si>
    <t>EMP1075</t>
  </si>
  <si>
    <t>EMP1076</t>
  </si>
  <si>
    <t>david.brown@example.com</t>
  </si>
  <si>
    <t>EMP1077</t>
  </si>
  <si>
    <t>Finance-New York</t>
  </si>
  <si>
    <t>EMP1078</t>
  </si>
  <si>
    <t>DevOps-Florida</t>
  </si>
  <si>
    <t>EMP1079</t>
  </si>
  <si>
    <t>EMP1080</t>
  </si>
  <si>
    <t>grace.davis@example.com</t>
  </si>
  <si>
    <t>EMP1081</t>
  </si>
  <si>
    <t>DevOps-Texas</t>
  </si>
  <si>
    <t>frank.brown@example.com</t>
  </si>
  <si>
    <t>EMP1082</t>
  </si>
  <si>
    <t>david.jones@example.com</t>
  </si>
  <si>
    <t>EMP1083</t>
  </si>
  <si>
    <t>EMP1084</t>
  </si>
  <si>
    <t>EMP1085</t>
  </si>
  <si>
    <t>EMP1086</t>
  </si>
  <si>
    <t>EMP1087</t>
  </si>
  <si>
    <t>EMP1088</t>
  </si>
  <si>
    <t>EMP1089</t>
  </si>
  <si>
    <t>EMP1090</t>
  </si>
  <si>
    <t>heidi.garcia@example.com</t>
  </si>
  <si>
    <t>EMP1091</t>
  </si>
  <si>
    <t>EMP1092</t>
  </si>
  <si>
    <t>EMP1093</t>
  </si>
  <si>
    <t>eva.miller@example.com</t>
  </si>
  <si>
    <t>EMP1094</t>
  </si>
  <si>
    <t>Finance-Illinois</t>
  </si>
  <si>
    <t>EMP1095</t>
  </si>
  <si>
    <t>Cloud Tech-California</t>
  </si>
  <si>
    <t>EMP1096</t>
  </si>
  <si>
    <t>frank.johnson@example.com</t>
  </si>
  <si>
    <t>EMP1097</t>
  </si>
  <si>
    <t>EMP1098</t>
  </si>
  <si>
    <t>EMP1099</t>
  </si>
  <si>
    <t>N/A</t>
  </si>
  <si>
    <t>eva.jones@example.com</t>
  </si>
  <si>
    <t>EMP1100</t>
  </si>
  <si>
    <t>EMP1101</t>
  </si>
  <si>
    <t>EMP1102</t>
  </si>
  <si>
    <t>EMP1103</t>
  </si>
  <si>
    <t>EMP1104</t>
  </si>
  <si>
    <t>EMP1105</t>
  </si>
  <si>
    <t>EMP1106</t>
  </si>
  <si>
    <t>EMP1107</t>
  </si>
  <si>
    <t>EMP1108</t>
  </si>
  <si>
    <t>EMP1109</t>
  </si>
  <si>
    <t>EMP1110</t>
  </si>
  <si>
    <t>eva.garcia@example.com</t>
  </si>
  <si>
    <t>EMP1111</t>
  </si>
  <si>
    <t>EMP1112</t>
  </si>
  <si>
    <t>EMP1113</t>
  </si>
  <si>
    <t>EMP1114</t>
  </si>
  <si>
    <t>EMP1115</t>
  </si>
  <si>
    <t>EMP1116</t>
  </si>
  <si>
    <t>EMP1117</t>
  </si>
  <si>
    <t>EMP1118</t>
  </si>
  <si>
    <t>EMP1119</t>
  </si>
  <si>
    <t>EMP1120</t>
  </si>
  <si>
    <t>EMP1121</t>
  </si>
  <si>
    <t>EMP1122</t>
  </si>
  <si>
    <t>EMP1123</t>
  </si>
  <si>
    <t>EMP1124</t>
  </si>
  <si>
    <t>heidi.jones@example.com</t>
  </si>
  <si>
    <t>EMP1125</t>
  </si>
  <si>
    <t>EMP1126</t>
  </si>
  <si>
    <t>eva.johnson@example.com</t>
  </si>
  <si>
    <t>EMP1127</t>
  </si>
  <si>
    <t>EMP1128</t>
  </si>
  <si>
    <t>EMP1129</t>
  </si>
  <si>
    <t>DevOps-Nevada</t>
  </si>
  <si>
    <t>EMP1130</t>
  </si>
  <si>
    <t>EMP1131</t>
  </si>
  <si>
    <t>EMP1132</t>
  </si>
  <si>
    <t>EMP1133</t>
  </si>
  <si>
    <t>EMP1134</t>
  </si>
  <si>
    <t>EMP1135</t>
  </si>
  <si>
    <t>EMP1136</t>
  </si>
  <si>
    <t>david.smith@example.com</t>
  </si>
  <si>
    <t>EMP1137</t>
  </si>
  <si>
    <t>EMP1138</t>
  </si>
  <si>
    <t>EMP1139</t>
  </si>
  <si>
    <t>EMP1140</t>
  </si>
  <si>
    <t>EMP1141</t>
  </si>
  <si>
    <t>EMP1142</t>
  </si>
  <si>
    <t>EMP1143</t>
  </si>
  <si>
    <t>EMP1144</t>
  </si>
  <si>
    <t>EMP1145</t>
  </si>
  <si>
    <t>EMP1146</t>
  </si>
  <si>
    <t>EMP1147</t>
  </si>
  <si>
    <t>EMP1148</t>
  </si>
  <si>
    <t>EMP1149</t>
  </si>
  <si>
    <t>EMP1150</t>
  </si>
  <si>
    <t>alice.williams@example.com</t>
  </si>
  <si>
    <t>EMP1151</t>
  </si>
  <si>
    <t>EMP1152</t>
  </si>
  <si>
    <t>heidi.smith@example.com</t>
  </si>
  <si>
    <t>EMP1153</t>
  </si>
  <si>
    <t>EMP1154</t>
  </si>
  <si>
    <t>EMP1155</t>
  </si>
  <si>
    <t>EMP1156</t>
  </si>
  <si>
    <t>EMP1157</t>
  </si>
  <si>
    <t>EMP1158</t>
  </si>
  <si>
    <t>EMP1159</t>
  </si>
  <si>
    <t>EMP1160</t>
  </si>
  <si>
    <t>EMP1161</t>
  </si>
  <si>
    <t>EMP1162</t>
  </si>
  <si>
    <t>EMP1163</t>
  </si>
  <si>
    <t>EMP1164</t>
  </si>
  <si>
    <t>EMP1165</t>
  </si>
  <si>
    <t>EMP1166</t>
  </si>
  <si>
    <t>EMP1167</t>
  </si>
  <si>
    <t>EMP1168</t>
  </si>
  <si>
    <t>heidi.davis@example.com</t>
  </si>
  <si>
    <t>EMP1169</t>
  </si>
  <si>
    <t>EMP1170</t>
  </si>
  <si>
    <t>EMP1171</t>
  </si>
  <si>
    <t>EMP1172</t>
  </si>
  <si>
    <t>EMP1173</t>
  </si>
  <si>
    <t>heidi.brown@example.com</t>
  </si>
  <si>
    <t>EMP1174</t>
  </si>
  <si>
    <t>EMP1175</t>
  </si>
  <si>
    <t>EMP1176</t>
  </si>
  <si>
    <t>EMP1177</t>
  </si>
  <si>
    <t>EMP1178</t>
  </si>
  <si>
    <t>EMP1179</t>
  </si>
  <si>
    <t>EMP1180</t>
  </si>
  <si>
    <t>EMP1181</t>
  </si>
  <si>
    <t>EMP1182</t>
  </si>
  <si>
    <t>EMP1183</t>
  </si>
  <si>
    <t>EMP1184</t>
  </si>
  <si>
    <t>EMP1185</t>
  </si>
  <si>
    <t>EMP1186</t>
  </si>
  <si>
    <t>EMP1187</t>
  </si>
  <si>
    <t>EMP1188</t>
  </si>
  <si>
    <t>EMP1189</t>
  </si>
  <si>
    <t>EMP1190</t>
  </si>
  <si>
    <t>EMP1191</t>
  </si>
  <si>
    <t>EMP1192</t>
  </si>
  <si>
    <t>EMP1193</t>
  </si>
  <si>
    <t>EMP1194</t>
  </si>
  <si>
    <t>EMP1195</t>
  </si>
  <si>
    <t>EMP1196</t>
  </si>
  <si>
    <t>EMP1197</t>
  </si>
  <si>
    <t>EMP1198</t>
  </si>
  <si>
    <t>EMP1199</t>
  </si>
  <si>
    <t>EMP1200</t>
  </si>
  <si>
    <t>EMP1201</t>
  </si>
  <si>
    <t>EMP1202</t>
  </si>
  <si>
    <t>EMP1203</t>
  </si>
  <si>
    <t>EMP1204</t>
  </si>
  <si>
    <t>EMP1205</t>
  </si>
  <si>
    <t>EMP1206</t>
  </si>
  <si>
    <t>EMP1207</t>
  </si>
  <si>
    <t>EMP1208</t>
  </si>
  <si>
    <t>EMP1209</t>
  </si>
  <si>
    <t>EMP1210</t>
  </si>
  <si>
    <t>EMP1211</t>
  </si>
  <si>
    <t>EMP1212</t>
  </si>
  <si>
    <t>EMP1213</t>
  </si>
  <si>
    <t>EMP1214</t>
  </si>
  <si>
    <t>EMP1215</t>
  </si>
  <si>
    <t>EMP1216</t>
  </si>
  <si>
    <t>EMP1217</t>
  </si>
  <si>
    <t>EMP1218</t>
  </si>
  <si>
    <t>EMP1219</t>
  </si>
  <si>
    <t>EMP1220</t>
  </si>
  <si>
    <t>EMP1221</t>
  </si>
  <si>
    <t>EMP1222</t>
  </si>
  <si>
    <t>EMP1223</t>
  </si>
  <si>
    <t>EMP1224</t>
  </si>
  <si>
    <t>EMP1225</t>
  </si>
  <si>
    <t>EMP1226</t>
  </si>
  <si>
    <t>EMP1227</t>
  </si>
  <si>
    <t>EMP1228</t>
  </si>
  <si>
    <t>EMP1229</t>
  </si>
  <si>
    <t>EMP1230</t>
  </si>
  <si>
    <t>EMP1231</t>
  </si>
  <si>
    <t>EMP1232</t>
  </si>
  <si>
    <t>EMP1233</t>
  </si>
  <si>
    <t>EMP1234</t>
  </si>
  <si>
    <t>EMP1235</t>
  </si>
  <si>
    <t>EMP1236</t>
  </si>
  <si>
    <t>charlie.miller@example.com</t>
  </si>
  <si>
    <t>EMP1237</t>
  </si>
  <si>
    <t>EMP1238</t>
  </si>
  <si>
    <t>EMP1239</t>
  </si>
  <si>
    <t>EMP1240</t>
  </si>
  <si>
    <t>EMP1241</t>
  </si>
  <si>
    <t>EMP1242</t>
  </si>
  <si>
    <t>EMP1243</t>
  </si>
  <si>
    <t>EMP1244</t>
  </si>
  <si>
    <t>EMP1245</t>
  </si>
  <si>
    <t>EMP1246</t>
  </si>
  <si>
    <t>EMP1247</t>
  </si>
  <si>
    <t>EMP1248</t>
  </si>
  <si>
    <t>eva.smith@example.com</t>
  </si>
  <si>
    <t>EMP1249</t>
  </si>
  <si>
    <t>EMP1250</t>
  </si>
  <si>
    <t>EMP1251</t>
  </si>
  <si>
    <t>EMP1252</t>
  </si>
  <si>
    <t>EMP1253</t>
  </si>
  <si>
    <t>EMP1254</t>
  </si>
  <si>
    <t>EMP1255</t>
  </si>
  <si>
    <t>EMP1256</t>
  </si>
  <si>
    <t>EMP1257</t>
  </si>
  <si>
    <t>EMP1258</t>
  </si>
  <si>
    <t>EMP1259</t>
  </si>
  <si>
    <t>EMP1260</t>
  </si>
  <si>
    <t>EMP1261</t>
  </si>
  <si>
    <t>EMP1262</t>
  </si>
  <si>
    <t>EMP1263</t>
  </si>
  <si>
    <t>EMP1264</t>
  </si>
  <si>
    <t>EMP1265</t>
  </si>
  <si>
    <t>EMP1266</t>
  </si>
  <si>
    <t>EMP1267</t>
  </si>
  <si>
    <t>EMP1268</t>
  </si>
  <si>
    <t>EMP1269</t>
  </si>
  <si>
    <t>EMP1270</t>
  </si>
  <si>
    <t>EMP1271</t>
  </si>
  <si>
    <t>EMP1272</t>
  </si>
  <si>
    <t>EMP1273</t>
  </si>
  <si>
    <t>EMP1274</t>
  </si>
  <si>
    <t>EMP1275</t>
  </si>
  <si>
    <t>EMP1276</t>
  </si>
  <si>
    <t>EMP1277</t>
  </si>
  <si>
    <t>EMP1278</t>
  </si>
  <si>
    <t>EMP1279</t>
  </si>
  <si>
    <t>EMP1280</t>
  </si>
  <si>
    <t>EMP1281</t>
  </si>
  <si>
    <t>EMP1282</t>
  </si>
  <si>
    <t>EMP1283</t>
  </si>
  <si>
    <t>EMP1284</t>
  </si>
  <si>
    <t>EMP1285</t>
  </si>
  <si>
    <t>EMP1286</t>
  </si>
  <si>
    <t>EMP1287</t>
  </si>
  <si>
    <t>EMP1288</t>
  </si>
  <si>
    <t>EMP1289</t>
  </si>
  <si>
    <t>EMP1290</t>
  </si>
  <si>
    <t>EMP1291</t>
  </si>
  <si>
    <t>EMP1292</t>
  </si>
  <si>
    <t>EMP1293</t>
  </si>
  <si>
    <t>EMP1294</t>
  </si>
  <si>
    <t>EMP1295</t>
  </si>
  <si>
    <t>EMP1296</t>
  </si>
  <si>
    <t>EMP1297</t>
  </si>
  <si>
    <t>EMP1298</t>
  </si>
  <si>
    <t>EMP1299</t>
  </si>
  <si>
    <t>EMP1300</t>
  </si>
  <si>
    <t>EMP1301</t>
  </si>
  <si>
    <t>EMP1302</t>
  </si>
  <si>
    <t>EMP1303</t>
  </si>
  <si>
    <t>EMP1304</t>
  </si>
  <si>
    <t>EMP1305</t>
  </si>
  <si>
    <t>EMP1306</t>
  </si>
  <si>
    <t>EMP1307</t>
  </si>
  <si>
    <t>EMP1308</t>
  </si>
  <si>
    <t>EMP1309</t>
  </si>
  <si>
    <t>EMP1310</t>
  </si>
  <si>
    <t>EMP1311</t>
  </si>
  <si>
    <t>EMP1312</t>
  </si>
  <si>
    <t>EMP1313</t>
  </si>
  <si>
    <t>EMP1314</t>
  </si>
  <si>
    <t>EMP1315</t>
  </si>
  <si>
    <t>EMP1316</t>
  </si>
  <si>
    <t>EMP1317</t>
  </si>
  <si>
    <t>EMP1318</t>
  </si>
  <si>
    <t>EMP1319</t>
  </si>
  <si>
    <t>EMP1320</t>
  </si>
  <si>
    <t>EMP1321</t>
  </si>
  <si>
    <t>EMP1322</t>
  </si>
  <si>
    <t>EMP1323</t>
  </si>
  <si>
    <t>EMP1324</t>
  </si>
  <si>
    <t>EMP1325</t>
  </si>
  <si>
    <t>EMP1326</t>
  </si>
  <si>
    <t>EMP1327</t>
  </si>
  <si>
    <t>EMP1328</t>
  </si>
  <si>
    <t>EMP1329</t>
  </si>
  <si>
    <t>EMP1330</t>
  </si>
  <si>
    <t>EMP1331</t>
  </si>
  <si>
    <t>EMP1332</t>
  </si>
  <si>
    <t>EMP1333</t>
  </si>
  <si>
    <t>EMP1334</t>
  </si>
  <si>
    <t>EMP1335</t>
  </si>
  <si>
    <t>EMP1336</t>
  </si>
  <si>
    <t>EMP1337</t>
  </si>
  <si>
    <t>EMP1338</t>
  </si>
  <si>
    <t>EMP1339</t>
  </si>
  <si>
    <t>EMP1340</t>
  </si>
  <si>
    <t>EMP1341</t>
  </si>
  <si>
    <t>EMP1342</t>
  </si>
  <si>
    <t>EMP1343</t>
  </si>
  <si>
    <t>EMP1344</t>
  </si>
  <si>
    <t>EMP1345</t>
  </si>
  <si>
    <t>EMP1346</t>
  </si>
  <si>
    <t>EMP1347</t>
  </si>
  <si>
    <t>EMP1348</t>
  </si>
  <si>
    <t>EMP1349</t>
  </si>
  <si>
    <t>EMP1350</t>
  </si>
  <si>
    <t>EMP1351</t>
  </si>
  <si>
    <t>EMP1352</t>
  </si>
  <si>
    <t>EMP1353</t>
  </si>
  <si>
    <t>EMP1354</t>
  </si>
  <si>
    <t>EMP1355</t>
  </si>
  <si>
    <t>EMP1356</t>
  </si>
  <si>
    <t>EMP1357</t>
  </si>
  <si>
    <t>EMP1358</t>
  </si>
  <si>
    <t>EMP1359</t>
  </si>
  <si>
    <t>EMP1360</t>
  </si>
  <si>
    <t>EMP1361</t>
  </si>
  <si>
    <t>EMP1362</t>
  </si>
  <si>
    <t>EMP1363</t>
  </si>
  <si>
    <t>EMP1364</t>
  </si>
  <si>
    <t>EMP1365</t>
  </si>
  <si>
    <t>EMP1366</t>
  </si>
  <si>
    <t>EMP1367</t>
  </si>
  <si>
    <t>EMP1368</t>
  </si>
  <si>
    <t>EMP1369</t>
  </si>
  <si>
    <t>EMP1370</t>
  </si>
  <si>
    <t>EMP1371</t>
  </si>
  <si>
    <t>EMP1372</t>
  </si>
  <si>
    <t>EMP1373</t>
  </si>
  <si>
    <t>EMP1374</t>
  </si>
  <si>
    <t>EMP1375</t>
  </si>
  <si>
    <t>EMP1376</t>
  </si>
  <si>
    <t>EMP1377</t>
  </si>
  <si>
    <t>EMP1378</t>
  </si>
  <si>
    <t>EMP1379</t>
  </si>
  <si>
    <t>EMP1380</t>
  </si>
  <si>
    <t>EMP1381</t>
  </si>
  <si>
    <t>EMP1382</t>
  </si>
  <si>
    <t>EMP1383</t>
  </si>
  <si>
    <t>EMP1384</t>
  </si>
  <si>
    <t>EMP1385</t>
  </si>
  <si>
    <t>EMP1386</t>
  </si>
  <si>
    <t>EMP1387</t>
  </si>
  <si>
    <t>EMP1388</t>
  </si>
  <si>
    <t>EMP1389</t>
  </si>
  <si>
    <t>EMP1390</t>
  </si>
  <si>
    <t>EMP1391</t>
  </si>
  <si>
    <t>EMP1392</t>
  </si>
  <si>
    <t>EMP1393</t>
  </si>
  <si>
    <t>EMP1394</t>
  </si>
  <si>
    <t>EMP1395</t>
  </si>
  <si>
    <t>EMP1396</t>
  </si>
  <si>
    <t>EMP1397</t>
  </si>
  <si>
    <t>EMP1398</t>
  </si>
  <si>
    <t>EMP1399</t>
  </si>
  <si>
    <t>EMP1400</t>
  </si>
  <si>
    <t>EMP1401</t>
  </si>
  <si>
    <t>EMP1402</t>
  </si>
  <si>
    <t>EMP1403</t>
  </si>
  <si>
    <t>EMP1404</t>
  </si>
  <si>
    <t>EMP1405</t>
  </si>
  <si>
    <t>EMP1406</t>
  </si>
  <si>
    <t>EMP1407</t>
  </si>
  <si>
    <t>EMP1408</t>
  </si>
  <si>
    <t>EMP1409</t>
  </si>
  <si>
    <t>EMP1410</t>
  </si>
  <si>
    <t>EMP1411</t>
  </si>
  <si>
    <t>EMP1412</t>
  </si>
  <si>
    <t>EMP1413</t>
  </si>
  <si>
    <t>EMP1414</t>
  </si>
  <si>
    <t>EMP1415</t>
  </si>
  <si>
    <t>EMP1416</t>
  </si>
  <si>
    <t>EMP1417</t>
  </si>
  <si>
    <t>EMP1418</t>
  </si>
  <si>
    <t>EMP1419</t>
  </si>
  <si>
    <t>EMP1420</t>
  </si>
  <si>
    <t>EMP1421</t>
  </si>
  <si>
    <t>EMP1422</t>
  </si>
  <si>
    <t>EMP1423</t>
  </si>
  <si>
    <t>EMP1424</t>
  </si>
  <si>
    <t>EMP1425</t>
  </si>
  <si>
    <t>EMP1426</t>
  </si>
  <si>
    <t>EMP1427</t>
  </si>
  <si>
    <t>EMP1428</t>
  </si>
  <si>
    <t>EMP1429</t>
  </si>
  <si>
    <t>EMP1430</t>
  </si>
  <si>
    <t>EMP1431</t>
  </si>
  <si>
    <t>EMP1432</t>
  </si>
  <si>
    <t>EMP1433</t>
  </si>
  <si>
    <t>EMP1434</t>
  </si>
  <si>
    <t>EMP1435</t>
  </si>
  <si>
    <t>EMP1436</t>
  </si>
  <si>
    <t>EMP1437</t>
  </si>
  <si>
    <t>EMP1438</t>
  </si>
  <si>
    <t>EMP1439</t>
  </si>
  <si>
    <t>EMP1440</t>
  </si>
  <si>
    <t>EMP1441</t>
  </si>
  <si>
    <t>EMP1442</t>
  </si>
  <si>
    <t>EMP1443</t>
  </si>
  <si>
    <t>EMP1444</t>
  </si>
  <si>
    <t>EMP1445</t>
  </si>
  <si>
    <t>EMP1446</t>
  </si>
  <si>
    <t>EMP1447</t>
  </si>
  <si>
    <t>EMP1448</t>
  </si>
  <si>
    <t>EMP1449</t>
  </si>
  <si>
    <t>EMP1450</t>
  </si>
  <si>
    <t>EMP1451</t>
  </si>
  <si>
    <t>EMP1452</t>
  </si>
  <si>
    <t>EMP1453</t>
  </si>
  <si>
    <t>EMP1454</t>
  </si>
  <si>
    <t>EMP1455</t>
  </si>
  <si>
    <t>EMP1456</t>
  </si>
  <si>
    <t>EMP1457</t>
  </si>
  <si>
    <t>EMP1458</t>
  </si>
  <si>
    <t>EMP1459</t>
  </si>
  <si>
    <t>EMP1460</t>
  </si>
  <si>
    <t>EMP1461</t>
  </si>
  <si>
    <t>EMP1462</t>
  </si>
  <si>
    <t>EMP1463</t>
  </si>
  <si>
    <t>EMP1464</t>
  </si>
  <si>
    <t>EMP1465</t>
  </si>
  <si>
    <t>EMP1466</t>
  </si>
  <si>
    <t>EMP1467</t>
  </si>
  <si>
    <t>EMP1468</t>
  </si>
  <si>
    <t>EMP1469</t>
  </si>
  <si>
    <t>EMP1470</t>
  </si>
  <si>
    <t>EMP1471</t>
  </si>
  <si>
    <t>EMP1472</t>
  </si>
  <si>
    <t>EMP1473</t>
  </si>
  <si>
    <t>EMP1474</t>
  </si>
  <si>
    <t>EMP1475</t>
  </si>
  <si>
    <t>EMP1476</t>
  </si>
  <si>
    <t>EMP1477</t>
  </si>
  <si>
    <t>EMP1478</t>
  </si>
  <si>
    <t>EMP1479</t>
  </si>
  <si>
    <t>EMP1480</t>
  </si>
  <si>
    <t>EMP1481</t>
  </si>
  <si>
    <t>EMP1482</t>
  </si>
  <si>
    <t>EMP1483</t>
  </si>
  <si>
    <t>EMP1484</t>
  </si>
  <si>
    <t>EMP1485</t>
  </si>
  <si>
    <t>EMP1486</t>
  </si>
  <si>
    <t>EMP1487</t>
  </si>
  <si>
    <t>EMP1488</t>
  </si>
  <si>
    <t>EMP1489</t>
  </si>
  <si>
    <t>EMP1490</t>
  </si>
  <si>
    <t>EMP1491</t>
  </si>
  <si>
    <t>EMP1492</t>
  </si>
  <si>
    <t>EMP1493</t>
  </si>
  <si>
    <t>EMP1494</t>
  </si>
  <si>
    <t>EMP1495</t>
  </si>
  <si>
    <t>EMP1496</t>
  </si>
  <si>
    <t>EMP1497</t>
  </si>
  <si>
    <t>EMP1498</t>
  </si>
  <si>
    <t>EMP1499</t>
  </si>
  <si>
    <t>EMP1500</t>
  </si>
  <si>
    <t>EMP1501</t>
  </si>
  <si>
    <t>EMP1502</t>
  </si>
  <si>
    <t>EMP1503</t>
  </si>
  <si>
    <t>EMP1504</t>
  </si>
  <si>
    <t>EMP1505</t>
  </si>
  <si>
    <t>EMP1506</t>
  </si>
  <si>
    <t>EMP1507</t>
  </si>
  <si>
    <t>EMP1508</t>
  </si>
  <si>
    <t>EMP1509</t>
  </si>
  <si>
    <t>EMP1510</t>
  </si>
  <si>
    <t>EMP1511</t>
  </si>
  <si>
    <t>EMP1512</t>
  </si>
  <si>
    <t>EMP1513</t>
  </si>
  <si>
    <t>EMP1514</t>
  </si>
  <si>
    <t>EMP1515</t>
  </si>
  <si>
    <t>EMP1516</t>
  </si>
  <si>
    <t>EMP1517</t>
  </si>
  <si>
    <t>EMP1518</t>
  </si>
  <si>
    <t>EMP1519</t>
  </si>
  <si>
    <t>EMP1520</t>
  </si>
  <si>
    <t>EMP1521</t>
  </si>
  <si>
    <t>EMP1522</t>
  </si>
  <si>
    <t>EMP1523</t>
  </si>
  <si>
    <t>EMP1524</t>
  </si>
  <si>
    <t>EMP1525</t>
  </si>
  <si>
    <t>EMP1526</t>
  </si>
  <si>
    <t>EMP1527</t>
  </si>
  <si>
    <t>EMP1528</t>
  </si>
  <si>
    <t>EMP1529</t>
  </si>
  <si>
    <t>EMP1530</t>
  </si>
  <si>
    <t>EMP1531</t>
  </si>
  <si>
    <t>EMP1532</t>
  </si>
  <si>
    <t>EMP1533</t>
  </si>
  <si>
    <t>EMP1534</t>
  </si>
  <si>
    <t>EMP1535</t>
  </si>
  <si>
    <t>EMP1536</t>
  </si>
  <si>
    <t>EMP1537</t>
  </si>
  <si>
    <t>EMP1538</t>
  </si>
  <si>
    <t>EMP1539</t>
  </si>
  <si>
    <t>EMP1540</t>
  </si>
  <si>
    <t>EMP1541</t>
  </si>
  <si>
    <t>EMP1542</t>
  </si>
  <si>
    <t>EMP1543</t>
  </si>
  <si>
    <t>EMP1544</t>
  </si>
  <si>
    <t>EMP1545</t>
  </si>
  <si>
    <t>EMP1546</t>
  </si>
  <si>
    <t>EMP1547</t>
  </si>
  <si>
    <t>EMP1548</t>
  </si>
  <si>
    <t>EMP1549</t>
  </si>
  <si>
    <t>EMP1550</t>
  </si>
  <si>
    <t>EMP1551</t>
  </si>
  <si>
    <t>EMP1552</t>
  </si>
  <si>
    <t>EMP1553</t>
  </si>
  <si>
    <t>EMP1554</t>
  </si>
  <si>
    <t>EMP1555</t>
  </si>
  <si>
    <t>EMP1556</t>
  </si>
  <si>
    <t>EMP1557</t>
  </si>
  <si>
    <t>EMP1558</t>
  </si>
  <si>
    <t>EMP1559</t>
  </si>
  <si>
    <t>EMP1560</t>
  </si>
  <si>
    <t>EMP1561</t>
  </si>
  <si>
    <t>EMP1562</t>
  </si>
  <si>
    <t>EMP1563</t>
  </si>
  <si>
    <t>EMP1564</t>
  </si>
  <si>
    <t>EMP1565</t>
  </si>
  <si>
    <t>EMP1566</t>
  </si>
  <si>
    <t>EMP1567</t>
  </si>
  <si>
    <t>EMP1568</t>
  </si>
  <si>
    <t>EMP1569</t>
  </si>
  <si>
    <t>EMP1570</t>
  </si>
  <si>
    <t>EMP1571</t>
  </si>
  <si>
    <t>EMP1572</t>
  </si>
  <si>
    <t>EMP1573</t>
  </si>
  <si>
    <t>EMP1574</t>
  </si>
  <si>
    <t>EMP1575</t>
  </si>
  <si>
    <t>EMP1576</t>
  </si>
  <si>
    <t>EMP1577</t>
  </si>
  <si>
    <t>EMP1578</t>
  </si>
  <si>
    <t>EMP1579</t>
  </si>
  <si>
    <t>EMP1580</t>
  </si>
  <si>
    <t>EMP1581</t>
  </si>
  <si>
    <t>EMP1582</t>
  </si>
  <si>
    <t>EMP1583</t>
  </si>
  <si>
    <t>EMP1584</t>
  </si>
  <si>
    <t>EMP1585</t>
  </si>
  <si>
    <t>EMP1586</t>
  </si>
  <si>
    <t>EMP1587</t>
  </si>
  <si>
    <t>EMP1588</t>
  </si>
  <si>
    <t>EMP1589</t>
  </si>
  <si>
    <t>EMP1590</t>
  </si>
  <si>
    <t>EMP1591</t>
  </si>
  <si>
    <t>EMP1592</t>
  </si>
  <si>
    <t>EMP1593</t>
  </si>
  <si>
    <t>EMP1594</t>
  </si>
  <si>
    <t>EMP1595</t>
  </si>
  <si>
    <t>EMP1596</t>
  </si>
  <si>
    <t>EMP1597</t>
  </si>
  <si>
    <t>EMP1598</t>
  </si>
  <si>
    <t>EMP1599</t>
  </si>
  <si>
    <t>EMP1600</t>
  </si>
  <si>
    <t>EMP1601</t>
  </si>
  <si>
    <t>EMP1602</t>
  </si>
  <si>
    <t>EMP1603</t>
  </si>
  <si>
    <t>EMP1604</t>
  </si>
  <si>
    <t>EMP1605</t>
  </si>
  <si>
    <t>EMP1606</t>
  </si>
  <si>
    <t>EMP1607</t>
  </si>
  <si>
    <t>EMP1608</t>
  </si>
  <si>
    <t>EMP1609</t>
  </si>
  <si>
    <t>EMP1610</t>
  </si>
  <si>
    <t>EMP1611</t>
  </si>
  <si>
    <t>EMP1612</t>
  </si>
  <si>
    <t>EMP1613</t>
  </si>
  <si>
    <t>EMP1614</t>
  </si>
  <si>
    <t>EMP1615</t>
  </si>
  <si>
    <t>EMP1616</t>
  </si>
  <si>
    <t>EMP1617</t>
  </si>
  <si>
    <t>EMP1618</t>
  </si>
  <si>
    <t>EMP1619</t>
  </si>
  <si>
    <t>EMP1620</t>
  </si>
  <si>
    <t>EMP1621</t>
  </si>
  <si>
    <t>EMP1622</t>
  </si>
  <si>
    <t>EMP1623</t>
  </si>
  <si>
    <t>EMP1624</t>
  </si>
  <si>
    <t>EMP1625</t>
  </si>
  <si>
    <t>EMP1626</t>
  </si>
  <si>
    <t>EMP1627</t>
  </si>
  <si>
    <t>EMP1628</t>
  </si>
  <si>
    <t>EMP1629</t>
  </si>
  <si>
    <t>EMP1630</t>
  </si>
  <si>
    <t>EMP1631</t>
  </si>
  <si>
    <t>EMP1632</t>
  </si>
  <si>
    <t>EMP1633</t>
  </si>
  <si>
    <t>EMP1634</t>
  </si>
  <si>
    <t>EMP1635</t>
  </si>
  <si>
    <t>EMP1636</t>
  </si>
  <si>
    <t>EMP1637</t>
  </si>
  <si>
    <t>EMP1638</t>
  </si>
  <si>
    <t>EMP1639</t>
  </si>
  <si>
    <t>EMP1640</t>
  </si>
  <si>
    <t>EMP1641</t>
  </si>
  <si>
    <t>EMP1642</t>
  </si>
  <si>
    <t>EMP1643</t>
  </si>
  <si>
    <t>EMP1644</t>
  </si>
  <si>
    <t>EMP1645</t>
  </si>
  <si>
    <t>EMP1646</t>
  </si>
  <si>
    <t>EMP1647</t>
  </si>
  <si>
    <t>EMP1648</t>
  </si>
  <si>
    <t>EMP1649</t>
  </si>
  <si>
    <t>EMP1650</t>
  </si>
  <si>
    <t>EMP1651</t>
  </si>
  <si>
    <t>EMP1652</t>
  </si>
  <si>
    <t>EMP1653</t>
  </si>
  <si>
    <t>EMP1654</t>
  </si>
  <si>
    <t>EMP1655</t>
  </si>
  <si>
    <t>EMP1656</t>
  </si>
  <si>
    <t>EMP1657</t>
  </si>
  <si>
    <t>EMP1658</t>
  </si>
  <si>
    <t>EMP1659</t>
  </si>
  <si>
    <t>EMP1660</t>
  </si>
  <si>
    <t>EMP1661</t>
  </si>
  <si>
    <t>EMP1662</t>
  </si>
  <si>
    <t>EMP1663</t>
  </si>
  <si>
    <t>EMP1664</t>
  </si>
  <si>
    <t>EMP1665</t>
  </si>
  <si>
    <t>EMP1666</t>
  </si>
  <si>
    <t>EMP1667</t>
  </si>
  <si>
    <t>EMP1668</t>
  </si>
  <si>
    <t>EMP1669</t>
  </si>
  <si>
    <t>EMP1670</t>
  </si>
  <si>
    <t>EMP1671</t>
  </si>
  <si>
    <t>EMP1672</t>
  </si>
  <si>
    <t>EMP1673</t>
  </si>
  <si>
    <t>EMP1674</t>
  </si>
  <si>
    <t>EMP1675</t>
  </si>
  <si>
    <t>EMP1676</t>
  </si>
  <si>
    <t>EMP1677</t>
  </si>
  <si>
    <t>EMP1678</t>
  </si>
  <si>
    <t>EMP1679</t>
  </si>
  <si>
    <t>EMP1680</t>
  </si>
  <si>
    <t>EMP1681</t>
  </si>
  <si>
    <t>EMP1682</t>
  </si>
  <si>
    <t>EMP1683</t>
  </si>
  <si>
    <t>EMP1684</t>
  </si>
  <si>
    <t>EMP1685</t>
  </si>
  <si>
    <t>EMP1686</t>
  </si>
  <si>
    <t>EMP1687</t>
  </si>
  <si>
    <t>EMP1688</t>
  </si>
  <si>
    <t>EMP1689</t>
  </si>
  <si>
    <t>EMP1690</t>
  </si>
  <si>
    <t>EMP1691</t>
  </si>
  <si>
    <t>EMP1692</t>
  </si>
  <si>
    <t>EMP1693</t>
  </si>
  <si>
    <t>EMP1694</t>
  </si>
  <si>
    <t>EMP1695</t>
  </si>
  <si>
    <t>EMP1696</t>
  </si>
  <si>
    <t>EMP1697</t>
  </si>
  <si>
    <t>EMP1698</t>
  </si>
  <si>
    <t>EMP1699</t>
  </si>
  <si>
    <t>EMP1700</t>
  </si>
  <si>
    <t>EMP1701</t>
  </si>
  <si>
    <t>EMP1702</t>
  </si>
  <si>
    <t>EMP1703</t>
  </si>
  <si>
    <t>EMP1704</t>
  </si>
  <si>
    <t>EMP1705</t>
  </si>
  <si>
    <t>EMP1706</t>
  </si>
  <si>
    <t>EMP1707</t>
  </si>
  <si>
    <t>EMP1708</t>
  </si>
  <si>
    <t>EMP1709</t>
  </si>
  <si>
    <t>EMP1710</t>
  </si>
  <si>
    <t>EMP1711</t>
  </si>
  <si>
    <t>EMP1712</t>
  </si>
  <si>
    <t>EMP1713</t>
  </si>
  <si>
    <t>EMP1714</t>
  </si>
  <si>
    <t>EMP1715</t>
  </si>
  <si>
    <t>EMP1716</t>
  </si>
  <si>
    <t>EMP1717</t>
  </si>
  <si>
    <t>EMP1718</t>
  </si>
  <si>
    <t>EMP1719</t>
  </si>
  <si>
    <t>EMP1720</t>
  </si>
  <si>
    <t>EMP1721</t>
  </si>
  <si>
    <t>EMP1722</t>
  </si>
  <si>
    <t>EMP1723</t>
  </si>
  <si>
    <t>EMP1724</t>
  </si>
  <si>
    <t>EMP1725</t>
  </si>
  <si>
    <t>EMP1726</t>
  </si>
  <si>
    <t>EMP1727</t>
  </si>
  <si>
    <t>EMP1728</t>
  </si>
  <si>
    <t>EMP1729</t>
  </si>
  <si>
    <t>EMP1730</t>
  </si>
  <si>
    <t>EMP1731</t>
  </si>
  <si>
    <t>EMP1732</t>
  </si>
  <si>
    <t>EMP1733</t>
  </si>
  <si>
    <t>EMP1734</t>
  </si>
  <si>
    <t>EMP1735</t>
  </si>
  <si>
    <t>EMP1736</t>
  </si>
  <si>
    <t>EMP1737</t>
  </si>
  <si>
    <t>EMP1738</t>
  </si>
  <si>
    <t>EMP1739</t>
  </si>
  <si>
    <t>EMP1740</t>
  </si>
  <si>
    <t>EMP1741</t>
  </si>
  <si>
    <t>EMP1742</t>
  </si>
  <si>
    <t>EMP1743</t>
  </si>
  <si>
    <t>EMP1744</t>
  </si>
  <si>
    <t>EMP1745</t>
  </si>
  <si>
    <t>EMP1746</t>
  </si>
  <si>
    <t>EMP1747</t>
  </si>
  <si>
    <t>EMP1748</t>
  </si>
  <si>
    <t>EMP1749</t>
  </si>
  <si>
    <t>EMP1750</t>
  </si>
  <si>
    <t>EMP1751</t>
  </si>
  <si>
    <t>EMP1752</t>
  </si>
  <si>
    <t>EMP1753</t>
  </si>
  <si>
    <t>EMP1754</t>
  </si>
  <si>
    <t>EMP1755</t>
  </si>
  <si>
    <t>EMP1756</t>
  </si>
  <si>
    <t>EMP1757</t>
  </si>
  <si>
    <t>EMP1758</t>
  </si>
  <si>
    <t>EMP1759</t>
  </si>
  <si>
    <t>EMP1760</t>
  </si>
  <si>
    <t>EMP1761</t>
  </si>
  <si>
    <t>EMP1762</t>
  </si>
  <si>
    <t>EMP1763</t>
  </si>
  <si>
    <t>EMP1764</t>
  </si>
  <si>
    <t>EMP1765</t>
  </si>
  <si>
    <t>EMP1766</t>
  </si>
  <si>
    <t>EMP1767</t>
  </si>
  <si>
    <t>EMP1768</t>
  </si>
  <si>
    <t>EMP1769</t>
  </si>
  <si>
    <t>EMP1770</t>
  </si>
  <si>
    <t>EMP1771</t>
  </si>
  <si>
    <t>EMP1772</t>
  </si>
  <si>
    <t>EMP1773</t>
  </si>
  <si>
    <t>EMP1774</t>
  </si>
  <si>
    <t>EMP1775</t>
  </si>
  <si>
    <t>EMP1776</t>
  </si>
  <si>
    <t>EMP1777</t>
  </si>
  <si>
    <t>EMP1778</t>
  </si>
  <si>
    <t>EMP1779</t>
  </si>
  <si>
    <t>EMP1780</t>
  </si>
  <si>
    <t>EMP1781</t>
  </si>
  <si>
    <t>EMP1782</t>
  </si>
  <si>
    <t>EMP1783</t>
  </si>
  <si>
    <t>EMP1784</t>
  </si>
  <si>
    <t>EMP1785</t>
  </si>
  <si>
    <t>EMP1786</t>
  </si>
  <si>
    <t>EMP1787</t>
  </si>
  <si>
    <t>EMP1788</t>
  </si>
  <si>
    <t>EMP1789</t>
  </si>
  <si>
    <t>EMP1790</t>
  </si>
  <si>
    <t>EMP1791</t>
  </si>
  <si>
    <t>EMP1792</t>
  </si>
  <si>
    <t>EMP1793</t>
  </si>
  <si>
    <t>EMP1794</t>
  </si>
  <si>
    <t>EMP1795</t>
  </si>
  <si>
    <t>EMP1796</t>
  </si>
  <si>
    <t>EMP1797</t>
  </si>
  <si>
    <t>EMP1798</t>
  </si>
  <si>
    <t>EMP1799</t>
  </si>
  <si>
    <t>EMP1800</t>
  </si>
  <si>
    <t>EMP1801</t>
  </si>
  <si>
    <t>EMP1802</t>
  </si>
  <si>
    <t>EMP1803</t>
  </si>
  <si>
    <t>EMP1804</t>
  </si>
  <si>
    <t>EMP1805</t>
  </si>
  <si>
    <t>EMP1806</t>
  </si>
  <si>
    <t>EMP1807</t>
  </si>
  <si>
    <t>EMP1808</t>
  </si>
  <si>
    <t>EMP1809</t>
  </si>
  <si>
    <t>EMP1810</t>
  </si>
  <si>
    <t>EMP1811</t>
  </si>
  <si>
    <t>EMP1812</t>
  </si>
  <si>
    <t>EMP1813</t>
  </si>
  <si>
    <t>EMP1814</t>
  </si>
  <si>
    <t>EMP1815</t>
  </si>
  <si>
    <t>EMP1816</t>
  </si>
  <si>
    <t>EMP1817</t>
  </si>
  <si>
    <t>EMP1818</t>
  </si>
  <si>
    <t>EMP1819</t>
  </si>
  <si>
    <t>EMP1820</t>
  </si>
  <si>
    <t>EMP1821</t>
  </si>
  <si>
    <t>EMP1822</t>
  </si>
  <si>
    <t>EMP1823</t>
  </si>
  <si>
    <t>EMP1824</t>
  </si>
  <si>
    <t>EMP1825</t>
  </si>
  <si>
    <t>EMP1826</t>
  </si>
  <si>
    <t>EMP1827</t>
  </si>
  <si>
    <t>EMP1828</t>
  </si>
  <si>
    <t>EMP1829</t>
  </si>
  <si>
    <t>EMP1830</t>
  </si>
  <si>
    <t>EMP1831</t>
  </si>
  <si>
    <t>EMP1832</t>
  </si>
  <si>
    <t>EMP1833</t>
  </si>
  <si>
    <t>EMP1834</t>
  </si>
  <si>
    <t>EMP1835</t>
  </si>
  <si>
    <t>EMP1836</t>
  </si>
  <si>
    <t>EMP1837</t>
  </si>
  <si>
    <t>EMP1838</t>
  </si>
  <si>
    <t>EMP1839</t>
  </si>
  <si>
    <t>EMP1840</t>
  </si>
  <si>
    <t>EMP1841</t>
  </si>
  <si>
    <t>EMP1842</t>
  </si>
  <si>
    <t>EMP1843</t>
  </si>
  <si>
    <t>EMP1844</t>
  </si>
  <si>
    <t>EMP1845</t>
  </si>
  <si>
    <t>EMP1846</t>
  </si>
  <si>
    <t>EMP1847</t>
  </si>
  <si>
    <t>EMP1848</t>
  </si>
  <si>
    <t>EMP1849</t>
  </si>
  <si>
    <t>EMP1850</t>
  </si>
  <si>
    <t>EMP1851</t>
  </si>
  <si>
    <t>EMP1852</t>
  </si>
  <si>
    <t>EMP1853</t>
  </si>
  <si>
    <t>EMP1854</t>
  </si>
  <si>
    <t>EMP1855</t>
  </si>
  <si>
    <t>EMP1856</t>
  </si>
  <si>
    <t>EMP1857</t>
  </si>
  <si>
    <t>EMP1858</t>
  </si>
  <si>
    <t>EMP1859</t>
  </si>
  <si>
    <t>EMP1860</t>
  </si>
  <si>
    <t>EMP1861</t>
  </si>
  <si>
    <t>EMP1862</t>
  </si>
  <si>
    <t>EMP1863</t>
  </si>
  <si>
    <t>EMP1864</t>
  </si>
  <si>
    <t>EMP1865</t>
  </si>
  <si>
    <t>EMP1866</t>
  </si>
  <si>
    <t>EMP1867</t>
  </si>
  <si>
    <t>EMP1868</t>
  </si>
  <si>
    <t>EMP1869</t>
  </si>
  <si>
    <t>EMP1870</t>
  </si>
  <si>
    <t>EMP1871</t>
  </si>
  <si>
    <t>EMP1872</t>
  </si>
  <si>
    <t>EMP1873</t>
  </si>
  <si>
    <t>EMP1874</t>
  </si>
  <si>
    <t>EMP1875</t>
  </si>
  <si>
    <t>EMP1876</t>
  </si>
  <si>
    <t>EMP1877</t>
  </si>
  <si>
    <t>EMP1878</t>
  </si>
  <si>
    <t>EMP1879</t>
  </si>
  <si>
    <t>EMP1880</t>
  </si>
  <si>
    <t>EMP1881</t>
  </si>
  <si>
    <t>EMP1882</t>
  </si>
  <si>
    <t>EMP1883</t>
  </si>
  <si>
    <t>EMP1884</t>
  </si>
  <si>
    <t>EMP1885</t>
  </si>
  <si>
    <t>EMP1886</t>
  </si>
  <si>
    <t>EMP1887</t>
  </si>
  <si>
    <t>EMP1888</t>
  </si>
  <si>
    <t>EMP1889</t>
  </si>
  <si>
    <t>EMP1890</t>
  </si>
  <si>
    <t>EMP1891</t>
  </si>
  <si>
    <t>EMP1892</t>
  </si>
  <si>
    <t>EMP1893</t>
  </si>
  <si>
    <t>EMP1894</t>
  </si>
  <si>
    <t>EMP1895</t>
  </si>
  <si>
    <t>EMP1896</t>
  </si>
  <si>
    <t>EMP1897</t>
  </si>
  <si>
    <t>EMP1898</t>
  </si>
  <si>
    <t>EMP1899</t>
  </si>
  <si>
    <t>EMP1900</t>
  </si>
  <si>
    <t>EMP1901</t>
  </si>
  <si>
    <t>EMP1902</t>
  </si>
  <si>
    <t>EMP1903</t>
  </si>
  <si>
    <t>EMP1904</t>
  </si>
  <si>
    <t>EMP1905</t>
  </si>
  <si>
    <t>EMP1906</t>
  </si>
  <si>
    <t>EMP1907</t>
  </si>
  <si>
    <t>EMP1908</t>
  </si>
  <si>
    <t>EMP1909</t>
  </si>
  <si>
    <t>EMP1910</t>
  </si>
  <si>
    <t>EMP1911</t>
  </si>
  <si>
    <t>EMP1912</t>
  </si>
  <si>
    <t>EMP1913</t>
  </si>
  <si>
    <t>EMP1914</t>
  </si>
  <si>
    <t>EMP1915</t>
  </si>
  <si>
    <t>EMP1916</t>
  </si>
  <si>
    <t>EMP1917</t>
  </si>
  <si>
    <t>EMP1918</t>
  </si>
  <si>
    <t>EMP1919</t>
  </si>
  <si>
    <t>EMP1920</t>
  </si>
  <si>
    <t>EMP1921</t>
  </si>
  <si>
    <t>EMP1922</t>
  </si>
  <si>
    <t>EMP1923</t>
  </si>
  <si>
    <t>EMP1924</t>
  </si>
  <si>
    <t>EMP1925</t>
  </si>
  <si>
    <t>EMP1926</t>
  </si>
  <si>
    <t>EMP1927</t>
  </si>
  <si>
    <t>EMP1928</t>
  </si>
  <si>
    <t>EMP1929</t>
  </si>
  <si>
    <t>EMP1930</t>
  </si>
  <si>
    <t>EMP1931</t>
  </si>
  <si>
    <t>EMP1932</t>
  </si>
  <si>
    <t>EMP1933</t>
  </si>
  <si>
    <t>EMP1934</t>
  </si>
  <si>
    <t>EMP1935</t>
  </si>
  <si>
    <t>EMP1936</t>
  </si>
  <si>
    <t>EMP1937</t>
  </si>
  <si>
    <t>EMP1938</t>
  </si>
  <si>
    <t>EMP1939</t>
  </si>
  <si>
    <t>EMP1940</t>
  </si>
  <si>
    <t>EMP1941</t>
  </si>
  <si>
    <t>EMP1942</t>
  </si>
  <si>
    <t>EMP1943</t>
  </si>
  <si>
    <t>EMP1944</t>
  </si>
  <si>
    <t>EMP1945</t>
  </si>
  <si>
    <t>EMP1946</t>
  </si>
  <si>
    <t>EMP1947</t>
  </si>
  <si>
    <t>EMP1948</t>
  </si>
  <si>
    <t>EMP1949</t>
  </si>
  <si>
    <t>EMP1950</t>
  </si>
  <si>
    <t>EMP1951</t>
  </si>
  <si>
    <t>EMP1952</t>
  </si>
  <si>
    <t>EMP1953</t>
  </si>
  <si>
    <t>EMP1954</t>
  </si>
  <si>
    <t>EMP1955</t>
  </si>
  <si>
    <t>EMP1956</t>
  </si>
  <si>
    <t>EMP1957</t>
  </si>
  <si>
    <t>EMP1958</t>
  </si>
  <si>
    <t>EMP1959</t>
  </si>
  <si>
    <t>EMP1960</t>
  </si>
  <si>
    <t>EMP1961</t>
  </si>
  <si>
    <t>EMP1962</t>
  </si>
  <si>
    <t>EMP1963</t>
  </si>
  <si>
    <t>EMP1964</t>
  </si>
  <si>
    <t>EMP1965</t>
  </si>
  <si>
    <t>EMP1966</t>
  </si>
  <si>
    <t>EMP1967</t>
  </si>
  <si>
    <t>EMP1968</t>
  </si>
  <si>
    <t>EMP1969</t>
  </si>
  <si>
    <t>EMP1970</t>
  </si>
  <si>
    <t>EMP1971</t>
  </si>
  <si>
    <t>EMP1972</t>
  </si>
  <si>
    <t>EMP1973</t>
  </si>
  <si>
    <t>EMP1974</t>
  </si>
  <si>
    <t>EMP1975</t>
  </si>
  <si>
    <t>EMP1976</t>
  </si>
  <si>
    <t>EMP1977</t>
  </si>
  <si>
    <t>EMP1978</t>
  </si>
  <si>
    <t>EMP1979</t>
  </si>
  <si>
    <t>EMP1980</t>
  </si>
  <si>
    <t>EMP1981</t>
  </si>
  <si>
    <t>EMP1982</t>
  </si>
  <si>
    <t>EMP1983</t>
  </si>
  <si>
    <t>EMP1984</t>
  </si>
  <si>
    <t>EMP1985</t>
  </si>
  <si>
    <t>EMP1986</t>
  </si>
  <si>
    <t>EMP1987</t>
  </si>
  <si>
    <t>EMP1988</t>
  </si>
  <si>
    <t>EMP1989</t>
  </si>
  <si>
    <t>EMP1990</t>
  </si>
  <si>
    <t>EMP1991</t>
  </si>
  <si>
    <t>EMP1992</t>
  </si>
  <si>
    <t>EMP1993</t>
  </si>
  <si>
    <t>EMP1994</t>
  </si>
  <si>
    <t>EMP1995</t>
  </si>
  <si>
    <t>EMP1996</t>
  </si>
  <si>
    <t>EMP1997</t>
  </si>
  <si>
    <t>EMP1998</t>
  </si>
  <si>
    <t>EMP1999</t>
  </si>
  <si>
    <t>EMP2000</t>
  </si>
  <si>
    <t>EMP2001</t>
  </si>
  <si>
    <t>EMP2002</t>
  </si>
  <si>
    <t>EMP2003</t>
  </si>
  <si>
    <t>EMP2004</t>
  </si>
  <si>
    <t>EMP2005</t>
  </si>
  <si>
    <t>EMP2006</t>
  </si>
  <si>
    <t>EMP2007</t>
  </si>
  <si>
    <t>EMP2008</t>
  </si>
  <si>
    <t>EMP2009</t>
  </si>
  <si>
    <t>EMP2010</t>
  </si>
  <si>
    <t>EMP2011</t>
  </si>
  <si>
    <t>EMP2012</t>
  </si>
  <si>
    <t>EMP2013</t>
  </si>
  <si>
    <t>EMP2014</t>
  </si>
  <si>
    <t>EMP2015</t>
  </si>
  <si>
    <t>EMP2016</t>
  </si>
  <si>
    <t>EMP2017</t>
  </si>
  <si>
    <t>EMP2018</t>
  </si>
  <si>
    <t>EMP2019</t>
  </si>
  <si>
    <t>Row Labels</t>
  </si>
  <si>
    <t>Grand Total</t>
  </si>
  <si>
    <t>Department</t>
  </si>
  <si>
    <t>Region</t>
  </si>
  <si>
    <t>DevOps</t>
  </si>
  <si>
    <t>California</t>
  </si>
  <si>
    <t>Finance</t>
  </si>
  <si>
    <t>Texas</t>
  </si>
  <si>
    <t>Admin</t>
  </si>
  <si>
    <t>Nevada</t>
  </si>
  <si>
    <t>Cloud Tech</t>
  </si>
  <si>
    <t>Florida</t>
  </si>
  <si>
    <t>Sales</t>
  </si>
  <si>
    <t>New York</t>
  </si>
  <si>
    <t>HR</t>
  </si>
  <si>
    <t>Illinois</t>
  </si>
  <si>
    <t>Salary_fill</t>
  </si>
  <si>
    <t>Format_Phone</t>
  </si>
  <si>
    <t>Phone_AF</t>
  </si>
  <si>
    <t>Sum of Salary_fill</t>
  </si>
  <si>
    <t>Name_Concat</t>
  </si>
  <si>
    <t>Bob Garcia</t>
  </si>
  <si>
    <t>Charlie Jones</t>
  </si>
  <si>
    <t>David Johnson</t>
  </si>
  <si>
    <t>Eva Jones</t>
  </si>
  <si>
    <t>Eva Miller</t>
  </si>
  <si>
    <t>Frank Brown</t>
  </si>
  <si>
    <t>Frank Smith</t>
  </si>
  <si>
    <t>Grace Brown</t>
  </si>
  <si>
    <t>Grace Smith</t>
  </si>
  <si>
    <t>Heidi Johnson</t>
  </si>
  <si>
    <t>Count of Employee_ID</t>
  </si>
  <si>
    <t>Tenure</t>
  </si>
  <si>
    <t xml:space="preserve"> </t>
  </si>
  <si>
    <t>Count of Department</t>
  </si>
  <si>
    <t>HIGEST SALARY</t>
  </si>
  <si>
    <t>Bob Brown</t>
  </si>
  <si>
    <t>Charlie Garcia</t>
  </si>
  <si>
    <t>Eva Davis</t>
  </si>
  <si>
    <t>Bob Jones</t>
  </si>
  <si>
    <t>Frank Johnson</t>
  </si>
  <si>
    <t>Frank Jones</t>
  </si>
  <si>
    <t>Grace Jones</t>
  </si>
  <si>
    <t>Bob Davis</t>
  </si>
  <si>
    <t>Charlie Brown</t>
  </si>
  <si>
    <t>Eva Williams</t>
  </si>
  <si>
    <t>David Garcia</t>
  </si>
  <si>
    <t>NameConReg</t>
  </si>
  <si>
    <t>Max of Salary_fill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</si>
</sst>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5" formatCode="&quot;$&quot;#,##0_);\(&quot;$&quot;#,##0\)"/>
    <numFmt numFmtId="6" formatCode="&quot;$&quot;#,##0_);[Red]\(&quot;$&quot;#,##0\)"/>
  </numFmts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1"/>
      <name val="Consolas"/>
      <family val="3"/>
    </font>
    <font>
      <sz val="11"/>
      <name val="Aptos Narrow"/>
      <family val="2"/>
      <scheme val="minor"/>
    </font>
    <font>
      <sz val="18"/>
      <color theme="1"/>
      <name val="Verdana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5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5" fontId="0" fillId="0" borderId="0" xfId="0" applyNumberFormat="1"/>
    <xf numFmtId="22" fontId="0" fillId="0" borderId="0" xfId="0" applyNumberFormat="1"/>
    <xf numFmtId="6" fontId="0" fillId="0" borderId="0" xfId="0" applyNumberFormat="1"/>
    <xf numFmtId="9" fontId="19" fillId="0" borderId="0" xfId="0" applyNumberFormat="1" applyFont="1"/>
    <xf numFmtId="9" fontId="0" fillId="0" borderId="0" xfId="0" applyNumberFormat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20" fillId="0" borderId="10" xfId="0" applyFont="1" applyBorder="1"/>
    <xf numFmtId="0" fontId="20" fillId="0" borderId="0" xfId="0" applyFont="1"/>
    <xf numFmtId="0" fontId="21" fillId="0" borderId="0" xfId="0" pivotButton="1" applyFont="1"/>
    <xf numFmtId="0" fontId="21" fillId="0" borderId="0" xfId="0" applyFont="1"/>
    <xf numFmtId="0" fontId="21" fillId="0" borderId="0" xfId="0" applyFont="1" applyAlignment="1">
      <alignment horizontal="left"/>
    </xf>
    <xf numFmtId="5" fontId="21" fillId="0" borderId="0" xfId="0" applyNumberFormat="1" applyFont="1"/>
    <xf numFmtId="0" fontId="21" fillId="0" borderId="0" xfId="0" applyFont="1" applyAlignment="1">
      <alignment horizontal="left" inden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0" formatCode="&quot;$&quot;#,##0_);[Red]\(&quot;$&quot;#,##0\)"/>
    </dxf>
    <dxf>
      <numFmt numFmtId="0" formatCode="General"/>
    </dxf>
    <dxf>
      <numFmt numFmtId="0" formatCode="General"/>
    </dxf>
    <dxf>
      <numFmt numFmtId="27" formatCode="m/d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9" formatCode="&quot;$&quot;#,##0_);\(&quot;$&quot;#,##0\)"/>
    </dxf>
    <dxf>
      <numFmt numFmtId="19" formatCode="m/d/yyyy"/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numFmt numFmtId="9" formatCode="&quot;$&quot;#,##0_);\(&quot;$&quot;#,##0\)"/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name val="Verdana"/>
        <scheme val="none"/>
      </font>
    </dxf>
    <dxf>
      <font>
        <name val="Verdana"/>
        <scheme val="none"/>
      </font>
    </dxf>
    <dxf>
      <font>
        <name val="Verdana"/>
        <scheme val="none"/>
      </font>
    </dxf>
    <dxf>
      <font>
        <name val="Verdana"/>
        <scheme val="none"/>
      </font>
    </dxf>
    <dxf>
      <font>
        <name val="Verdana"/>
        <scheme val="none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numFmt numFmtId="9" formatCode="&quot;$&quot;#,##0_);\(&quot;$&quot;#,##0\)"/>
    </dxf>
    <dxf>
      <font>
        <name val="Verdana"/>
        <scheme val="none"/>
      </font>
    </dxf>
    <dxf>
      <font>
        <name val="Verdana"/>
        <scheme val="none"/>
      </font>
    </dxf>
    <dxf>
      <font>
        <name val="Verdana"/>
        <scheme val="none"/>
      </font>
    </dxf>
    <dxf>
      <font>
        <name val="Verdana"/>
        <scheme val="none"/>
      </font>
    </dxf>
    <dxf>
      <font>
        <name val="Verdana"/>
        <scheme val="none"/>
      </font>
    </dxf>
    <dxf>
      <font>
        <name val="Verdana"/>
        <scheme val="none"/>
      </font>
    </dxf>
    <dxf>
      <font>
        <sz val="14"/>
      </font>
    </dxf>
    <dxf>
      <font>
        <sz val="14"/>
      </font>
    </dxf>
  </dxfs>
  <tableStyles count="0" defaultTableStyle="TableStyleMedium2" defaultPivotStyle="PivotStyleLight16"/>
  <colors>
    <mruColors>
      <color rgb="FF66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4.xml"/><Relationship Id="rId13" Type="http://schemas.openxmlformats.org/officeDocument/2006/relationships/pivotCacheDefinition" Target="pivotCache/pivotCacheDefinition9.xml"/><Relationship Id="rId18" Type="http://schemas.openxmlformats.org/officeDocument/2006/relationships/pivotTable" Target="pivotTables/pivotTable1.xml"/><Relationship Id="rId26" Type="http://schemas.openxmlformats.org/officeDocument/2006/relationships/connections" Target="connections.xml"/><Relationship Id="rId3" Type="http://schemas.openxmlformats.org/officeDocument/2006/relationships/worksheet" Target="worksheets/sheet3.xml"/><Relationship Id="rId21" Type="http://schemas.openxmlformats.org/officeDocument/2006/relationships/pivotTable" Target="pivotTables/pivotTable4.xml"/><Relationship Id="rId7" Type="http://schemas.openxmlformats.org/officeDocument/2006/relationships/pivotCacheDefinition" Target="pivotCache/pivotCacheDefinition3.xml"/><Relationship Id="rId12" Type="http://schemas.openxmlformats.org/officeDocument/2006/relationships/pivotCacheDefinition" Target="pivotCache/pivotCacheDefinition8.xml"/><Relationship Id="rId17" Type="http://schemas.openxmlformats.org/officeDocument/2006/relationships/pivotCacheDefinition" Target="pivotCache/pivotCacheDefinition13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2.xml"/><Relationship Id="rId20" Type="http://schemas.openxmlformats.org/officeDocument/2006/relationships/pivotTable" Target="pivotTables/pivotTable3.xml"/><Relationship Id="rId29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pivotCacheDefinition" Target="pivotCache/pivotCacheDefinition7.xml"/><Relationship Id="rId24" Type="http://schemas.openxmlformats.org/officeDocument/2006/relationships/pivotTable" Target="pivotTables/pivotTable7.xml"/><Relationship Id="rId32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5" Type="http://schemas.openxmlformats.org/officeDocument/2006/relationships/pivotCacheDefinition" Target="pivotCache/pivotCacheDefinition11.xml"/><Relationship Id="rId23" Type="http://schemas.openxmlformats.org/officeDocument/2006/relationships/pivotTable" Target="pivotTables/pivotTable6.xml"/><Relationship Id="rId28" Type="http://schemas.openxmlformats.org/officeDocument/2006/relationships/sharedStrings" Target="sharedStrings.xml"/><Relationship Id="rId10" Type="http://schemas.openxmlformats.org/officeDocument/2006/relationships/pivotCacheDefinition" Target="pivotCache/pivotCacheDefinition6.xml"/><Relationship Id="rId19" Type="http://schemas.openxmlformats.org/officeDocument/2006/relationships/pivotTable" Target="pivotTables/pivotTable2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5.xml"/><Relationship Id="rId14" Type="http://schemas.openxmlformats.org/officeDocument/2006/relationships/pivotCacheDefinition" Target="pivotCache/pivotCacheDefinition10.xml"/><Relationship Id="rId22" Type="http://schemas.openxmlformats.org/officeDocument/2006/relationships/pivotTable" Target="pivotTables/pivotTable5.xml"/><Relationship Id="rId27" Type="http://schemas.openxmlformats.org/officeDocument/2006/relationships/styles" Target="styles.xml"/><Relationship Id="rId30" Type="http://schemas.openxmlformats.org/officeDocument/2006/relationships/powerPivotData" Target="model/item.data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[Messy_Employee_dataset.xlsx]MessyWorkChart!PivotTable8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2872291112003026"/>
          <c:y val="0.24939596092155147"/>
          <c:w val="0.71251382485098935"/>
          <c:h val="0.5381142461358996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MessyWorkChart!$B$17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MessyWorkChart!$A$18:$A$24</c:f>
              <c:strCache>
                <c:ptCount val="6"/>
                <c:pt idx="0">
                  <c:v>DevOps</c:v>
                </c:pt>
                <c:pt idx="1">
                  <c:v>Sales</c:v>
                </c:pt>
                <c:pt idx="2">
                  <c:v>HR</c:v>
                </c:pt>
                <c:pt idx="3">
                  <c:v>Admin</c:v>
                </c:pt>
                <c:pt idx="4">
                  <c:v>Finance</c:v>
                </c:pt>
                <c:pt idx="5">
                  <c:v>Cloud Tech</c:v>
                </c:pt>
              </c:strCache>
            </c:strRef>
          </c:cat>
          <c:val>
            <c:numRef>
              <c:f>MessyWorkChart!$B$18:$B$24</c:f>
              <c:numCache>
                <c:formatCode>General</c:formatCode>
                <c:ptCount val="6"/>
                <c:pt idx="0">
                  <c:v>16264044.445</c:v>
                </c:pt>
                <c:pt idx="1">
                  <c:v>15458514.685000001</c:v>
                </c:pt>
                <c:pt idx="2">
                  <c:v>14629237.74</c:v>
                </c:pt>
                <c:pt idx="3">
                  <c:v>14147960.66</c:v>
                </c:pt>
                <c:pt idx="4">
                  <c:v>13975157.630000001</c:v>
                </c:pt>
                <c:pt idx="5">
                  <c:v>12401840.695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45-425E-8168-6EC7FF13B1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71994319"/>
        <c:axId val="1921325343"/>
      </c:barChart>
      <c:catAx>
        <c:axId val="10719943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1325343"/>
        <c:crosses val="autoZero"/>
        <c:auto val="1"/>
        <c:lblAlgn val="ctr"/>
        <c:lblOffset val="100"/>
        <c:noMultiLvlLbl val="0"/>
      </c:catAx>
      <c:valAx>
        <c:axId val="1921325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19943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Average</c:v>
              </c:pt>
              <c:pt idx="1">
                <c:v>Excellent</c:v>
              </c:pt>
              <c:pt idx="2">
                <c:v>Good</c:v>
              </c:pt>
              <c:pt idx="3">
                <c:v>Poor</c:v>
              </c:pt>
            </c:strLit>
          </c:cat>
          <c:val>
            <c:numLit>
              <c:formatCode>General</c:formatCode>
              <c:ptCount val="4"/>
              <c:pt idx="0">
                <c:v>22503023.844999999</c:v>
              </c:pt>
              <c:pt idx="1">
                <c:v>22701036.719999999</c:v>
              </c:pt>
              <c:pt idx="2">
                <c:v>23304066.885000002</c:v>
              </c:pt>
              <c:pt idx="3">
                <c:v>18368628.405000001</c:v>
              </c:pt>
            </c:numLit>
          </c:val>
          <c:extLst>
            <c:ext xmlns:c16="http://schemas.microsoft.com/office/drawing/2014/chart" uri="{C3380CC4-5D6E-409C-BE32-E72D297353CC}">
              <c16:uniqueId val="{00000000-E7C0-4508-BB71-865D393321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632712927"/>
        <c:axId val="526067039"/>
      </c:barChart>
      <c:catAx>
        <c:axId val="632712927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6067039"/>
        <c:crosses val="autoZero"/>
        <c:auto val="1"/>
        <c:lblAlgn val="ctr"/>
        <c:lblOffset val="100"/>
        <c:noMultiLvlLbl val="0"/>
        <c:extLst>
          <c:ext xmlns:c15="http://schemas.microsoft.com/office/drawing/2012/chart" uri="{F40574EE-89B7-4290-83BB-5DA773EAF853}">
            <c15:numFmt c:formatCode="General" c:sourceLinked="1"/>
          </c:ext>
        </c:extLst>
      </c:catAx>
      <c:valAx>
        <c:axId val="5260670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2712927"/>
        <c:crosses val="autoZero"/>
        <c:crossBetween val="between"/>
        <c:extLst>
          <c:ext xmlns:c15="http://schemas.microsoft.com/office/drawing/2012/chart" uri="{F40574EE-89B7-4290-83BB-5DA773EAF853}">
            <c15:numFmt c:formatCode="General" c:sourceLinked="1"/>
          </c:ext>
        </c:extLst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5="http://schemas.microsoft.com/office/drawing/2012/chart" uri="{723BEF56-08C2-4564-9609-F4CBC75E7E54}">
      <c15:pivotSource>
        <c15:name>[Messy_Employee_dataset.xlsx]PivotChartTable1</c15:name>
        <c15:fmtId val="0"/>
      </c15:pivotSource>
      <c15:pivotOptions>
        <c15:dropZoneFilter val="1"/>
        <c15:dropZoneCategories val="1"/>
        <c15:dropZoneData val="1"/>
        <c15:dropZoneSeries val="1"/>
        <c15:dropZonesVisible val="1"/>
      </c15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6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</c:strLit>
          </c:cat>
          <c:val>
            <c:numLit>
              <c:formatCode>General</c:formatCode>
              <c:ptCount val="6"/>
              <c:pt idx="0">
                <c:v>4095451.33</c:v>
              </c:pt>
              <c:pt idx="1">
                <c:v>18938969.809999999</c:v>
              </c:pt>
              <c:pt idx="2">
                <c:v>17968326.280000001</c:v>
              </c:pt>
              <c:pt idx="3">
                <c:v>15712833.09</c:v>
              </c:pt>
              <c:pt idx="4">
                <c:v>15311292.539999999</c:v>
              </c:pt>
              <c:pt idx="5">
                <c:v>14849882.805</c:v>
              </c:pt>
            </c:numLit>
          </c:val>
          <c:extLst>
            <c:ext xmlns:c16="http://schemas.microsoft.com/office/drawing/2014/chart" uri="{C3380CC4-5D6E-409C-BE32-E72D297353CC}">
              <c16:uniqueId val="{00000002-BA10-4F6F-8B53-B0DC026E9D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15245536"/>
        <c:axId val="1351298464"/>
      </c:barChart>
      <c:catAx>
        <c:axId val="41524553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1298464"/>
        <c:crosses val="autoZero"/>
        <c:auto val="1"/>
        <c:lblAlgn val="ctr"/>
        <c:lblOffset val="100"/>
        <c:noMultiLvlLbl val="0"/>
        <c:extLst>
          <c:ext xmlns:c15="http://schemas.microsoft.com/office/drawing/2012/chart" uri="{F40574EE-89B7-4290-83BB-5DA773EAF853}">
            <c15:numFmt c:formatCode="General" c:sourceLinked="1"/>
          </c:ext>
        </c:extLst>
      </c:catAx>
      <c:valAx>
        <c:axId val="1351298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5245536"/>
        <c:crosses val="autoZero"/>
        <c:crossBetween val="between"/>
        <c:extLst>
          <c:ext xmlns:c15="http://schemas.microsoft.com/office/drawing/2012/chart" uri="{F40574EE-89B7-4290-83BB-5DA773EAF853}">
            <c15:numFmt c:formatCode="General" c:sourceLinked="1"/>
          </c:ext>
        </c:extLst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5="http://schemas.microsoft.com/office/drawing/2012/chart" uri="{723BEF56-08C2-4564-9609-F4CBC75E7E54}">
      <c15:pivotSource>
        <c15:name>[Messy_Employee_dataset.xlsx]PivotChartTable6</c15:name>
        <c15:fmtId val="0"/>
      </c15:pivotSource>
      <c15:pivotOptions>
        <c15:dropZoneFilter val="1"/>
        <c15:dropZoneCategories val="1"/>
        <c15:dropZoneData val="1"/>
        <c15:dropZoneSeries val="1"/>
        <c15:dropZonesVisible val="1"/>
      </c15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</c:pivotFmts>
    <c:plotArea>
      <c:layout/>
      <c:doughnut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D413-4843-9143-E2F5C76CEC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D413-4843-9143-E2F5C76CEC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D413-4843-9143-E2F5C76CEC3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3"/>
              <c:pt idx="0">
                <c:v>Active</c:v>
              </c:pt>
              <c:pt idx="1">
                <c:v>Inactive</c:v>
              </c:pt>
              <c:pt idx="2">
                <c:v>Pending</c:v>
              </c:pt>
            </c:strLit>
          </c:cat>
          <c:val>
            <c:numLit>
              <c:formatCode>General</c:formatCode>
              <c:ptCount val="3"/>
              <c:pt idx="0">
                <c:v>352</c:v>
              </c:pt>
              <c:pt idx="1">
                <c:v>312</c:v>
              </c:pt>
              <c:pt idx="2">
                <c:v>356</c:v>
              </c:pt>
            </c:numLit>
          </c:val>
          <c:extLst>
            <c:ext xmlns:c16="http://schemas.microsoft.com/office/drawing/2014/chart" uri="{C3380CC4-5D6E-409C-BE32-E72D297353CC}">
              <c16:uniqueId val="{00000000-92FE-4504-9383-E6247A5BB80F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7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5="http://schemas.microsoft.com/office/drawing/2012/chart" uri="{723BEF56-08C2-4564-9609-F4CBC75E7E54}">
      <c15:pivotSource>
        <c15:name>[Messy_Employee_dataset.xlsx]PivotChartTable7</c15:name>
        <c15:fmtId val="0"/>
      </c15:pivotSource>
      <c15:pivotOptions>
        <c15:dropZoneFilter val="1"/>
        <c15:dropZoneSeries val="1"/>
        <c15:dropZonesVisible val="1"/>
      </c15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radarChart>
        <c:radarStyle val="marker"/>
        <c:varyColors val="0"/>
        <c:ser>
          <c:idx val="0"/>
          <c:order val="0"/>
          <c:tx>
            <c:v>Total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Lit>
              <c:ptCount val="4"/>
              <c:pt idx="0">
                <c:v>Average</c:v>
              </c:pt>
              <c:pt idx="1">
                <c:v>Excellent</c:v>
              </c:pt>
              <c:pt idx="2">
                <c:v>Good</c:v>
              </c:pt>
              <c:pt idx="3">
                <c:v>Poor</c:v>
              </c:pt>
            </c:strLit>
          </c:cat>
          <c:val>
            <c:numLit>
              <c:formatCode>General</c:formatCode>
              <c:ptCount val="4"/>
              <c:pt idx="0">
                <c:v>267</c:v>
              </c:pt>
              <c:pt idx="1">
                <c:v>267</c:v>
              </c:pt>
              <c:pt idx="2">
                <c:v>270</c:v>
              </c:pt>
              <c:pt idx="3">
                <c:v>216</c:v>
              </c:pt>
            </c:numLit>
          </c:val>
          <c:extLst>
            <c:ext xmlns:c16="http://schemas.microsoft.com/office/drawing/2014/chart" uri="{C3380CC4-5D6E-409C-BE32-E72D297353CC}">
              <c16:uniqueId val="{00000000-849A-4817-902B-5D335F3663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5316992"/>
        <c:axId val="1351303744"/>
      </c:radarChart>
      <c:catAx>
        <c:axId val="4153169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1303744"/>
        <c:crosses val="autoZero"/>
        <c:auto val="1"/>
        <c:lblAlgn val="ctr"/>
        <c:lblOffset val="100"/>
        <c:noMultiLvlLbl val="0"/>
        <c:extLst>
          <c:ext xmlns:c15="http://schemas.microsoft.com/office/drawing/2012/chart" uri="{F40574EE-89B7-4290-83BB-5DA773EAF853}">
            <c15:numFmt c:formatCode="General" c:sourceLinked="1"/>
          </c:ext>
        </c:extLst>
      </c:catAx>
      <c:valAx>
        <c:axId val="1351303744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crossAx val="415316992"/>
        <c:crosses val="autoZero"/>
        <c:crossBetween val="between"/>
        <c:extLst>
          <c:ext xmlns:c15="http://schemas.microsoft.com/office/drawing/2012/chart" uri="{F40574EE-89B7-4290-83BB-5DA773EAF853}">
            <c15:numFmt c:formatCode="General" c:sourceLinked="1"/>
          </c:ext>
        </c:extLst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5="http://schemas.microsoft.com/office/drawing/2012/chart" uri="{723BEF56-08C2-4564-9609-F4CBC75E7E54}">
      <c15:pivotSource>
        <c15:name>[Messy_Employee_dataset.xlsx]PivotChartTable11</c15:name>
        <c15:fmtId val="0"/>
      </c15:pivotSource>
      <c15:pivotOptions>
        <c15:dropZoneFilter val="1"/>
        <c15:dropZoneCategories val="1"/>
        <c15:dropZoneData val="1"/>
        <c15:dropZoneSeries val="1"/>
        <c15:dropZonesVisible val="1"/>
      </c15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[Messy_Employee_dataset.xlsx]MessyWorkChart!PivotTable22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5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</c:pivotFmts>
    <c:plotArea>
      <c:layout/>
      <c:pieChart>
        <c:varyColors val="1"/>
        <c:ser>
          <c:idx val="0"/>
          <c:order val="0"/>
          <c:tx>
            <c:strRef>
              <c:f>MessyWorkChart!$U$5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25D2-42A6-9672-3E931FD0538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25D2-42A6-9672-3E931FD0538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25D2-42A6-9672-3E931FD0538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25D2-42A6-9672-3E931FD0538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25D2-42A6-9672-3E931FD0538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25D2-42A6-9672-3E931FD0538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MessyWorkChart!$T$6:$T$12</c:f>
              <c:strCache>
                <c:ptCount val="6"/>
                <c:pt idx="0">
                  <c:v>Admin</c:v>
                </c:pt>
                <c:pt idx="1">
                  <c:v>Cloud Tech</c:v>
                </c:pt>
                <c:pt idx="2">
                  <c:v>DevOps</c:v>
                </c:pt>
                <c:pt idx="3">
                  <c:v>Finance</c:v>
                </c:pt>
                <c:pt idx="4">
                  <c:v>HR</c:v>
                </c:pt>
                <c:pt idx="5">
                  <c:v>Sales</c:v>
                </c:pt>
              </c:strCache>
            </c:strRef>
          </c:cat>
          <c:val>
            <c:numRef>
              <c:f>MessyWorkChart!$U$6:$U$12</c:f>
              <c:numCache>
                <c:formatCode>General</c:formatCode>
                <c:ptCount val="6"/>
                <c:pt idx="0">
                  <c:v>166</c:v>
                </c:pt>
                <c:pt idx="1">
                  <c:v>146</c:v>
                </c:pt>
                <c:pt idx="2">
                  <c:v>189</c:v>
                </c:pt>
                <c:pt idx="3">
                  <c:v>170</c:v>
                </c:pt>
                <c:pt idx="4">
                  <c:v>171</c:v>
                </c:pt>
                <c:pt idx="5">
                  <c:v>178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C4-4716-96BE-7101B2C13B95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[Messy_Employee_dataset.xlsx]MessyWorkChart!PivotTable8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SALARY EADH DEPARTEMENT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pattFill prst="ltUpDiag">
            <a:fgClr>
              <a:schemeClr val="accent1"/>
            </a:fgClr>
            <a:bgClr>
              <a:schemeClr val="lt1"/>
            </a:bgClr>
          </a:patt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156082">
                <a:alpha val="70000"/>
              </a:srgb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MessyWorkChart!$B$17</c:f>
              <c:strCache>
                <c:ptCount val="1"/>
                <c:pt idx="0">
                  <c:v>Total</c:v>
                </c:pt>
              </c:strCache>
            </c:strRef>
          </c:tx>
          <c:spPr>
            <a:pattFill prst="ltUpDiag">
              <a:fgClr>
                <a:schemeClr val="accent1"/>
              </a:fgClr>
              <a:bgClr>
                <a:schemeClr val="lt1"/>
              </a:bgClr>
            </a:pattFill>
            <a:ln>
              <a:noFill/>
            </a:ln>
            <a:effectLst/>
          </c:spPr>
          <c:invertIfNegative val="0"/>
          <c:cat>
            <c:strRef>
              <c:f>MessyWorkChart!$A$18:$A$24</c:f>
              <c:strCache>
                <c:ptCount val="6"/>
                <c:pt idx="0">
                  <c:v>DevOps</c:v>
                </c:pt>
                <c:pt idx="1">
                  <c:v>Sales</c:v>
                </c:pt>
                <c:pt idx="2">
                  <c:v>HR</c:v>
                </c:pt>
                <c:pt idx="3">
                  <c:v>Admin</c:v>
                </c:pt>
                <c:pt idx="4">
                  <c:v>Finance</c:v>
                </c:pt>
                <c:pt idx="5">
                  <c:v>Cloud Tech</c:v>
                </c:pt>
              </c:strCache>
            </c:strRef>
          </c:cat>
          <c:val>
            <c:numRef>
              <c:f>MessyWorkChart!$B$18:$B$24</c:f>
              <c:numCache>
                <c:formatCode>General</c:formatCode>
                <c:ptCount val="6"/>
                <c:pt idx="0">
                  <c:v>16264044.445</c:v>
                </c:pt>
                <c:pt idx="1">
                  <c:v>15458514.685000001</c:v>
                </c:pt>
                <c:pt idx="2">
                  <c:v>14629237.74</c:v>
                </c:pt>
                <c:pt idx="3">
                  <c:v>14147960.66</c:v>
                </c:pt>
                <c:pt idx="4">
                  <c:v>13975157.630000001</c:v>
                </c:pt>
                <c:pt idx="5">
                  <c:v>12401840.695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CA-4DC1-AF8A-1306B183A1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overlap val="-20"/>
        <c:axId val="1071994319"/>
        <c:axId val="1921325343"/>
      </c:barChart>
      <c:catAx>
        <c:axId val="107199431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3175" cap="flat" cmpd="sng" algn="ctr">
            <a:solidFill>
              <a:schemeClr val="accent1">
                <a:lumMod val="60000"/>
                <a:lumOff val="4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cap="all" spc="15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1325343"/>
        <c:crosses val="autoZero"/>
        <c:auto val="1"/>
        <c:lblAlgn val="ctr"/>
        <c:lblOffset val="100"/>
        <c:noMultiLvlLbl val="0"/>
      </c:catAx>
      <c:valAx>
        <c:axId val="1921325343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19943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EMPLOYEE</a:t>
            </a:r>
            <a:r>
              <a:rPr lang="en-US" baseline="0"/>
              <a:t> PERFORMANCE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5400" cap="flat" cmpd="sng" algn="ctr">
            <a:solidFill>
              <a:schemeClr val="lt1"/>
            </a:solidFill>
            <a:prstDash val="solid"/>
            <a:miter lim="800000"/>
          </a:ln>
          <a:effectLst/>
        </c:spPr>
        <c:marker>
          <c:symbol val="circle"/>
          <c:size val="6"/>
          <c:spPr>
            <a:solidFill>
              <a:schemeClr val="accent6"/>
            </a:solidFill>
            <a:ln w="25400" cap="flat" cmpd="sng" algn="ctr">
              <a:solidFill>
                <a:schemeClr val="lt1"/>
              </a:solidFill>
              <a:prstDash val="solid"/>
              <a:miter lim="800000"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radarChart>
        <c:radarStyle val="marker"/>
        <c:varyColors val="0"/>
        <c:ser>
          <c:idx val="0"/>
          <c:order val="0"/>
          <c:tx>
            <c:v>Total</c:v>
          </c:tx>
          <c:spPr>
            <a:ln w="25400" cap="flat" cmpd="sng" algn="ctr">
              <a:solidFill>
                <a:schemeClr val="lt1"/>
              </a:solidFill>
              <a:prstDash val="solid"/>
              <a:miter lim="800000"/>
            </a:ln>
            <a:effectLst/>
          </c:spPr>
          <c:marker>
            <c:symbol val="circle"/>
            <c:size val="6"/>
            <c:spPr>
              <a:solidFill>
                <a:schemeClr val="accent6"/>
              </a:solidFill>
              <a:ln w="25400" cap="flat" cmpd="sng" algn="ctr">
                <a:solidFill>
                  <a:schemeClr val="lt1"/>
                </a:solidFill>
                <a:prstDash val="solid"/>
                <a:miter lim="800000"/>
              </a:ln>
              <a:effectLst/>
            </c:spPr>
          </c:marker>
          <c:cat>
            <c:strLit>
              <c:ptCount val="4"/>
              <c:pt idx="0">
                <c:v>Average</c:v>
              </c:pt>
              <c:pt idx="1">
                <c:v>Excellent</c:v>
              </c:pt>
              <c:pt idx="2">
                <c:v>Good</c:v>
              </c:pt>
              <c:pt idx="3">
                <c:v>Poor</c:v>
              </c:pt>
            </c:strLit>
          </c:cat>
          <c:val>
            <c:numLit>
              <c:formatCode>General</c:formatCode>
              <c:ptCount val="4"/>
              <c:pt idx="0">
                <c:v>267</c:v>
              </c:pt>
              <c:pt idx="1">
                <c:v>267</c:v>
              </c:pt>
              <c:pt idx="2">
                <c:v>270</c:v>
              </c:pt>
              <c:pt idx="3">
                <c:v>216</c:v>
              </c:pt>
            </c:numLit>
          </c:val>
          <c:extLst>
            <c:ext xmlns:c16="http://schemas.microsoft.com/office/drawing/2014/chart" uri="{C3380CC4-5D6E-409C-BE32-E72D297353CC}">
              <c16:uniqueId val="{00000000-E5B9-40C2-AB14-BDA069BB84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5316992"/>
        <c:axId val="1351303744"/>
      </c:radarChart>
      <c:catAx>
        <c:axId val="41531699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1303744"/>
        <c:crosses val="autoZero"/>
        <c:auto val="1"/>
        <c:lblAlgn val="ctr"/>
        <c:lblOffset val="100"/>
        <c:noMultiLvlLbl val="0"/>
        <c:extLst>
          <c:ext xmlns:c15="http://schemas.microsoft.com/office/drawing/2012/chart" uri="{F40574EE-89B7-4290-83BB-5DA773EAF853}">
            <c15:numFmt c:formatCode="General" c:sourceLinked="1"/>
          </c:ext>
        </c:extLst>
      </c:catAx>
      <c:valAx>
        <c:axId val="1351303744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crossAx val="415316992"/>
        <c:crosses val="autoZero"/>
        <c:crossBetween val="between"/>
        <c:extLst>
          <c:ext xmlns:c15="http://schemas.microsoft.com/office/drawing/2012/chart" uri="{F40574EE-89B7-4290-83BB-5DA773EAF853}">
            <c15:numFmt c:formatCode="General" c:sourceLinked="1"/>
          </c:ext>
        </c:extLst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>
      <a:solidFill>
        <a:schemeClr val="bg2">
          <a:lumMod val="50000"/>
        </a:schemeClr>
      </a:solidFill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5="http://schemas.microsoft.com/office/drawing/2012/chart" uri="{723BEF56-08C2-4564-9609-F4CBC75E7E54}">
      <c15:pivotSource>
        <c15:name>[Messy_Employee_dataset.xlsx]PivotChartTable12</c15:name>
        <c15:fmtId val="9"/>
      </c15:pivotSource>
      <c15:pivotOptions>
        <c15:dropZoneFilter val="1"/>
        <c15:dropZonesVisible val="1"/>
      </c15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spPr>
          <a:solidFill>
            <a:schemeClr val="accent2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"/>
        <c:spPr>
          <a:solidFill>
            <a:schemeClr val="accent2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"/>
        <c:spPr>
          <a:solidFill>
            <a:schemeClr val="accent2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5"/>
        <c:spPr>
          <a:solidFill>
            <a:schemeClr val="accent2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600" b="1" i="1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2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7"/>
        <c:spPr>
          <a:solidFill>
            <a:schemeClr val="accent2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8"/>
        <c:spPr>
          <a:solidFill>
            <a:schemeClr val="accent2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</c:pivotFmts>
    <c:plotArea>
      <c:layout/>
      <c:doughnut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970-4178-BE5D-7FF168A7E1F2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970-4178-BE5D-7FF168A7E1F2}"/>
              </c:ext>
            </c:extLst>
          </c:dPt>
          <c:dPt>
            <c:idx val="2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970-4178-BE5D-7FF168A7E1F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1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3"/>
              <c:pt idx="0">
                <c:v>Active</c:v>
              </c:pt>
              <c:pt idx="1">
                <c:v>Inactive</c:v>
              </c:pt>
              <c:pt idx="2">
                <c:v>Pending</c:v>
              </c:pt>
            </c:strLit>
          </c:cat>
          <c:val>
            <c:numLit>
              <c:formatCode>General</c:formatCode>
              <c:ptCount val="3"/>
              <c:pt idx="0">
                <c:v>352</c:v>
              </c:pt>
              <c:pt idx="1">
                <c:v>312</c:v>
              </c:pt>
              <c:pt idx="2">
                <c:v>356</c:v>
              </c:pt>
            </c:numLit>
          </c:val>
          <c:extLst>
            <c:ext xmlns:c16="http://schemas.microsoft.com/office/drawing/2014/chart" uri="{C3380CC4-5D6E-409C-BE32-E72D297353CC}">
              <c16:uniqueId val="{00000006-9970-4178-BE5D-7FF168A7E1F2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7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5="http://schemas.microsoft.com/office/drawing/2012/chart" uri="{723BEF56-08C2-4564-9609-F4CBC75E7E54}">
      <c15:pivotSource>
        <c15:name>[Messy_Employee_dataset.xlsx]PivotChartTable13</c15:name>
        <c15:fmtId val="11"/>
      </c15:pivotSource>
      <c15:pivotOptions>
        <c15:dropZoneFilter val="1"/>
        <c15:dropZoneSeries val="1"/>
        <c15:dropZonesVisible val="1"/>
      </c15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[Messy_Employee_dataset.xlsx]MessyWorkChart!PivotTable22</c:name>
    <c:fmtId val="8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5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7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8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1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</c:pivotFmts>
    <c:plotArea>
      <c:layout/>
      <c:pieChart>
        <c:varyColors val="1"/>
        <c:ser>
          <c:idx val="0"/>
          <c:order val="0"/>
          <c:tx>
            <c:strRef>
              <c:f>MessyWorkChart!$U$5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B00A-45FA-A8E7-DD35986BF97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B00A-45FA-A8E7-DD35986BF97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B00A-45FA-A8E7-DD35986BF97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B00A-45FA-A8E7-DD35986BF97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B00A-45FA-A8E7-DD35986BF97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B00A-45FA-A8E7-DD35986BF97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1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MessyWorkChart!$T$6:$T$12</c:f>
              <c:strCache>
                <c:ptCount val="6"/>
                <c:pt idx="0">
                  <c:v>Admin</c:v>
                </c:pt>
                <c:pt idx="1">
                  <c:v>Cloud Tech</c:v>
                </c:pt>
                <c:pt idx="2">
                  <c:v>DevOps</c:v>
                </c:pt>
                <c:pt idx="3">
                  <c:v>Finance</c:v>
                </c:pt>
                <c:pt idx="4">
                  <c:v>HR</c:v>
                </c:pt>
                <c:pt idx="5">
                  <c:v>Sales</c:v>
                </c:pt>
              </c:strCache>
            </c:strRef>
          </c:cat>
          <c:val>
            <c:numRef>
              <c:f>MessyWorkChart!$U$6:$U$12</c:f>
              <c:numCache>
                <c:formatCode>General</c:formatCode>
                <c:ptCount val="6"/>
                <c:pt idx="0">
                  <c:v>166</c:v>
                </c:pt>
                <c:pt idx="1">
                  <c:v>146</c:v>
                </c:pt>
                <c:pt idx="2">
                  <c:v>189</c:v>
                </c:pt>
                <c:pt idx="3">
                  <c:v>170</c:v>
                </c:pt>
                <c:pt idx="4">
                  <c:v>171</c:v>
                </c:pt>
                <c:pt idx="5">
                  <c:v>178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B00A-45FA-A8E7-DD35986BF97D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NEW</a:t>
            </a:r>
            <a:r>
              <a:rPr lang="en-US" baseline="0"/>
              <a:t> RECRUIT EACH Per YEar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34925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1"/>
            </a:outerShdw>
          </a:effectLst>
        </c:spPr>
        <c:marker>
          <c:symbol val="circle"/>
          <c:size val="5"/>
          <c:spPr>
            <a:solidFill>
              <a:schemeClr val="accent1"/>
            </a:solidFill>
            <a:ln w="22225">
              <a:solidFill>
                <a:schemeClr val="l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v>Total</c:v>
          </c:tx>
          <c:spPr>
            <a:ln w="34925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circle"/>
            <c:size val="5"/>
            <c:spPr>
              <a:solidFill>
                <a:schemeClr val="accent1"/>
              </a:solidFill>
              <a:ln w="22225">
                <a:solidFill>
                  <a:schemeClr val="lt1"/>
                </a:solidFill>
                <a:round/>
              </a:ln>
              <a:effectLst/>
            </c:spPr>
          </c:marker>
          <c:cat>
            <c:strLit>
              <c:ptCount val="12"/>
              <c:pt idx="0">
                <c:v>Jan</c:v>
              </c:pt>
              <c:pt idx="1">
                <c:v>Feb</c:v>
              </c:pt>
              <c:pt idx="2">
                <c:v>Mar</c:v>
              </c:pt>
              <c:pt idx="3">
                <c:v>Apr</c:v>
              </c:pt>
              <c:pt idx="4">
                <c:v>May</c:v>
              </c:pt>
              <c:pt idx="5">
                <c:v>Jun</c:v>
              </c:pt>
              <c:pt idx="6">
                <c:v>Jul</c:v>
              </c:pt>
              <c:pt idx="7">
                <c:v>Aug</c:v>
              </c:pt>
              <c:pt idx="8">
                <c:v>Sep</c:v>
              </c:pt>
              <c:pt idx="9">
                <c:v>Oct</c:v>
              </c:pt>
              <c:pt idx="10">
                <c:v>Nov</c:v>
              </c:pt>
              <c:pt idx="11">
                <c:v>Dec</c:v>
              </c:pt>
            </c:strLit>
          </c:cat>
          <c:val>
            <c:numLit>
              <c:formatCode>General</c:formatCode>
              <c:ptCount val="12"/>
              <c:pt idx="0">
                <c:v>72</c:v>
              </c:pt>
              <c:pt idx="1">
                <c:v>77</c:v>
              </c:pt>
              <c:pt idx="2">
                <c:v>105</c:v>
              </c:pt>
              <c:pt idx="3">
                <c:v>90</c:v>
              </c:pt>
              <c:pt idx="4">
                <c:v>86</c:v>
              </c:pt>
              <c:pt idx="5">
                <c:v>66</c:v>
              </c:pt>
              <c:pt idx="6">
                <c:v>91</c:v>
              </c:pt>
              <c:pt idx="7">
                <c:v>89</c:v>
              </c:pt>
              <c:pt idx="8">
                <c:v>80</c:v>
              </c:pt>
              <c:pt idx="9">
                <c:v>100</c:v>
              </c:pt>
              <c:pt idx="10">
                <c:v>92</c:v>
              </c:pt>
              <c:pt idx="11">
                <c:v>72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9251-4CCF-99F2-E00B04384F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marker val="1"/>
        <c:smooth val="0"/>
        <c:axId val="415284512"/>
        <c:axId val="1351323424"/>
      </c:lineChart>
      <c:catAx>
        <c:axId val="41528451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12700" cap="flat" cmpd="sng" algn="ctr">
            <a:solidFill>
              <a:schemeClr val="l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1323424"/>
        <c:crosses val="autoZero"/>
        <c:auto val="1"/>
        <c:lblAlgn val="ctr"/>
        <c:lblOffset val="100"/>
        <c:noMultiLvlLbl val="0"/>
        <c:extLst>
          <c:ext xmlns:c15="http://schemas.microsoft.com/office/drawing/2012/chart" uri="{F40574EE-89B7-4290-83BB-5DA773EAF853}">
            <c15:numFmt c:formatCode="General" c:sourceLinked="1"/>
          </c:ext>
        </c:extLst>
      </c:catAx>
      <c:valAx>
        <c:axId val="1351323424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5284512"/>
        <c:crosses val="autoZero"/>
        <c:crossBetween val="between"/>
        <c:extLst>
          <c:ext xmlns:c15="http://schemas.microsoft.com/office/drawing/2012/chart" uri="{F40574EE-89B7-4290-83BB-5DA773EAF853}">
            <c15:numFmt c:formatCode="General" c:sourceLinked="1"/>
          </c:ext>
        </c:extLst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5="http://schemas.microsoft.com/office/drawing/2012/chart" uri="{723BEF56-08C2-4564-9609-F4CBC75E7E54}">
      <c15:pivotSource>
        <c15:name>[Messy_Employee_dataset.xlsx]PivotChartTable14</c15:name>
        <c15:fmtId val="0"/>
      </c15:pivotSource>
      <c15:pivotOptions>
        <c15:dropZoneFilter val="1"/>
        <c15:dropZoneCategories val="1"/>
        <c15:dropZoneData val="1"/>
        <c15:dropZoneSeries val="1"/>
      </c15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</cx:f>
        <cx:nf>_xlchart.v5.0</cx:nf>
      </cx:strDim>
      <cx:numDim type="colorVal">
        <cx:f>_xlchart.v5.3</cx:f>
        <cx:nf>_xlchart.v5.2</cx:nf>
      </cx:numDim>
    </cx:data>
  </cx:chartData>
  <cx:chart>
    <cx:plotArea>
      <cx:plotAreaRegion>
        <cx:series layoutId="regionMap" uniqueId="{00000000-4D7D-42B2-B65E-4FB81C6E10BC}">
          <cx:tx>
            <cx:txData>
              <cx:f>_xlchart.v5.2</cx:f>
              <cx:v>Count of Employee_ID</cx:v>
            </cx:txData>
          </cx:tx>
          <cx:dataId val="0"/>
          <cx:layoutPr>
            <cx:geography cultureLanguage="en-US" cultureRegion="US" attribution="Powered by Bing">
              <cx:geoCache provider="{E9337A44-BEBE-4D9F-B70C-5C5E7DAFC167}">
                <cx:binary>3HpZc9VItu5fIXi+onIeOro64qak7e0RDIYCXhTGGA0pKaVMTalff5aZytDV1X3i9ktdB4G9t5TK
1Jq/b62/321/u2vvb/2TrWv78Le77den1TQNf/vll3BX3Xe34VlX33kX3Kfp2Z3rfnGfPtV39798
9Ldr3Ze/EITZL3fVrZ/ut6f/+Ds8rbx3F+7udqpdfz3f+/jyPsztFP7k2h9eenL7sav7rA6Tr+8m
/OvTm/vtNjx9ct9P9RRv4nD/69Mfbnn65JefH/RPmz5p4VzT/BHWUvyMCaqYwhh9/sFPn7SuL79e
TrR+RiklWkqiP/+ob3tf3Xaw/t8e5/Nhbj9+9PchwMt8/v192Q8nh2/fPn1y5+Z+ehBXCZL79enr
vp7uPz55Nd1O9/DadXDplxtS93D8168+v+8vPwr8H3//6QuQwE/fPNLJz+L6d5f+SSXpbVt/cr6v
b7/J5r+gF/mMcCaExvoP9YKxfiawJBIz/EUx3/b+opf/7Ex/rJzHa3/SUPp//5IaOrTO1x//i+oh
6hnXnGPxVfha/+g2ijxjSlJGFP2iPvqjev6DA/2xbr4v/Ekxh4u/pGJO27buXf1fDGgMPcOEYUUF
++IXP2tGP8NMCcoV/379SzD94jj/yYn+WDW/r/xJN6d/Td1c3S+3/02foZBKuGCMU/RF8pBKHqca
jMUzwTlVUqlvqeixZv79ef5YL9/W/aSVqzd/CY/583z4uAz44c7/bRmgn3FEuWRUfo9Xj3UDZQB6
8Cmqv3oV+zGe/ZSm//Wx/lhFPy3/4U3+GjXA1f365J3z9ptY/t8rAEaeaaoJg+rrD1Ui+TMBV7jA
X1Uivu39JZD9Jyf6Y238vvJnl3n3l3CZH04NJfOJv+0/Prlx0237TUT/Sj1/ViX+62vfC+zsdrrN
P1fmj4rIP7/6WQUAFn5a+mcF/hfvOv0I1TtYAETR7xX/w0O+rvxiBL/dh+nJm9qX9aPq9NHK+9sw
/fo0kfKZJAKqTYoxJ5RReOgKS+ESVDKCE60YlDqYIUH40ye981P161NItYIijKSSGjCEkOTpk+Dm
h0tUPsNaCYSk0IgRLfR3VPTCtbF0/XepfP38pJ+7F67up/DrU6Fgk+HLfQ+H5QxCj8SKcSkxmDvF
YOvD3e1LgF5wO/4/ZWRr2zdldRo6OZ871XNqejKEcxo7lrVscsHYmeKXAScmdmVrUL3VWYvwerSV
T5q8KGZ58JP2r7SCezRt9ZtaTe1JpZPS0HrW7txtfDzMoptsutmKn4Zil/4wN3OxpzxhqzBa8ZYb
ZrnIFh1txoduO44FO+uVnRfjY+lN2anyNe6DLszCfZFq0bzV6/oGh7YQhhUhvt6nZU/hleKhXhKU
TayZr8vV4bPJ9XVltj6s+VQk7ZLuSTG+5HGsL2AJHjKP5HIyuOS6LoYmZNXWrEdPR3e5r7E3W6Do
t9375byhKN4UQ6SH6EP1guggRqP3hzdvexty0ok6q3HTHoTkS2+qNXavyorzA6HbkDYBLks04nON
69fOOm5KNS2XisWDWtopTUbksnJxS2lCzaZXdmjki8Jhel0wijbjhGf44OIMb9yqZM/0XGij5MJy
MizYiDi2GZzZZjRMLGVOd4aAnZpio7/N1g5HXFcXkkVygufqean2ZcpIRKzN5FKRlPGVmb4td3Yx
JX4pTOjFZJTYJ1N001Gv/fSahdg0Zqh3nCcL8SlrIu2MDz0HffD5YlfkODXoXd0Qns3wLrktpjdF
H9GZXv3raCNLdUT9e7828QxXgzRdVFXGbcxLPPGsbcryZWA97bNFuvZSNd141fZVB6Juu0qaoXPi
eTkH8cLSpMiSSi7vCl+Q6zi6Juel2C7iPtxPhJbR9HEXeTHW5Yt9bcLZplvjG0FTqvB20QpbmBaL
Ipv7pLjGdHpbBtenfJL2tBK+KM/XCbXL9aZLN976sgzv0TrOn+pmwdeiG/h5U470lRWsyRLezxc8
hFGk09KByNah85czQe/Xjc1XyUCSnKzonvXde7muLqQd78fTpWGzaWuKnsdW4pB1Pqp3qqzmmz2Z
XdosRZuLsWjndO/muTsiNvPmUAjXt2nbr+v7qtwdynCc6yEPyRg2YxuPzQ5azrmcurzuw4KuF7e3
qUUVuhhGLWm64VhcLwN5sXL8bg/6HfKz8Yjq3EvUDUct6kGnTFajP1kCWAwqifiNF+qmLIZ7ROYi
mka2Q+6ZQkfeLot6XrVsML1WddpUghxLiDkv4QmlkTRUV2Gsz5XQ6+mG+y6AMbNqS+cyrOQy6LCX
J6rYfJnOfnjX1ckwv/RTlHCkcGiSuXixzL0zfrTDZVzokoVFbIcZ6ZPIaHVq7b6M12QnqjvOBe50
qubYnFuKGpvXYehbsyHHLwOnRS6pq06rrsD5OEyrETJJMjwI9RvzXeRm2s97JJNjOYXqxKq2NIUg
yYEXcTEaxfXQs6Y25dbatxunMeuacT1XtTywfurMUEQ8GxWYNdY3/Lpync0HYRcj1qpL1WJZ2ozd
eNZYumdunoeThYU6XXBXXq4LX0ECzb7fjC3ip3xS/nJDU/JmLbNqbs9nZMusa8PQmrp0Kt8S2h2a
4VzE7S0pNpE5H8jpthd7zuGu85Yjd4lbOtaGs2TzZnQjQRmfOZWnViwKIpUfr6n29EZxVaVCDCqr
OK7WNA57PCmSwslUt9a+2xs9G7bJ9Zwz3BgIEO9bqxpTLXO1GS61PxAorMy2L1ftXsZPc7UvcFXK
Q8VL1hpZD/PJVoQ7VogxE7LS1lSix5kjaD4tutimzhX+om7n95BYxGGd2uXY7+MKXlq4ZDfTsK4i
7bp6uiM9ZJtcMhkuWFfow1LiV6UU6kiTDp3XSA6p71Vz0sqkM9Xuj2FQyAADpPJeupjiPlmOxPfo
FEWJ00Lb6lSsbMuFVOhcTCsykLHVIQyIXMwS6/Otl3W+kfZlIfaYylDKk3XQQZnC15/mOs7ORKmY
6QaIvSte2kxTMp6OGne7aUo7ZmijLzx2aeI2ElMOLnpZDWV9VaNNpbYdkjTuVmec1PgsTmNxWOfx
fOu6MUf7Fj5y57e07IY1b9p2uJgoLc0+s+rU7/qD0lN3WnL/cdTlnM92/dB1bM4RjjifZ0g32Fen
yofyOK8tzbpCXS24eDmFnl7RjvRGzQu/XlndHXwSrsrYvJxRSK7XqnmxgVzPio0T8Mb2qpTdftiE
1ZAa65IjI5YgDnwPPmNWl73hyzylnm3xNbMxmnUGub4c57oUZ3szxfkyBlS6nEDm9IbUGx3MhGgs
K8NWF1EuerWjvCr0sL/qaqSTt2sgW8xqKdWe1TyQFC22l7vZLG5blssJ43gceP2KSy+abF92KGWC
bdnVYrEHs+KYGtI0jTMI++4+Orxxg+Z9fE4cSapsaPz+Gx3m7bfOoe1MTg0+n8c+nIwxWad06eQm
UhztcoaEXSH0tz3IYKmmY+zQnuMOIqayibiNjWoyqOeaswXpmRpOZPdS7XN91qEuZJTyXEq9HiJR
5ceRzMlJmFb+IkQ1HlY14gP1U9ObrofwakcKArLRbocKleUbFoshk003GT/YAEVHR9mx9jtbMrTz
2axuxquB7LavxrGBnvth7qp8In7AwZA4a2Ugc6EDD5DbjIqVatIg59rstq3OYsB9me0qLPMpquJ8
3lY2OU3GUUDhV6DZGkSZfo55IqbUTftYHywfde6U3n1W0VlkthzRu8CbCmdbg5prVfnxZaObNRgt
Yp06rPlJqIvt4BUSxx1X22JGuy3IoOhlMNLH6bcWmI6sCBpfdI3quGlB+W93WrODCPyETsU8mnqf
5mhUv1JYXxdpcHQ5lnWyLiapQ5nTLemuWBRN+VABjW3aCaJOWc3Qb0VRNWk5oKJKy5kqexgi6xcw
lwmltZ+mtxC895yCkM6dxh+YtBYcm6POgEaL0bQWxc1ob6t8neYmGj9zkk6T2IeUiap73o9B4VTY
as4nXl0OfB0Oeu2mi3WW/FRUaohpTxW/Dq2fbR54356wXvhcg9LO1BzGJWt7Fj9uharea6i5X5Mo
5HnBql6kdVzkRUBQmmVFiUt92SFOUxLl26mj4bdY2NKIkrNDm+xlSjaOTj2Ju09D04h3dGDLmgY1
+GNNJcSBlujLtonxniRFmU5jjW8hntZn9ZrgPI5MvF0WG2JqfSeLQzLWlcomtBNTTp0/xH6iL2fs
aM7F2hsXpc0tq/WJ3ro559uynO9yWa9iKNeXQVpvmn7d0oZbYpwdqts4rttoiHPsgGs3CTPgwecj
Waa0c1ttaDGNeSIqcSALkh9JT7aLIdT7lRr34dWwYslTiOfNJzfhcKN71L4tMWrLjMdGn7lYFme1
bNEZGorxIMFez9FYimu6T2u6osGdkh3BBjtPDJZsyGMvMdT+SOScF3Pq5FRZCM1df1jFwE+aNulP
NwS1+KDb9cb5lh4S5PNpGJvndekr0zTdctVA5+ccgsSSgQOCs8iFQMECkY9aX6dVMg657RqRR4Y7
l9oljsZ1AXzds+Z8qKFGaTs0QgE1tXeVFXw/yrZa83qcxadlcutH0W2VSodWb5cLIRs9rJ65w+O2
zg+I8c4N0ddl9bWV9v3jP25cB/8+93l+//KhE/f7p8tvLbw/vevk3j2A5/DzTQ/4//uzfu8oPWDu
7+2ln1D8l6bfv4D4f3rxP8P/EH//FP6nru/v76b6bp6+MR8PePrLsm/YHz+TSiMM8B34PaIwoPiv
2F9SoAU4MIIUigEMIB+49G/YnzxDAMuJEkAZagV/fMf+QAtopQVXlHOJidL4f4P9GQNq8UfsLynw
YIhAjxJCFyLoR+zPIaBo4erlCG1LnJGqbvNq7zVAn+ltFPaDQgugPLdPeT9vOrWNCGbboj1T2A4p
mtSNWpQ9S9rJXm5ze7EoBtE7EVdk9NS0KOmNbBadxpltUFpAtmS0Q9lYDtRUatSHQSc1oPhZp1KT
66FYUIaqojcNUzbHo9xMiWHPpERL2uAe9kQjyhob3i6tvpl57cw4OJIK3nwQyYCytoPbLd6X1C3S
nw6Lf4tVNaQ7X6hpwMHzrpBvkhW9bCj+sHjYXvDhbeugDVlO1GxO1qkU5BpXCrJlD+8jhm3KkR/f
CtxoM3nZmzWB1wMChaRb16NsSeSp9+q07KcpLwKIZtFFDqGRmr2xn4hNNiMEiNJB6ZWhER7aLiAC
ZsvX8AogBqROuzqErPBwF4Q4QAIDS6D6IcHMFXHHhvnh4NqyzcQo4Kpl16uap/xhZcMKSOl6bsxO
RG/KCCIYWjrlfML7denaax3bJQckADopdw6V+wjHXynJ5xEORAGYQO1QvrZBb6aQs8q06z/FfnTH
kXqSAuix2WojKQF8l3dFm2CQg76B/uqU074d0oCaJq26BhQ8KWUcWkjqGx1uClXYi1GLIh2Sdj8M
O9qPqwLp0QCbrlyeAmV089lI6jGqLLIxZIMEO8CRXncLoEiP9M2q8JISC/9BnrteajhU2Vh2ShOv
D7iZQ+bKDio2PZF8GR6saIJ7kZZXdcA2G10gOZAbTSoKsYGYwLDmthsAfPMrsOdPm7ZQGhI4ervW
HyjgCUN2+NQUfDMLTvpsnVRI5eJgTQdSChgQEpHDfonGoFMf/NvP+u5K1ZulBbOaVnjfsgKTAUwE
qh/HysxCtWcIl5/AycGqBdyrKrBOJcFU3IMvlOMUX7cVfBSq+UAxHAQ8T5llsPXVDOICrHMTd9D8
OoKfSLkWZ6vq9stKgndoGd5KCw8UEjQMtXxjFHjjZ2H0AzjFmsCtg+0+dG4leYHkeNaSwHNWgNG2
NhRnsdf4ZReaISXD2pjVxyWl0zAc9o6Q3FtgGTrPQKRogTOUVThXIdlOSkHwBR2LOh2nneRWglPG
lV7UK9Sx/ezAynq4uK29vVQEHJUiCARqqdrcxrLNAaF/Ao6lvl4qfvXZvSjg3yPCM8k3oLmy2Smg
vuaH2r0DdTOAjWdlhfqTDVGbL/jBDa1y6WfdJh28flL0F2IpHkIImEAPhEdKV5DNZyvfpd0PbvD6
JJTM5rFr9UHQqs3WBMz5swE8WDi4+HXN9v6ERghjegH/Zrvej5/VPM1Qd04ezGizZMqXBhe3Q82T
I6/gVfcE9upnnBwLTSF68fpDHeGPFdtPAAMp8KTgPSgBb+7opFPS4+IM6Jf+QgISvOIbP1Fr8yEp
62gSufYXhSU2byV4xLwjICY4+KnbOb6IgKEPUoCR9R3tL5KgYfcewheghNs+QHDAe2/qjZ3oqg0G
JRs8DK9LygIVqQTUlXnPgxlJ8KerCCqT/aKyre7QEegSmidtCUEReLm8WEF1ibT6pJjJdUW1Otlx
H0+GCYIJFJVLykd47WKBI6zzA96Qgzt2CiJYJ1v6JTYRvZH8s9MutVjSpExu4NnVC+7BJDxn1yQ2
8UQUiTJ8cg9pZwVjGrfhANQp6M+1KKtG1F9sgm1Xs7SfNOMgmgge8FnWQnOb2Q4eOWPQK1TVNmfb
FLJEcQiBjI9GtknxguC9y4QbWyCdxk+jhK+7ucnB6QdT1hBPWNLWB+z9nUIJz/sEl6kb5ZvOMZfb
pHqRrPOVdFNj6KrKs1hvJTAibWhxJmaAsMSuDgiELRFztrf7e8vbDhggqAhEDlQ5gLd9980H0rgN
qKdG87RG5IaXts2CWofmMpZhhhocgQopKsrCQK0PcL5BIxAurp5eVCUTBVT6uC2Bgg/b0qQREEy+
Re1DvrNqAAgyjsnZUMy3yeTcx6CXO1YjN5uSbvaTGmmyC4gS+x5SCP/rceq9O+jObnowPhlpCqgY
fL5hS5KVkIoyglVxqVe3J4eW9mu4sqRS8rTXLHTHKe5T8jaWbEmruVzai6LSFKCqB4I1HaMd6yu+
CAIsL+mL5GU/Q/lQSXHzqBPztWZ93NWACunnuuZh9IoKIZFQQLD8WNe0OiE7c34+yjrGE79Xn2oL
yYX26mb2DvD4BF7HarD0P9/3oVfyQy8F5lIETEggIhSSMJ/y4746MhL1NMxHvH4OduCDtLYf+zWx
Zhvspz/f7Z86Nw+7SYEFDGVopNVPu+1rmbB67+djG8FAHioBbYskL5OAvrzX17bbV4F+aRs9LsMf
V+X/P4OAu8eDcY+refJQMf/rFuBPvfXfm4ef130FAUI8AyadCi7BHj/3+b6BAJgxe8Yx0QgslMNE
mgIz/ooBJIaBDia/ogZQPJBFD80/rKBzTTiMRmGYT9MwpPa/AQAURqUe2evDjpggLTAl0Eykn5HG
495fixvf49Xye4WLadbQP2JQpqVoWOr9DefzYG9ZAqnh0I8xRJZNQCQAXZ+4An0oe8/6JHVks/JM
VzzOmdVJPx5XDdT0Zcu7IYkA7zc+fOB2ajaXJUK0DU1LKRm+lxu0sF621SbbW6X4UNzRjo7iqhT1
CIVqh+sAR2EDZIXnFUbT2mdly70djFt5111gGUc4ctl1OJ4TSHzNpyQsDtY8UulX038cS+RPMgLP
IkzDdI1+GBkkCCzisYwk7uq5Arrmvlhd34zHqWMtO7ZsCV4e91BO9Zru9QBzjC0qalJ8wd9fpir/
YPsHjPiDjmA+FCgYGFZQFDQFh/lx/72hKggk6o8NttRCXekop5XRmiRjc/DbWvop89VUssokLNmH
/sXKaARsgtkuVno2iaoP1jgHtTy+0lyNcO3PZYRhlPXRISUoDBAsYNaHkTzApz83kXs0VUWzDfoO
QcNPvGfUL8krIiwHRsXTriTHZVVL36WoY55IYPha4IFMuyMc0on2m3zdrGhOXv2bc31Rz6OQzBFR
D/O1MOlBJVNKPKSKR+1twIs9QLoqQBYgqILuLNBRiGQztNZn9ynsvVQidaEc1qBNV+wVFmbi5YS7
czBkcEtI+XaYNnpB2NY36EVX8LJ0R6CsRu6uiq22eItpQbZA3oURejpl7hvC+jHv2nknU4ocEqHL
lOeobi/oBjyZeKGjLOV4sEItCX1e9B0et0tbVosGN5oXUWNtUAPqO467kHWXtUkz+D5r24Vrn8oE
llXGdquEX2XrFBmh8WuleE+0r+ZT+1ma0GsiDU91ssWky9eFJF1ydABz2quezCBuDB43yysaWg4P
SBoyUmSGfUegNzQovNfGhqnDu+mD132diUG2zWxcjaFbBKXFBEWzQdsG6tZNCf+Dq64g331Uoy8O
clzoeCpRYgXUh8rBllBZNBQY9JUUdZm2WxdCfdJuY9u0rykU+JpeiTgBCXraCJSQ5YyHBdpZaayp
BUpbrzHQMavs3Onl5dpskvadaapJuSKFXmm5AkU7Uogo5IUe9SDXvBwFlHw3POpldzcIxQ4EWWAL
WfzKTWF14qYekGBlBnYOseBQ+RHjJu2wCv5TlASY3DMutpW8x3yLk7pi3VoM173WjSV504cEtZB/
kdig4zEBsUHy3kXQbbZuZPfxoeQe3JKOYO5cpREo/PXC6jCF3fi2WeuzPtHKJ+lWVyicMNRO6weB
OhurrGDF0EMrQPadf9uPo0qgrwiME0h/7/yD1sZ+0KW4UF0tISD0VSvInBZ8xqD5jrECFAQErYJf
X0yjrSEXve9lawU68bqp58EsHokOQwO/dBKOQSwws6tNFn3jJ+/Uq6HXSXvoal5yU5Xl+orHmjdZ
rNfipGYLPdaI7qed35bj7Ev3EhowwI1oXl3JempROrLF3xRg1EdWchgoAe+rPjR+AJ4W1S7bNC5a
o4CzOIFRGZmupOfnakDvnQV37NdBXIi1hrYHqyrQLkr8oZEbyxtXz8/3poWKFyx3ylVEtAWLFd1d
NcyvCGbDuWdJed4tAeiQwKDVHFh5XNyss0qv6loO1Zjaeqg/1mEsshY6cQYaAX3GCz2eqZ10h1j0
hTf9wKF5aVXsYdihl4cVHnmqklh98JubT0isCmi62fbEbrjdTdQNP1QNcq8GJsgOvAvwBCahrny9
bru6BQaZAwKcO6A2SJ0jMqEzhnRVG5ck9IJNfIeRmtDfh0YW14A+6slUE9UfoUHMFiPxgF8upKlq
6Fv0SY5DN70MC5tOH0JBFuI2n9HgozW8W1VaSF1U6m29EB1PIdfNd4GwBuduHiafAtSpollgrvde
TVx2WVIk/qzT3PGM4am53hZqU847d87DhMcUGhLuFjVhuNgkQ+dB4AcLLXg9GFYu69nm5+0SSbuc
qs4lZ7WlFckURL+PeF1pD6hH4cpMUGu8W4dxvR+TZEuh3bnfhtA4YnQxQEkBiAQst2qhy51gKOaz
YV/tdibmciyhgTfUVxFLCMTdsKXLSlt6BjMI7XDmtxF60MNMzgFubaah/A1f4x2ai+KKYXCfJcxT
1skRPfTvu0VClwBaF0xO/dVQMf8uDttyaGC4YSqBfbF2szaV0OMcTDJTdrvMozOUtP2J24AAIKib
rmGYwV6HKsJ4k52m8vVYxfGt34aOmHGbt7TAfmhMA+ejBitRWHC8rYJBpU2tLzQJVZv2+9LcNt2w
P7Cd3RsY7R7NAPM819oxdToQr2AoAhVnrO7ZbVAw39JA53QBepbNsGkB0zlzMqaxnMsLoRJXw0yL
1bc+ARI6UyO0JgxvwvhCrMIeINALkep6l8cJu+rF4KC9DOyIf01cD7MI84ZPmmERt54Wr9dmb17v
Y7erk3FgMPAxduV9BIGcVJOc59xxFF8BW8IL49kYz7EtJ4OqZTkV2g4no9Qcm1IG/Vr3k/4AQ1D0
pvGF+7BAi/b+f9g7t+06ca1bP5FWA3QAbmHO6fMhduxKfKNWTmpJnCWBEPD0u2Nn/X/FtVuy1/2u
i3KLPWNA6DBG798Y8ZjgO+OT3DBZ07MIJ8XBLnZ67OhACh76+Zq4sXnZogEyTBtL2GZ+Y7caxBLO
sgU7UlRXGcGp3YjzNGKQGse+Pmu4d09AVijuf04u46inJ7ii49cWJtB93mt3Hq9t/th1brtSY22P
C5CXBtZUV932LJounWfhHvqJ++yyjH2jzYzNIbHrDEuxw+KxNNyBFvJXi0vDRRUWOkChyvozKUDO
aSsQdQXseRcbcfIahqP7BDRFP2XYt7/aLZs+48BX51hs6Q3wsekeR311anPJIZu1MS2nLm8P2bb2
dDes+9OmyHDfNJm+V8tgbJmbNjqBoLJfzeQZCBW+bdcuZ/6qkqEpFOmGz4pu4L801NEjTZvsPB4W
BXF5Y3fZrOiZ9o58JzLJXHS9crZVEOu7BdbDIfWmy7LrhtM5hU4FQLedijY38joQo+5zSCu3hK39
czu5P/F3QKtNVfw8dohgap/Wt0sO1K3gJq4u88EkL55IH0o4WBHYndQ/Vck82zOdtBQsmI7TKyZ3
1CKPuj6/7OCPHoYFHmwxdzoc4C53KQT8KZ+Ljsr+dkCWG1+txKYYaxGFyUFmnkN7ihcXh4ue2e6O
Lox8SvscopFYnB6OOjfuoVbV3B1dO6z6qquaoToQ1/P1bJUyJmfpPI7bw5r1zuuzPfSIDrldhnZo
MGpDUM1lwzMBmiBOEbmUvPNyvmlaX48l9bH6HNINXMkQteK6n4KMDyFGiHg1CS6mZ17pLXPYR5yZ
uEDgpHqi5Pk8ifSSJ0vU1583uspkLtbFwme+TLDZRRcZ0/N6ZiFwwWGfR+4fAVY2EGcT1eYOKo1U
bVMSli+PFSW5KBLN2k/DGpPtLAi61iWE3iS6Dnm99GXibJTeANrawmFYLfCjfqsu62SCFRKnzeVE
1mWs79qViHyjGP4+WrpDHCVdM8MDNwnv7iZwldl0gLMu2gT67jhgPWTbaEsfr0l3ZLFv9TWU6FqA
YjDLVm7TYvuCduv2KFJfN+d9xfhwVIGHm6ZC6nyol2o5pwryygHqChC/UQBhu2gUOIfCQPteiyQs
62cxJdMt4fmSll0td8OJNdSV66rEc2yI+z7nCE2oM8DVQBLF9KiANXrYGGLRZCinkfhRhCLV4mEl
DLZsaX22VgBEmJ/wgSEicNu/YROymThq05qCKxsvOezaNE710STLwPlNTGbhn+qs7+R5bTP2p5rn
l23T6klp86Jyw+sCaUL3GEIKSjaT7izC4RFhkxDuUWTpdtWuSXvrgMieZu3y0lizmSIFGmyKruPd
o+tbAXFWrIXPKob9dZ66b5OS2wlQZFtYtUjI+ThXyngZgz1sOGzYfT5q+phy59yhmjOJwO+NxF1U
Fb7Hg2k+GUAt2XFMU3UN0nF49Hac1NEvapYXou9UWpBuyS+6obaHpLftqbGSP/ZNFB/zSQ9XjeTk
JmkWdpUYKLiDGqMS0I+COJjI+c/ep/5sW5IEyEiKQ/gQ5bMdjyYWw+3YZGG6MA40Vz6GaClto2oQ
E+NsCjBSEopCR3p/AahWLcd1IPHjBrTqO5yw1p7VRM8Hh0UZim1t3C1OeRz+lYBiWtWIL3AL8gGn
TnXy8FxL3xv9XFcqfhE8Wk4AhfKzIcq7U2rS+p7UkQPUI/SXqO+e2jpCJoXE7ZQmsv4Kf2QaCk6H
4SukV3fpEworQbqlzkqgaexSmgQPrSJ5YtUylxlL6F2NtORyDnH1rdE0fWkg135pYhqu4U9QEM12
uADhtD4PaZs0+562mIJCzb0RUlLErdgc90nIvrGmQyK29t1+ai/J+DrMGamOragqnFAdUpaLnvfV
UI6uWqbD1G4DEoE01HFJW+wjhSBVzW9aMyavWuupKZIW91DUbQpioMHvLXshQGfr1fCLTvgkPSCF
n1uHWKtRl50Zpj8MsjZdNobS6AUHb3BFTrIwn5OpEYfJ1OS8sjx5EjXTJziujS+qlZg7zpf61c+Z
wfGAzPM0eAmwbJCcXo88c1dm3WLwtwohzfUyevMK82SpypE5BLbV3C7fpmnFWsGiRJ7mDafs+xxy
/DCv5/nY1zO9DNZCDQ/VsiGYB2X9F6P5LE9dqqcrtiJ/KwjCkenQSgvhntiuVmW0zfx5Gtv2a2rm
BTYQHUGxg7a+9SGNHydkeflJTojhCoB/uj0LCKousfv14bhYrWuEcjlCT7eNZLilOsSk9JJaCyo+
4kBgzdyrwo4Gk6hkutM1a+aTmgWcp64p6wZBmjvuaexcSmDnCWJqmGLbl370fQMELQ4Af+dRNtjS
YMsDJHKxV+16RqKk7tmd8BQ6bxPbiv7ZRmlK+nIm2VLLEypomyW6afQg4Jcg216A4PpNd6MvUxy4
fD3oGOdWW/gJp/x66OdVds3VmklIOuUIizE29+0MGRMW+Kh87k/OG1t9UaphgzoELJV0xvZNae+K
ebGDmE4KsVp/4bUn3b9HIMczP+qmqbr+yO0aN48yAnQFpJ7U1dQf3MpIVN/XEBXxHhgZxgqOtfcg
geZicXj8vzqSpxHGcaz79ZAbvfAvHCmufrQLZusLMQL6wdTmkBlIEsvFXIERi5AJc+zjyISxDrf0
u2IyWsRZ2pEN683GsMO+ehM00UWfhXUjyGxlHQSOCGzH07PXEBSy6wkB5XIb1YB72Q4ke9ucbfBj
8LZw5NUD3FgQDHN34C2gs/6KejzeVqDUOklGQAQj7eQjnbipxBGekq7oZeS9XQd5oNWEGAe5g7In
YwDLJhpezAF2kLpJNLKGQpocO+aaVwiiMnZWTWm3ruak2ZyA2i17RCNtYEfVLwyMBvhXUP3QDvoh
uwYCx7IjKhqEnItpBi/pi5jZHEDkulF25hLXPZvMt09kG8YJlBUE6YJ5rJ1jDFDte9Q3iLI8j7Rr
joMYc32YXdLDIt8SO32CiOjXYz2N5jKv1HzPIz6fU4Cc10Mkadkkwt/U8bp2R0O76WKa8+iMQkV+
rOEmpRcWIVxa0B54HYovQtOfuSkCKLdkBqjYDITzO6AA2WBrBXFWCJyj/jDRbX0YwfEtCBBIe0QE
igxR1obzMyfY1B1kly2vZJPLaopYBRs/ZE3V8ANaCvTfQAykrhjrGalBv5EZ2YirY31EOOHGc695
M39XZNkVF0TUSV9ujVYnaLezJKfOx1n+5BOb96WM2DAc2RqN5/E4pF/buWUQLFOZqKGEoFhxZKjp
Ot52KNjxhyTifvoybsEpvBwjO132cW5nBEhxcsUYxK1bOMqsK5hFHH6zmJ2LCbRJj2kj2kuCuoNi
3DwvncnmW9OtFkgf3G4U5eQwJ8mkz7YdO9zSRZGCLpk9t6a1dekhmL1u9ewwN2T+yZNowHNu5iRi
s9yjKmA5sFxm+bH2Q/iL1HtQ0NRGXRNsw+MLksugP8EudnvURZPqHBGMuHQshWuNLZKuZ3Rm9cMQ
qLxZOqK+Kxdj5LOwLecT6n+gjGxbBR6uisJTtnB/H1yr8QiQtm0R0m7Abpp2qL9peP4QQz5MD3k9
hIsYokV1CFRVfwS6lwLwZmTnYOvr0gbHH61Uw2lK+uiLcGNc5OmyHbRrt0dGx20tWMbXW/gsSXVI
/Ah7vmh7A8y0mvP5QgkHrG7sQU0XSgYQSCFvNZAGZMOl6dM1Aaqe0xREK8wGlNxQMI6IfCRUmMmk
0hdUjaA2VL+ON9Qbf62SGMZ4xJVJT/XUms9hAXV8WqceT9k1In1hTmeq6BCA31myR7wjGkT0BWLq
tSpQaJKHoocJqg840OsAWWgO91sHBaDYhDHi2Mxbve5wRHXc7IK/ozgfL9SCYozDTM2/w6j7YyLH
pQwTX7+m2C3mqwWerTm0ds4eRu4mj8txbpEQVFCBumS4oa1MrjLdNulrTuSKSp1Y5leE6OR1bavm
ciFmvKegPsq4ypI/bT/5/tiPab6WAK1r6M1AwteDD2sNdMllkzx6XWUt9l9H26s6TlZ+mkTgz0Rq
s9xCuQJPAxixW4vWdPHXKu9RhtOZ2N0OMh+jYxr4iqQgTxyOTBnx7tjFtf7c8MWFEucmojrE5+CJ
nc32cRN3gQbI0DQZ5G3WdvSLXV2sitm3X+nYDV8czO1CoyL+IZ2wbLJczZjyrfuqAHspxFYLKQki
jxvnt64cobu89MqTC1djUR9c1aR3k5+Gy4nbrkRG3lxDF0jPiYyyZyjGVYppoMSrSTYKICUaH2a3
JhfNOEwJynMyFAqsfdRd8LyHxJOOY3Y+UoC6hy0nCJy6Kl/Oep7M7QMctOrgIG4dHKY6Ky3l/ojw
Jb7q10GfujrEX7REJUcup7gwo48OYLaaY5e18t+wxKID42x6yhDun8VMxq+DmpsvoOZQtEIWDFxC
yRfXsexmsaQ6M/OEVZf5P4dumO6Nj1Yw39MQxVgH232uCEBhF7PuDOeB65FmjPSQpfwKKhq5DjZx
f9QQOw4ZSh5uLYoMgdvreHgmWcsea01ZhwIzDKMxfcyHog5tQ+m31UP9d8fGQA9yrzigmm4+5BmV
4JOR0Q6deXBsHBi/m2ptscuPWZZb2FgWnqhGodqKci94DbWhwx1b1zFfz0KyLDAW6BAtk76I/E6b
XWSyXqcnWS2Bf+M9G5rzesi6iZWSORTMADDiLDhsXk0uXtKuI9NFjbI7AVhosvGGsDGLQKS7Rrho
ufDrAhWzEHA5T4z1IXsRPZC+CYxh0y4t9jGuI35AnNd3UElXodTRWqaG+WJpdijjtKzwR7FoBEWx
frHO2gx/RZas6XgQkPVTdRwNKvO0LrZKNTDujJIxzA3MQQsbRNVqi+ynmWYTUpiKLsK55yELcq4P
YeMZ8r5E0Gqpb1HEMPrhMAaRifgYGQpe/NWj/ileC/wWU61lGBhCsmIzGjvDuYTHWaMgiqz7kzCh
ohwFmmqZU/uHJ2pLeFHJrMHPULyeiuWKTCMS5qt6HWUrygX8QTr/xtv82VqFawh4IYJ1CGMOFfDR
G576N28OUlk2RVr1f3WD2Q2NueIGaQ/lvRsZ0lPNvEMZXbSQpNRVDYvuNzfwM0Gx3wADI8KyfG+N
kMAU+tkcrPiapFxV6ffm/QY6zBPMv67JW8w4MsAXK37tSIqfjFKWRmj5gx4ZOd1ry3cD/+crLroi
iXaUfBeonMJ0VtubD9hmbMKT925CnNvwSE4Xv77uz0P9dl2WMxyEPELFMf14XePXIR0Izb4roG6Q
5ebItOMXzZCaqSLAA6rueom2TXAZ9JAk4jePDZr5b/7wfvn9HcMgBomVJaANfn5sxeeKRIum30na
Ak0seYgE/xPIARbksIHNv62g8ccg4+3qH5sxijZdjOCRMSi/HoifXznuhCd44RwaHRcYjY9oEMCf
qF6bXn6T+dZzdzZY08n1SGS3bzJr5vZN5teX/OfDo++GYMC2oxylk+wDp6NTLVFbEbnvTATwEKc1
FlvcnLgLMKOOVSZhxzmPUbcIvrBmXoZonV1+nKshMuE3EyH+wHxgAFA2Dp4ANg8FePKRGlL5VvPc
TORVVw450jl20x0d6JZBo0OUDzXbWFl1UM5NseQJitcKXkXaP3ZG1NDeCZTox7zTHZJzOOAueehm
FJe+/nrMfia4WBrH+34QMQ4wPcZq+UBd+CChSNtteV1gQGISoPAowmBFcFxgTS+OIgc0CTBKLJop
DPuXyij/3w4WGqekIMkigSp9ygCB/Dxv4eSO0zqK4bVvOQHtUoPzgAk9rxHy6CsKULD5E+mya/7s
at6DPXGmczE/z0hNIJZagLxvjMyq8bf6amvnK7Y0cFt+B2B8nGMoWaQCjQbSLMEbFh8xh4UGuMD9
Rl9HmQh4/Xu+1no4ClNl+jLY1eLmSNrN+BlE325YD1mzreQxGCMvxhw2tCq7DdnFVacR/0lU8EZC
TiXyQtI+iC5XCJsSmi84rRJSr3F/GW15i9+KwivIMb9Zph+IEuxUAmkWqg+imHKBhlAfdgzMzN7O
/WxeUtiQcLKBt+1mN3INxJxlvKU7/4B4YqcoWuhx+Jl/205MLHevewkTFWg5EOjvFzT7uIvjkAW2
xfM4xqGBjeTDtIAjOCJLGMyLcVhFcM6garKbJNZ0vaKjXzEcOcS07blDNIDyZa9dsLrEhh/Eg7Kb
JOeI0Ort2e1S9G1WiR2lWtgMDPms8Xx/PcMISQt6+y5vPRhXN9vzhlJ1+DpR2+54T4XRxwsa+lzj
mxSlPdtz1i0L3h3lCItQuL9FasoOBtrEiBJfv7+7BiowUCz7dvk8U2QNRTag1wEIIbAbuPOK9DtF
NRneNX8uo+gtCtdmF8/IuVAKcu1cAz+8bTuXIFJWEm0aFAOG9LXPesmekdLHmGRppkBkzaBvAHP9
em/4uIVj9FPIWwgZWCr4PzpWIIpEtQq8r5ctRrmUKpYEdb4jCh/rob2g3gZsFL++4sfdKEmxFyUw
ZsHv7Z08PkzGEeXnOnQ0fKVIzjEZg2f79peAYcL0E7MF8wTzEnoJPBk/jeomfUc0fn0be0OQn45R
mgqBiEQk/K1oh364j43CPoC/0z136B+AapVp8Jz8BbHJYjfSSHXjo5PpUN3PY6aw4xjNB3VEe4lk
HooMxQItJKJE2atWZuJxoa7N1mIMsZgfpoxEgPf5tgxXmETQwmtYqbujL0W8L3ZEvvPDMGtEFxey
bqZ95c+M07sE571ZCxS10WU++/UTxx/2tYzigEK4gaeGBUTjj2dnI6Tugx3TJxT+R8D9YGokwP3m
bZ+3aKzC2LmOUTxooSzkuxarpjcGkCB52FeFBzsuH1ETv0/pxFZgZs4rgxQJW6TdYCGeLEpxEHpv
fG2w6mTodvowXlFT8ezS2GIZ/fqRkp9ZOYZWK6jpAsQpOHqvoDfkh6DTglfahrpPnrJJU6ytyaj9
BiZC/b5039YxuhOtuDepl32JY6/ctxRnLA4aomMAj6hc3r812GZs/mzzOkUNcABFBRdghTtwK+2C
T1Wa7o+4KlRFnRqSOnoymZvpiNqM3uBxf/NoH6JMPFoeozNfjKWCEjbEez8flxMMlrT1w/pEkZNi
+CdnMbWAvlfDtynKGvgA6zTY7TlNUHjfFB0ZYryQRXStWo9bJ+JJnXJKfHhClOowHHDOKGYfnTfs
Jn1FckwxdHcx++7msW2eVyhTwbY2ISLBBatJRvgTaNQYQwFUBkMxTSnk1pLDo8WS0HlS40/v47Nv
hQ16G/4PAnz/jhb+nRf9sEbB7qOtFM4vngHQjf4R6sZhY2IVlnyeu3TA7vAe3gKRX+amBIOLfOc3
h3/y4TjaL8koAvsIxxI4tY+IalQPCCHNkn4efYwZAgtjwoTC2Y/xYbVhA0fhBtoNoJatRVcfd97O
skfIgk0PoxTc0k73Keo+JFqKTCzDZoAFOT/AIsenIPdh4U9onCNuf7w2ZUOPoVzarMdawSraX4dq
lv1FQOzfE9ochbfzQwTRAXfC4Qpsz42A8/o7Ohcdin7eE/Hw+yGATSJGv85/ZlQIB0cAM/CFIaSL
VhaTbyjqQFA0Ud+CvGJuPVrthMmKPEnyWhfO2cpeRq2nqP43iHbIlVMdYTfQa9ESxQYQEt8AK0Xn
QXqGcva0H9rvrG4394CmMx361sLACndsjiOokVnd59yAcKNs9KcQOJRbZ7VchkKg2h9VUZGL8wMk
/Dwu62XyKLofoNxuKOHoZwckTS0NqquLeXNhRYcSwmtWn/Ik9uxRtNPKYF0tsQ/+zORBxxLxm1QQ
2jWwyrZMtzZsGwBgTEUDGWKFbAkPqhanOU8VTMeOLNvnIIakevasVXAj2JTE5Yr8dFhRIz6N+SGv
ktCUCn7EOdLkCfVyUdiuJAqpo7M4xDo5oagg09HRNEPHnlY+q4Y85ZBils8L2NjphoxTTx5wYqT+
O3dCuCdUfCv0ajHDEOvxU75sbXMmK3Dgpw1AUzcUeTPQRJcp/DSbvcao8u+/6wSc5HLAVFntX7mf
QoDH2oYxriEz95ajDqyJeCvOZAdz8hasIGmaM1hscIf1Xzrr6YRRXmKaOXaz0WHGlAYlNRr9iYpo
EtGx75kx6YXPZaXb654vDYDdelZTmK8Dl6qqThJ4p+cPsof3crG7myo7Ya4ICgxh3na/qR2zKuQA
bJiAaqWlg2h7EdRIdHUWqg6nDexweDTrYTaV518G4mEQXWByBCLLAKUVJLY3iLpQULrSbBF3bZKi
u8Td9P5NUlUtfhbl6LUA0HMYmX3dvM2T+bIWDg7jebwQ9HQqVxTR+/QMZHLctQVHkQ7ORdC7FR5H
UY5D5c9FriLKUYCmc67u1mCCSe9rSaDVoRaeksRcNH7Ns/lOgJWr8sLm+R5Vpw59C5rnVElJNrgX
7YiRImivFHc32LWt5leESpe213GFhgHtfV0HGAtHMLkBvRf+gwjTZL+ldYZymRwjpdcKLVDALLjs
0E8AG/svCWqBcL2uRsuHJ68ya0uHPBgjm2S+wglSwqfafwnuHyFLYW2+x/RMowkVEgMNb12cah32
EaMoRcaXYdQTeey7dN/y2TypDO1rwjRgAmzw68QZupV1+Jx5f1QN3BLDZ1GxjzGd8lHiaq2OkWT2
UMTxXmLDdML/iNtlH+ee5TXEO+KJw6sgPZAs9hdokRwZh6sqRFolKlbX1JZVprkneIPMW/+Mph6+
6jFeRG8D2KuNxQtaW6X7LVd402h1IjCzcAWKH9lXSZZ9gglH9jcPlxPfa3Ogi9NhnmN8FEdsZgPu
Ye5HXLb88TzOUWpfUZqAwqySgz0Wjw1nqI0rWcghABUmBeceHX/MHrmNu/qa1mR/OFjgb4PhMWtc
+SPGzfm2c+cJHXlzQ6PKkccfQ03eP/6fQX7/HJSCpLlJEyBkaYkmO3p+bSphKndW9XTFQ9tkQ7tw
8BZwfqJHJOBqyAv+/qIGNCTDVEPmDZb4Ag7aClE2bsBAibu88wNGaU66Fh9JDDQ2B7Gfyjkv0JFj
D3pVxwE6lxBbIwu7420EB4MVhH3t/Zl0UiFHK83QixCfQ6zes/Po/dW+Tw8Qmi3GR8BBwReetvvD
L2LVmKcqhr2HQIJpgW+uA2gq/bSRCvAQOG5N9+F9n0ibXz3uEg+5/5a4crAGkZulFLNrnPR+6+8D
Sraw4Q9DSweWHknE+6a+gCSbLuZM7YpWdAwVnLv5+h2yN2PA+61moOmvsVA9pg/Qim5/eDRsw3Qd
UaWx/8Jk3r+wWWX40vbRvhy6je/333uhdHjyqClX1alXKER41Og1o+h5M6IZ0nRF3+dKVY/5lJ79
GHIwGA63s7zT+DgBBly8NlWDc36OQTBGT4jc6mw+GEumviqjUUlcHO1gQCmAVDHQNlsIBpBs3nn0
dIC9hYoMnK/4XoO+dnV2ahAsLuslzcd2Gc4nNkRdV7Y52wso5aggGwIU9/i8BreBLwgaeXvbWY//
r6iKEC88CmhSU1hUPbVoADTtHHxwNa4eayj2z6KX6A5zlOu2z33wJWLX7ykcD5DoTrc+O7YdjtgO
7bV6eFawdnBULV9B+dfYb1BzMTTN+Y/CG5iB2tUnr1vku99WNjJKz02tMRxn9G3N2CFrMeojwEy5
PVOdDWF6AkGqgzgHvrM/OvrLjRgiClyuwRM1KqAyW2zRDvJPMNPws3gx+6yBXrVP8Xf9NBubgL+N
Sun9eaeqSvDFYYLj87aCFEqKqt2gK+csafq8gGSxiu6GwozDJwRIDUzqmfsRitq7yLLFvEXxhu9R
wpFcKGnRN6HY3qU3ibQcqqHl6PKExmCgSsRL1yF36suphTDBr+CD7utpYqFCuZJqsglbJRUSft3t
CCsHw4xcbx88X9FdKkhQBIqqpbqFRwjjaW3xlF8DwjNJLoMcnatuc1rvIiXKQ7D9pI2kAmACZKxV
HhdZg8I/iWDQ6+wA6SIWDHw8EtwXpmiMlByH4a7qb4RteCrwbfux0XG5jznoiBiT730k6wlg1i2t
ogoFKvBb0CriU7P5QB4dgmmoChtQHvGC/RbziwSzYQRqFu3PgCINgs0f6eWuUrXgRnYtIEeZvXkR
+aotWggtrWhvhbBmBTOWgMUg/wYeXC8SJhLamPFibKF/kzJr49Q9Q5EMzfQ5UhatEFHPsVK9PIQU
sY39ns/VbFFuJFGgghoOFAyh1x1qXsfmeWM+YUPhcTqAq0FLrAExZZpy8Loes7yr8wRd5oYVZE6B
qnLEn4cfT/L+Lq0B7c1B+9O9ZEi+1fT8KDrKQVhi1iH63xdvNXb7J8COYsxk/VY5xOOI4BNA3PYP
Sgp1ojsic9+9jaqVBktZIVqUt9u0xuYIkG23+3BX+09+TNkfxUToV4ofvevh+3ZKVOmW1cGtjxMX
Zfdep2jrWYSoh3rO1k3myUWw/b7KFdl2OXBERR2+MIRl0wVKbzC/WQT/4Ra65X7nzVsdTP5+Ie5y
HGkwTPGy3zO2vqrRJAA4OCCNT837hgXOd//NNot3MZq0dhchRyccY4dOdXaQBbBvQEr+3clCD4ga
U6lK1B7GabbgGunc7rfl3xYcGRqcIwC336p1TLIXZB5ARO1zMpVb0qBjnx7hNh513e4FVe8DAh14
3/SaTOxVWGyMSX2lE4rmAL8Rvj4k9NBysD9gBoOD2AuNP8rKeoKHAL06edTDIHDXqVILVkMYsM1a
wvYV1L57ZnNl93v/dS6966j/W7zH9svDngOb+f4PAnzUWVFGMpAwppCq3rfGGhrwPv5wd9rbX1/q
g9CE1RShEALXgmSF/4s9rf+bFxmyxgKKifv/zJGoWYahtEYydpfm8KywIwu925O+qvGGB+CKWCc/
Nsdf38vPEgKPIsyfLIYnKVJKMc+Tn+9FzjSBfFurx905FS8Vj/d4HExBSo/bgND5d+P8zwuiRBLC
AWrlE4iL+QddEW18oxi9puTDO2in0CJjukjfygl/rOxfP2C8W17/+2L3J4R2G/G9h1ESw476cMGl
rRma5bTi4ceOEcDFYymtgNXRJ3dhY4YKHCM398kH8OuHzvf7fv5WVkrGjeE8+s0d/TzTcUdIpdBP
CdZozuHNf7TF1jwiIV2pfWjfF1VAXIc1vniwJ/ZUZXOFVwBDesXKzCkOB4QWRO83AkjB+q2cLTL7
E0fVCpohLiixW1EeaSw+DmFSxrfVSpFPluHdzzLv2+yvH+Lja8SLYxFFozc02Izj7KPLinPXTslC
5ls9NvvOtL0FQgat5fynlWSe4V9T+H+XugD64Xo8wovc/0OP6w/GZrogGkmyyN/+OPYWpcErRwN2
VjRpHSv1X0lrPILkH+MfMMDCQJ0xwzn+87qgKKeI+7mqcdzspaYIkve3kTYt1kU/2v3A+PUD/rz/
QJ9F8y5MVKxCVDfvTbl+viBg0QWdFXlznvbENbwEQZLSF4Gmf79dgv+8FF4dIASRMWT66cdn62TS
rV4Jdf4eiswc6gjmUWJ3EPztqf5/N4f/a+v5v3dlwLr42wT4R0v3O/cX2qf/3ADi7a/8aOUANxj/
pBN6L6Ci/L03w39aORD8wyj/2g111BXj2MI5gvPlP/3cxL+wqSLfArwMEAJn6f+0c2Dxv0Ao7xMM
fACM5ui/6uVOPwjBWJCQgUXKd8iDYgtLPizIZvRbE3xe3dfYc0D7UCiU8A1Ug8RZGsY+Iclx4xka
6PTuJCWSZ14ElE+UjZyHsNxaYCuoP2lsg/y0aib6oDNYvMsfEDVJE6GbpUNv47lvztXW/x/2zms5
biTbor9yfwAd8ObxAqhCGbLIoqdeEJQhvE/Yr78L6u4ZitKId+Z5Iib6ZSRVFUzmyXP2Xlser0Xe
yF8LRAr4MayuTGwU6zGAXRUYJCDXKlYzewgqR4829FnTQ5GWyqsWlTHdv7XpJ1HgcKyGnWNlegOi
IFq8SVj5jYHmKQBpvfiak8tX9I+xT9Pm6WluomfO3CWvW7RNmi7dc0b7TIsm9gtDAoGkAf0y4yHZ
J8uSXkxwKPcWp5tPYwpKSpdr7FFtacY3rWVnMZDWab4eespHv1bHot1oNb8YdNYiMMg0ee07chwf
mzBDyY9fXUSj+ZnmmrjvBjNOT7i2JL9LausqaWWdPleCxMfLzZkjm4Xzwg2dCctaJ4tkxpIjEMJz
J+ancK5KV5KdocfqFUa3CJWAuHe0djNv5uvvEyZfx2Wcpic9SRQjAHUkA5jTho1jMujzOBUWytYC
7gBYO9Hqx7mdqM05LXTgxIbiIHWlXLmSYde9B9fAvrKz0ULSmus8EumSqKlrTXG3+Cm48tY3c2t+
FpwazWt+CdYWhO/F5COYnfxE7rVNJ7d4uaQ0fgXeoG/iKMl2HU2P7Rhh3jKapIfRFVvnZtHxApYx
iGqqmOqc0TE/zJUeAu5qlDPGrXGDjN48hLo1c1BtDfPrSB/Hn7oKmhJMphpXSlXEGBjpSjKgK6X6
Qo+Q7VzKZc+o96Bm+mhDOzNwMdkbLoQOlW2Iy/paz5q42i9louioepMZDnHMdL11+6LTL8Ywo51H
251dhl6uQsveLxau3rnvolWTpwwWMpcyGX1Lgn/0kLfI41wM67I/x0Ds3FaG5O1p07QK+lTk2gdm
L61zYdZR/LVorBm+f85Q2GWwWkgXg5FEHXbpCd+TZCcXQynioxmW44taxGaNKnXsN3PNiXQ/RXNs
ALBV8Veg5Zfj3ZzmYLMQ8+TQ9pRZKN6IAVTs5Law6NckyXUyzcrixQ1gO7dqUTAFVWhbzBDrOUFM
mVb4LeuwHoYLxNk9Vi5J17wq5m6iYSwGxZPZ1qBSS6UTXZulnHReW/SFdTlROZzyzljPllbvxxEQ
fZ44XYJjZgG+yyUrOUlVlQ/bIQzRVFPGmS0YWXt8Ugmao706NdFhlckuk0iXs9NLX6TFKXmnJLOa
PBuBgnECZdItW4FKBjMJCrWnKaxk3bXnPr7DI65WAfCDFp+1rEPwBS4jxI6VaL7F3jABbcVSSYc1
z+nn5nKsjnsrDbW9BtbtdZT0ewPc3oWGgJl+YaYO9W7MkK7uW8S1vl1LClKNTr5cqHDPiD15H9FI
psyFI1Yzo8dElc1Nio9Nsw+pZINAtEdpmi4mZayOsOxLnJN1mwW2HXabXImwriXcq2ob1UvqM3nS
zlI9y8NWoy3km06qHiuzdDaanUrORkoYPdHDnpQ7zLiJL2u5yn3O9Cj93DYWVnBZSPe0u4fnTp4Q
9reVrvOuoen0pRQRcqGYnGtJI9C9nDF3tzHjLmqP/AGiBBQJB4ZL47CeoYPZSxEf9E4yEGzMumXU
spvOEGz8qcfgpYKXiVzDbCOgkMATd1LTatUmFMWIj7vC4apfYgrvbUDLYX6nzJH2MIzLo84jLGgD
TCiImRSpO9MerbNpJIofiXD2hRqD/nBKLD3lApcxlxiveHjmp5sy7PRTXqjkemA5KJTLsa3I2RCL
mQZ2UyHuFtNTNE00dRHsLYqvJGFue8MgCxz5Qzr1lwWy8tMyK91NgTeHVif7V3RWpiFsVTfV83mZ
d4VmCcvAXYhBNjzgRBlBd9iZsv1vPfWvMzD/WU9RHfy2nPpfZs1l99K9Laj+/Dt/1VM2QYuI6uhW
0l2FZitzDPyLj+voZDAi/zIZpSPWNBzq5b/qKc0kUIsGJ8JhyhwYuf+spzSNLC2FP03H/y907t+E
4L8m97/LxkGZ+uMxFXEG/+NAhRyRNshPOi/mxKpeq72+N3Ib/ILB0aotxRAsCDMOedQYu0WqEEVW
4zgD5u+sC4M6JgLQoow3VdXTLOhq6SW3csx5FI6nhQbVnZliSQUra0K06nTrFOdDdzOnQ3JXdAYA
kZ7ipYhM5VNVhzShUys92Kq5QYjYfB7gd+8myW4TIO4jUQ4YKJcvzNNYfEIgnF44ZeotZ6/sgBOh
PIaWlge9BocOk8hlRagAMQ4h4vWUJUEZOpzySUFrvZBMjf0hsg700CFuhPl0VVEKBXVuOxeAu0GJ
ogpXz5PUO0BdMvlSmROc/LQJB3eotGarWkoeKJUaPSlO4pwUKbtWJsxhoarcoSusfCJWerdsMIW6
clNrr9o80/wrZtOzlaEEGFu0AjASW7eScqJDj4lioc2TPjByuf46MvMAjM8UtknaPAAqmt03ekr4
zpTraUBcULqDqUMvXx+xHFuz4glF7R8rOwnxdsTjWVTJ8sWZx/kJP512pjU97+gutCdTS6czsium
FViJtpid+yMewuZzofWTj63T2tZDPgSWkvEzWJhA95Y5Q7cRvkem918lR3OT1pg9zamPSKr3OqO7
TY+IgKlUVfqdEV4WWV3sJVvaY8PJfFwQLKFD2wRNMxivEW4oHGsigRSgjwEnhXBPjVBco3Rc1K0j
pXASkeJLG21J+2Otz+lDNCfOs9WYbFnM1jAkm+NtPYzNnRPqyeUim/LluO4dbo/D/BFlR3eR9nJ+
qxMLEGAQUR13ZNK/M6bcSt0s17TzMlvJJVvKsp0tC4O5VNvWDcpaBQ+baGw/6bRhRfHI107LswIy
GbJvuuj5l55mwCkE8LaDPaMdTVHnAYphrJe2lTw1TGlPZVQbZ2wsy26KZ6yW0qAd1dFYO79VdMWM
p7tjY3NgKnf5vpD6fV2Gq028NGyA0rX6DJrWvGwiPdszbq53aZpjpSuwTW9HPTau8no8qjHhRUPV
tDsJumofR+Il7vF4UGVnCvPC0Hph6PLNaCZyMuaa/WcujH1FztTWsqlsZqtUHzQ9+wK8to6QN+rq
s2WXd9WgLQ9dV88Y8Er5XMUmpOUpZkKB/gSx3Cq0PsWDYlClMQh4gRqSXltwXvFaaJrzBW9FHJTD
imdekvzeTuTCGzSp3WCALMgP4iaOmpbszR7Dv82Y65YKQ2A5RXlJVaDcEV+1j9TRPFT4fkq6YR5c
sAKsa55mZ2RmnJnCfGfOoziY4VLusdxgD6nJa+hZLJ/hqHIOYqKxxYDc+FYnJjcsp/Sm7mT924Kh
19OyNPaWGGZQWhvZE8eq6d4qa+lcq+DpuaEW45I4g87CIfFaaqftmJvNsWlxsnmOszVEWgQhnv5L
zDw5uIozteHwJMHNQ9ChKedUZrZI7S13Xj7Kw6mUh/aLJvAzhrrsj/JkBXigp82QKz3saw7NTwLI
X+3W8pInSMHmikpijq6WrsoCaRLQyebZsLx2mMzV2sI8IELLD2e8w09Hqg4ga2e4j5ZZTwlscPDI
tdFaBndJ7oICkY9R3dSXcxkynVWkp1TNWtuNIqqrJHcslxVA9hxOix5A50fABfI+lzGvVXJKWkGa
VZ9zRl3HsIqds4EFdN91xlS4a5V+ToSU+ZZFjBSGxBcztaYglQ37WgZOJbyars5psCvZs8NiyV1m
lOaG1qHz4LBrnBY4V4+trScXxTJ8chBy7dgRF9Qe3XACWJzwKI3pRZeaTN1mybmgRmuvRRo2l6k8
NrjwkhzSQlFvKqWLtoqDhXtR43pjdI32mI0FxZrgV7ahXW3jKVW/LVbUX44YA150rVk3F7QJT3GR
J/eIhYbcNZPM2dJSiAJs5diE52j0JCWMrxXCxJjg4HYaoma6lXsufRkbiz/PgiiqSbWP9mo98qe8
iq80Kx150JQRJp1uADgifSWgoOyDEo7BPnOW+j7vYYqBwwUMHS7X2aDpG44wEDFmIS9YXaVSh8cx
bc2mGk7KEKkHR4myT3jVAIrTX4PXzXab8IofEcPXO7qKaLGypnWeM5PstaIc5aecrLAdK1O8D4Xq
z6ppXC99Kn2p6XYeasSwWygY3ZWSlPmezCTGhsyRzvk82vfRaIdbRW7kW7oMWKkHi8p/hpay1WKr
PbVz87nEm/pFXnqW/74VC57JSY8CRPqKv9DcdNVOOhqUzDiTSwAOTINWpiXhE5xvE1a0RD7TAm3Z
+9M0uus5XHNk7wHA0ANxxLmJmnxXxbzSUGXXYJKlazFTW6HdvCIiyfZDHqsummzpIgHGAsymuB7W
ro0w+mcc9ZHLWoux1UZU9jkT5jNcmhc57F+tfHlGDH5TKoj9ESUAsNaaYt/ild2gmrtTIfcf6tiy
7uCRqw+AmcsvUCunxzbkLw6lKfGoJ7Nos0Md8Sv6Q910zSCC3JyQBlxSamGidJlrycYmUSuhY5Un
jG5C6oC7dOrt60Y0s/nUmeEapqTZSBVHbhwTXrXeSgCjPI6IAbqKegkK3HWXCTKD6rlmAaX2cgYm
5LRqGpjixcGWshaHXKoCr9GyoxLN5aFvE+vZmI3mk2yFUXodTnF+tIi6au/wS8dhkJOCs5QeNBVU
V6iJjfSrHU+ddG80ZB9tlBjpJIw2uEH7hs6BX0oyhGF4+dvB7B47hpJuO4HpR7+LizjSHzGvjTu4
1Wi1CtGf+JPT1mFS50HIOSStftE7pACBCKwMN4PW9MBkVtpRi9yXC3R0ItSsAzsI4gwpiQCu5YoX
lcp8GuKoObXczQMpJq6Ik/FlHckfWseU3E6X+kApJ6LvMEXQClnUHvmU1h6TZJ+FW0CRaNOqUOyA
7ukes68k6JjDeXOon4sl7vy0kaL9oiM0hJsWHtpCTQ5CBi1G1hI4IaW+iEMTAhCTqU+9ZuYeru85
SJohwRndcb6FjLJpk7zajKFeg26PiX0RYQ0yidu86+VadUWuFgFmN/lV7zFyenVWA94hCVJTvsLG
J4utk/vS6r70utVkxn3YwKIQXtLkCSKb/x7i/j+HOIOs7t/1xN8m1v/z6Pfn3/pHW1z/A0Ulo6DV
Ubce1v5xjFvb4gxOmA7p8nf3BAfGv9vixJwo+OJoloMzRjHOcIUO3/eIU7jICP91MtZsBnKM5f4d
yvE7K9H3MZWiondgmko2laqvY7M3o102OmBpfT+diLzAVTdiUXcrLbVg9VnjcDYlYz6kE+vjRpYz
QamkD/eZ3rEsd07ZPL65er+QhyvvB43fh3ScXvGeytTY60Ti7bfRy7nOnLgfKGlL5RRlHAnd3qpo
xEyE+jjuMOr9szXUUuK2hU2Di7k6HRY0epaO0s0qvzpC0BJ34hjiRJ4r98wibSWYTSP8piARnP5s
b/xLArH6bjT1fcyHyJrZMGII2X4/VdATmEFoWMQJEWwU+SZS3vthHd5vKc9YtYZ5UlJy2YDTLKwr
FGWZrAUFBnkFVlMlvrJ+doqXSLXhM1aokKUUsYz8pDUy1HFVGl9nPcg3yCOdz7DReeji5ojs15hI
bZTMy6SNhyL4/X34+TbQUpdJlSHMRUE3v/7oNw8FrWfIInhgT3jdnIcqshV2TEj2VJtlP11ztHZu
61DJn37/se9HtPDBqDcsUnd4FvnP+rXefCwUqkivu6g8kW6nnBA19ifIushEw/jh95+0zibfjtjX
T6JBgr8aB7hj2e+es5rosKUBeneCo6q/oGrnzBwKe1ZdErc2coPeziPJlsgMVL9j8dFD837Cz69U
ZXxK9NBNAOPvP56RV4LTAZTiunLjjuyNlyxfvwNKW3qV9PvcWebWB2PefD9FV9Y30D6IpKHok+wA
nIe4jhTsXgr6lkZorWp+bBNRVktD7cvSUiBthY3Z7gzNXPoPJr/KzzeK+TnLBpNfWlD0mn68UbLZ
GyXhX9Kl0ofFC4lwXURXNRMUn/Qtyugwxkn2GV0lENSlQX+G2z7xqJWtV2EtS+XNcWTBRkiHbwmq
pa+DQd10+P0tRpbw/ibT/+IhooGGM423czVHvHmczJaDJBJE7TLVkao4hLI58RKsknxnK4a+RzPV
yOeBQNMeY3fMUUkpg05t64CQVsyAeVPc1KDaJwIxxuhxTItqP9NDcWujqe8BWNp+iKjK6yt6Vrhr
tHR0w7QrT2MtdRBOOENEkeKQerHAsPbUIS52dOXzGzWNrqm3tMnNe6s5ibC5E2ohab45kCKkJLPK
2qD3y+LKo51e5LFhP4cyWLXYtJWLBS6B441yDF6CZz6hbdJCLRlnkh+V0ZD8JZ2+1B2Q0B5F19pE
EtY27Jqevouq3jUxUPsgtCSGPZxWws8OxTRssbKRPjHeKPy6Jh8VyWK9Vxon/5oMNcOYWiuy28QJ
J8sdgDoc2rDtPSrFOlB01blqRhCawCSaraJMCnFKdA0haY7o1b1BjcNN0WktuDLniq5ARH6RUokd
W406euhuidhgrvk0FXJ8VFunvjVARQW9k0oqmq5iebHNqt3QrSFCiRybaMukQX7B1TC+wiavDXJt
hEz3LFKHaMtIheP6OI6bORp6e9tWYeznQit2JX8UnZLeVlxo0LZuSr9QAlg0wlyvjGlxdZGHniak
sghaYlGiVdFyHnHe0dtpwVinPEliq4nR6TiwWNOFCdknD9HhNKIomG+uFMqvcRir6vLcMRBZqT4O
U7ys+qLORSo0hm2i72v5JDIB7BtqVLMEcM1FCCA6wVGYqnl1K1uStk9nTes9fA34dmaAlxO3C+io
X4Yh+6HIs7HZYHmNZK/NhRJexY1sgvzNZmuM/XnKHXFhdkTPgDAgILsbScYxpK0pxWl4xblRMyOv
oavDA6fh2N2WedI6bt6weaEbXefe0p8z8DlERggFPqQTGjuYz2ltWHmx6UKqgi1nlmLx7MVgxSyZ
PTJPjVvGK0M3R901mCrkeVWU2K9SP1gJ2VOVKqBi2719Mr5PHsq/5hDl1DWMJTp8XC0UySi2UFh2
w9JsSWspk+2cm8W8k7uOSCFDhczjWRTVedDir5A8bqv6KNUF4xD0KhnJNVkhS1dwCyWGIqIsH1Oi
qYq91hIYuMnQ7t2QE6VBvYVxpRzjMe6ILrNiNRYBOWN1ectmrB1AjqjZtq/5BptKkA+2sZVpoZ2S
zvV4WZAPGm4kXpUWZLrSH1qiLHI/CrWoX2OCuJ2J1VGflAQVLN+gvzj0r/gChY/TjAGQIif6DsRG
ZjJRxq/vJ1US+ksfZuBqxrZ2sKLAHPA09IMLhKB0kY5ymBMEWYeRwdd1rHqj4J+v9nGijNEmc/QY
Zyt/zl37zCWPT4SuahqTNRp4SqRPLSAdJssJ75F6IvoooU9kD7qk3c059tyTWTt0o0tk35dGX7Il
Rfh4+QskqXK18AUp5TMOrzI+NHglpm03GktyxJoo7vRUNV6MKYRUZhNQpqGRnmhVd+aS8OV7RtE+
McsZI/gx3CT4Yp7zcaSySKN0uO0Mc/yMY1wDWThG4cYG9AE81Q75d4y8whlVtgNDLfjI+rkThnKn
CNB/7six2qaXPVv0xtQiTXbtpDLtLK2oU68SyXIeSrlZH840bbrAyru4u55mktg8uRm5N/FY8sUq
kA7KkR3MeaBZydNdsEq2vq2ss1SObKF6nZJEmt2oNlk++0lPx/5STGItPunXXhuZZE6biubRuK+q
hVTnSS3EEsiZtf749auPrE98r3U0pxslv6JvaDm6cVZli+dkA69OndMYOJfYhpim91QFEf8fa6oq
yviqUfQZCJFWxzK3G2Micz5itDqXVkIDv3PV12xmpM/rosHL5PGLWEAmR1nrZFEWD/AMnQNivYRp
JZw3ngtEyy9jCZwPakQ632hikrtjRJmbHqsaCdmtzW4RIJZQTo0TNc8YwRkpoMpN1ENlR05/xOkP
TIpk2gbqKBrBoFa5rCtTd/6S5ZlxPfUdvLUGakf2OJpF1O3gmBavOAvWNYTjauyvuAO6imDiu20N
TeFRksNiW4x1hKhWZ5mb2zG+Ifu0OwKLTA3fUFsVyXNu6GxHseo8tBAlok2ulrwmixRqzl4vK6X5
VrAgzwQy8khtQFDzjKQG5MMtLMRhwyYzNkel7VWTaKxcDOy0Gjm7Vtukn1oHvr80U6YfFke0yld4
83NH8opioT8ZVf6pqVBWSvmIMG1fc1to+kFSwsE3DOJymi0of0PXYC3vdnoBbWi3jGv6AKDYbmF0
lDHVLc1Jv5AEJL0NYIliOEZY0GIUAF0R31GJdF9lgiWIILCSbnCzuBvht42D3bALzM0tUzYleVIq
+mYDAg0pm+9roTFAjxt67HSJAVgdpLAeP8cREwVsPwQL7hOEfWe6NuEStD1kpU1C+DKwRlWk2vVE
h8c4FWa9EnTrQTYvdSXGhzlT3XSbEeAvzXi7ZEYHAaxg7ei6fKNM2tT6Qw4pO1hwb/JV0blY/hzO
9LPpa5jNI0wz5S6NW541djrngWe96K5Lp4T20qu1g/GBmTnG2f4ZZxsOMTfLBuveALE7+iOhIzoM
9Bz/bUPuMajQiCd6QxAsd5ODwzxdJJrIqgurrWPtGlx0bu6xmQKCTKZJii6zVqpHv+jgbtLbL3px
mTPq4xiJlWTbxavcaZxkeU+eL+/9THhWgrs/ti6/V6X/lRd+IC+kVfHbcbj/LX8ZX9pvb8fhf/6d
v/oolvGHDKRJk+l8rHiIVUP4d1ysQZIsPufvPRTaLJxW/p6GO3/glqE/in6Z0znywn+2Uew/dJ3J
NdJcQ8XrIGv/VhvlndOa8TRgGabr2AFsBuyMD388bGQpOiMFt9Ruxgj3JFJR1r5Za2PvTgsToslq
0fHUzXydV+qykt5J4OQE7jFeqbeMt0sCSrVFeQoT8pDdsqQk4D0dv03CXEltpHOyFRIKFInr0pZW
D1P+SZfwiWp9UqN4oiKdNZl4nckBiM1FTHYhAZ63KdlQF3BPllOeGvRC7Z6QUYvlAQwcSMuDqcgZ
2jTwzbg/yJ2I28alTGmPU0NmolkQGSJNRhqMfDnV1fCK760lCfeV1IobpFH6gXn6p9RqpKckLwgr
bErT1ZHKU7+rEXUcJvja7uorQJO2X0zdeSDW3ZAyfiSechf/9FlX52zrOLyCs6GhGUf9HshR9loz
msV76ICDLWVydsHHwnhrRL1tFj49HtSzCcGGIktcQk7Q3F5Vz4li34VDfwnEEX3bVN6OzaJcTCQG
MuUixFyF0sx/iotqLi50u34KCyiFiyKmA43xTwjZ9uvwxF0nvgTLf2qMdbpfVbdTKi3PGT5Bv9bi
2M/QDm57tjUvSRhkWc7dRCh1aHGaQRW/fgVChwz+aQj5WmAtlnylZZLEyTOrbqPOyR+I+NIfWDpJ
blhjYoE2ayBJSfJEysUmKwMOXupruocLgDrpIPB0vVQ6zfjaEQM4R7ZzT6tzlmMVPvFo7EJ7YWc3
RHMFXK990jP7zuySiiiONgkUCvILrJvWZrEcZec0pg3n377Pl1rCCKSN97CBkaUBJbDIs+yKs+qE
/RdJxirnWY2snQVpBKci4QDJKCmebNrWzbLJ4/JWo7G20dqyZS+vtJsuF862s0PselrM3sqb46bJ
kPhxziaEcrJxgrbRmMVEtUL6RTIDRyT8B7/uAAVdVab+GDEnRD7ZSsY9JUBy1AtT/qTzw/1uBsZf
JClYU4NrWW0Vm9MoGo5ZPo5zYwBNY5joGkYq5leSZBYpsOmohK+zY42XudqihI9Kck1zRhStSzok
E8dUuf3vQv//aZmvmiBW2X84JX7SkW9pZCVfX94u9H/9nb+FT/If/BMyqkh036zda3fsr5Xetv6g
Gwnxiqw5BVPKqm76e6lX/pBlxQGBwRcA56DRs/yrY76qz1VaVbgj6NSqpmP8O0v9u64SWW6ED2o6
mieWQQ33148LfUSVsNh11e9U8icEucAO52ISm5wLvceR6xItUF5kJlZ234kB4r65Vr/okL/rvHHm
oS1uk0kowxllorB+uzc9LcjuC0FdkwjGXh021lyYWKfVHGlGUuz+g49ybINtSCcc6L29rdXSQVEK
QwQsOYSQqQr27I4xOe3M5j/4VVzKldIGR+onx9OiYKObdZ1R6DQldFaWxm8FcUFisj6i1q2tyTed
3+8XEByMjKGEhwLa0I8XkDFCn+UGF9BJ0JQPs8pxqzdfp8H0ozJMPatiB2pClOZ0hivv95d07Zv/
/OErmYunGLUfkr63d0+giQm1WgjombqJkGuKNyU48n/PecRPhIBFBCa5OyYItvdOpy6ytW5owp7J
q27igFRLyObG1FjDJq0LOpG//1HvhgXfP251HqmUVzwm70GlRjOoWqyIPohmJK9MMr9h2nu1o6pg
bS1QdKf1B/3nny8jTkbVUfEcKTri6Xe1VhgzW7c1gsVY5w0qKCfnZjnV5ve/a70ZP94sPoXmJexW
GYmGtr6Kb141pq7kVjVZH2jJAMFLki7gvFzNikp4m1wYH/ymX13Ft5/27tFgREhyFximwB5GxQ1J
qIqGglZzumZ6Og4pwVn2+fc/8B1sy/h+51b6poHDBm/j+6VsjjNUySOvnRKb+hXKt/whIglsT7wC
Q+gqojBsbqxhtr0m17uvJpSqQ21ouz5qq2DonWHTTyoj/dGqv0yTJu1ngkJdNRTN7RrsR5xG5ClZ
s3ywMCm/uP8AMC1ZoebHFPb+ibO7yEQewWuUwJrLXF0aMRVMkzFsiIdbzdfEsJGnOPoaV2+joi/5
JC/WdN0rdn2yGHl6UR05VzQdog/eBeOXX431eX3DsTy9n5ylDhRCeqGCMUMMijw2fOZz5LjYptiA
iOnuYUOQODSahFdVaCkOwGnaC3qrQ0ZxTFk3rNJ6vSNPA2S2q9Ho88MS11CpRvMx6tX2pJqLtMfK
BKdwWAWdSNZp77TOQ0+X70GQaeM5NAy9VpesLTiuxB201t701XQQWQsKUMp7T4SGgzQUMJ6e3XPa
JqhanzV31pZs23KkIOpdXFWOteyaxCKxTwfcPYV5eCGTBPEotc0QpCW6Wqz3r9ms3QigzADoI2Q0
Ziyu+JfLD4ZmP78guK0pDHjr2YOt95BegjeM3hjXm97FJynrY+aC8l5JpjsMSvWm74lo/P378ctP
pIWEtMMADvw+XNZpp4EUmkwEbRjuFfyu+Bi+OKV+0Wo0xGn1PP3+837e222OCbYFnGM1HL8fJXeR
M0BJ7UWA/6B21UEf9xGhAhtbbWf/9x/182NqI+g2AaKRAUJDfP3/36xtUc+hZmT6HEA2Mo6V1Cj7
auytDy7gLz+FIGXKFJrDXMMfPwXPtFQIOA2BBEG8dcm6k3Y0pO3r3/8YZZ3W/rhS82uQjdtUi9gP
jXefk9HcVuhbM5OZlMpn1pFuzalgGN/B2NLDDgSUxoMvWxqDK/uR3mFQ6Vny0bKk/eJrUMJwUMGe
rvyEY2yaioi4wSKjFM3wZmRws6V7L7b6KDD/aaCD96iOnE0rV9/yarRuCH4eg8iQh0vgstqBKdGH
PMVffqfVQoniwKFmfbetRLokkTqgdQE8/3Ivt8bGkXs6tQiWTyEKWC+2+vo5p33tAWyYr/oVjg4G
Gh+3XVYMMfJvEEeGU2ZP/rKMn5ABql6TiPp2htbk1iIxdgaonEM5k3gni4+KC/WXP8CBeKxR0vP+
r/f+zZNKNqRTzPbIRY3nm6i16m0/6tF9zCrm1ViB/LBTZK+wTMGO1RYHhiEvdgLtrzWdfV+HoUeU
ybChZ+6cq8Wq7mx9+bYYIdhEO3a29Jhnf8xSib1C5PCpSL/44Ol8N+xnl0X08+YXvHs6R0E4TVTN
9GekNDqEGL0OwphKP5VkX2AnhMNJxyZNZcxZdBO6Gt3277+C9uuLaMv0qEAKWO9fd3tmLWHK3a0R
YaJ2+9w2PlNWXVt6VxJbKH/FrDY9Yi+Mv6C3EP0QeWml0uMgpQHpardV5a7yW2y6a2bjWLiW2tce
ZlY5oDeEhyiNlG9zqSgslRbi7GxjwF30Tcl5JNGHLMnBkC8kQ8l3S1W9WIN8a858EHF2zDwYphof
XPOfSzciZbDcYYPHQcNp6ceHhoYfGJyUBaFJ88cyDKwhzX1pQYpeLYb2QZ34i2XbpOTm5AnYklrx
3YmiIyq4bFl0gjoqXx3EKuzatIx05oQffNL6L71b5/ikVWqkA3aU3xf2xL30JK8YPEltdJcpWvQI
d5Fs4GLmNAGilZa9bEr2ASjtR2b/X+yFpqyDTtEQif1s9hcRbp8wJX+5xwmLUuZ6spqVaPiaW+Iz
R17zgw3qe+350281wPErEI0hjry7hcRYdVOS8MhyDC9veo26Zw41fy5pnAI8/caE6K5K8smP5pri
RrcTb8Dih7Vl+eDt+eXDhL2JnQVQ/0++8aQXgwFerQtGuxK+XFv0NxnxQ06qIs+I09ffv6y/2DQx
fWncZrxaMof8H59drJBZVECjDmZMywENstBbgLB9cEb85fVV6GTwJHF5dftdBZB2SlQpqK0CzshA
4oYpxsqDK94MMeGMqDW8iIkkOR4NDcYwKjy6ATm6AOm4LOZHa+TPh3JkWJwKOZSjazTev6/j3BvI
ajO+zEBaNdogRjLtQhLqHHlRQZRc3RVlEFtCdauslz94rd7LmdYVmnXR5GJTtyPVfPesCZIdVa2U
2wB7Vfy5tmg6QkOLxFWHuRxljVmRB1yBqSP6cXbQHg5mkxu+nKLzdjE2x5k3gmC8HGKN4D1ViF7x
CAPvvv7+yfjFQgMkEc4Qrz51znvQdoxJejZKswnMKWy3vc4IU+8aZ0Mtn3xwSX7xUQwBdTRyFm04
rs6PD2GSKh08ZasJxBIWr7o2W+elJNXAlUz5P/hZ1KCAlMy1pfbTqlaX9SJqW28C/HftGVulua1m
KzwCkaSL+I9G4/Wfq8f/lH3xf+ydx3LcSra1X+XGP0cHTMIN7gQoT1+k6CYIShThgYRLIPH0/1dq
E93qjnOi53cmnUMRVTCJnXuv9a17onbG4X//339YxDgSbRFKRFRrv+8b7RVReztxpJxJySZhRPNY
p+TR83ZDarXUAuk/Yd9/fND/eCrZXwssm5ZA4PqvpzJNTXKdM7fbM45Xce0uM+bE2t7AERj+5FBo
0v/9DUGlYULTQNTosGL968GCkryhdLW4RQQJETtPYzeI80zM6watQVPFXj/YG4+avIo7R83Gjp3j
tGxXhBo19jOc3dvcocd4TAZdPdsY+7IN+YkBAeMVAZuI1LvsAz+GcVNCxxp2aValRTRADmCew1dy
Yt9rESmFyp2t3YzOU1+5RhbucyQC6xZFInb8FKv5kzfZiHUALrj2Dj7r4m2xB2b2azhbef3TK2iW
pJFkB5NdLRlJ25cYqj77NlStpY8V4EsStnOrhjRmSutUr0x598NUquHWrZspuBHwGpIHb0CrsuPv
xoyggKjsJZpEWMIRQ3CR3gR+czFXkGQKn9DtqkcFQR5Bf2O0B2jRqI912ttke2b5cz14DjF9E7LF
I06GVMbBBOZwp0tQCttaIv26LhTbSaKCQzlX+2GYw3LD4B9LfauQUV3VBvNn+g61tDeydi/FVQ4P
/cNnWq+xqIxLvAawDB+li3Jlj+Ch0Pdz4qtHAoH7cUuic+ifAUcHBNJqRaQHReyy64IlzHcC9whE
epmua0xUfLhvel5R2yq5tP9Mww7xhg5u8I1QqSpeqrp14oHsZEYz6OIOdTA90OfdTWgxX4hvrV4r
IzDPIxTQKKmL5WCAXNg6XXg3VXrXdMNuyfzmnPg0UYEAb5Fq53tblDNEp7KGWKDgkus5tjF4FSXU
QXeyk81ULM4OJdGncIx5q1BU8Bl6f+/hjNuGIvf2IlzbiIoZ8gLTxasBe8R3f0QCICYNwMRXH2vn
uQflINdTWDjcvHpGYb/1MBbeuyGQEsLM8/sSClWMX8i6Cuoqu0EPiOnOR6Y55Mnzsjru3jWshzxH
0ox8JzkmoSjjpSgnigrmX0QOIcce/PWBbKtjNwq8/CsZYvla3pV0l5ZZ9KdyWezNapaEo49wMQsi
YhHN41icnWzDuCu4TwJxRqOzbK05yHbr2uNSY6y1SWzil1dK1zPh1PK9CQbzusl8HJZj520Wc+y/
PKNrYmNEzRvQsN4zgHSPfYWcwQfNeQQyax8HDdKOJsWJgdkOpp61K139WqMGem3y5OC74hGU6yuK
rGY7myGNuil5rQm27XkC6+CoJh9jjtGhOHONpzIMktOQOPkG3GywNQthcB06RJFFSKwg+4YzYFt1
36V9cB4mrHyzM1wTRgvPY7mYDY3m59DN8hA4Y34AgIjgsg7UlxjI3NP5TAbuplT5uGoEsx1pLGzN
bbNH6tXm4fhUtoBmI5ub56VmWL9sfJBVJPOOLBJFOs1vzH7LW9jqOe0RXEaQCo7mBBjfaMeWseka
XPGHdrvwQGwTKEB6uA70nM7DG5G3/kAQrZ0AjdysKHzfDMvZmUWK+NFAriT3vmG3PxZ/LeXBKSt7
2tRBDwNSt5g0rg3DG7EA+wFxGpVWrnGiPWsONGk71GY9ZwoTalNt1qBWTxld/Xu7KuynpG7K/DgX
Xr91kXneWrMd7NocOkSEo3Q5ZflgfvfMhHqS/q7c+qtZXUlesj9GAiq8baXJ0SxmN3eY3w/eo1Bl
8hXS3J+wTXpIV2SizM2qg+Ubc6b6q5c9DlpdD9Y7uruezEfp3oWNLd8QAs4bdG96P1KxPAU4Pt/U
wO/R4IvQNdrdab1EQORLI46I1ocXunCXQfyQQSBRE3dC5oTdK6zv7kcnRbkrF6N79TuyMIs+GQkW
QQm3yxH7vLgtukDm5fO88RK3HjcT/jty02zDRfkk8HZ7nhsXFFxH9G+4QGkhb9mVhv2uZN9UH0hX
5udH0lSfu2S+KC6BZsCnT+ckj1tTdGFcMxrE/5xVl3vQmE/4w7NHs86qqPVRc+0A9EnjGZ0eX9G/
GEquUnvlo3qlelb2Ms03YLvTuzzAtE2K1HrTjkFwLTLBb3Vkvhdm7j2q0XbXiEqkO3kyy+6QP8l3
Wnf2lsaZe5f2PKrbpq3X3Tot5Q4wPjmBGFvSu6qSCtq0i+uah6jjoeLq0oTvTmUdAkzMMvm9V2lP
emxvPQ055zsvSszTaNX2Afzlg9ELfWVwaz5It5ff3csOk0zqVapN2RX5njObH3DT8msN/BhWL7qT
tIrwelWD/D5q2b+qjPO6+n73o7VSNB0rMTsouohjP5EDrlFnjMNnCET3TqydQWpTG6Z3S+4iNkOl
V+tPJKsCLYK0Z0eA3J6tRF9bvJblZoazHBsZKHLm6FnRsEJNyRDhlreepKXdOwh3yTcJfOnWc6f2
3Uu9cgNjgNQyGym8FSlczp/u5NjbFEL3SfdmsknRB19djHQHIvGWb2REsS6mSX5wJP9amkZ6N6FZ
WEEWAXCPGnRCd7hxqyOBO0jKxpAmziYv5+QEMIcfgHl9cSvP1bgpVtlO0cpzThurGV6wResvMFDD
p58KN04SXR2tfrzc5VMmJ2YutvuY15l6Fu04QStv+ZCVa5ZnaL3ywyky79EIV9zrspmzO3jBjRUN
oulfK0K57gNvmJ5NuZTn/HK5bXzE125hwY8UigOVht6Fvn8RtxqYfsXAWQuKTN+bxA19mWub495G
IIrWJkjOKFrFsTOz5tpzZn5ju5ZnSvblG+ij4XOdUe6e1p6W+NaoM/3lE/NFMu+UJRe6lTX0EbbT
uYk9o0XeLIq1BoVheMlZZGy5IjkNnT7WCloX3507aQVvw9LrCe401qzsriqL1opra23vDcLYibfW
FdfaJPBAHT2nDZoYrMRXiyQJr5NZk0xbz90X4A/rWaQo7tQ8WD89VWC34NHrHlgt1q/WLmQfe3aj
y7gv3Oknir/V5ZqhWjKk5LR4vMmHvTmXVh8RPAQkw66McziarGa+p34uMugeSD2g8d/Z8nZUWr4R
9t09WGOQ3kGlJDMmxOKeDwFK+iG7KAYDnu/GSMeXDsWO+dAbwcAa35YXxgGi6C8qav+GPXGyk1MC
yw0tgU/fdHTgqiVO8L4OwXib1DLdK6C/B+HVXBpem9dOL8opcv00v/fEIHfYi4ZvvVSIeNfsa0xb
/tMgpdwkSjrf3TAlQVMiSZYCqbXtLMiHlOPtLc5XxERTbMqx5znEs6DPhAks9xQhMMlFkTzb1QVp
ZLSPZBrfYK6GEGeaOXuZvt/MOCYAzwYn8j+JQqhlz2Gh25kzkmPk9Kwbzsp43cyNm8UjjL7RbvLo
JXZ7DJd8Sll06xWbNcPGDuHc0c3Hk9K62uQ8mzdmOvfXwD6aU5o1OqLUpwQMGf/RQv0IXdTsZIEs
5xIYxCdJ0KcuNy2WNMx3qzN028azJPg6cbUshXih3iYTFj7693C+zJnacZfRWT52SeszLcsoSFXR
6pdgmdOz2WTzDtr7wWurbhPOWH2jvGsPBCx/0P+r38oaeRXvHE4SFK+UhZ4dTuxrLbJLsvxwLA3T
icivxhlYC7kbkFZfZdZEarCe53uoR4DIi2J4JEDKY6kL0/MEoBMMceLfTyhwIxrTUDL8RHygqvee
8VVUhzz3n5fCrPe0SzPqQEo5omyRMrX5nN3kAY2b1rKPCcK575mZzDtFitQeYgCxKDmUsVnxMA4y
G4lcp1WYau1dUVyIl0K4xOEu7Y7HiQW4Ldidph6aKYI3wy9VTvbLIoV1G9bhimqhFk+kwRfxQg27
c1m7rupkqJ4t2M0PmjijnauGhcQK6sIIviqmQmgkP1dGTXYsiUG47QpuA7z8aY7Ur4FvIyXsGVED
y1sk9CgGCBGYBTuefI+CHgjXRwEx5JTOzWEE4lFErjCQ04GJWU37ZcTzseNRJKJ1LSjUXJyKJJ/c
1sJNvqF6pswQCpO1bxYoA8f8HJj9uilrJ7gaNFK6xMy2mVuVUen07l0tXVDD2RxaDC2q9ah1q248
YIYNNRoUHQjJDX76pcDr4YBOxChxEc/3DdvSirwdGTFDUzfkBRevtS28PYmKDa+cBQN7txJICLLY
WO7DxOmuNc1sdnW+IjpiIlTuFAJzObs+GsfCXw6JGmMFUP6m4ipfDQ22oUG0FcPRGVTBPIzX9H1J
jRmKAwEk4WvIzJR9zkffNhdXjLtCTCavA8teBhhBjdYrPoT+2Nr+d2v1fiZ9271TsVbvFZnNLFr4
6slWMHaOmtLt6E/1A9FJ8OVgxTP0DseVcBw8VJRDywHrg8pPhtPOYqN8c/APfmkh2AQA3t4Zc3ox
oWi/vaN904KgDIoUDDpI+pV71C2A1BfNg90F9QOEgrKKcs0CSmrI+FkNtgmyocg+SaJeJfGG/MIO
FcDJhaH3qAV6yteeiofrRp7HDg13xVvC8JxjJQPeKCG8et6W9M7WCuIQTX/+V5vk9hP1MTvTss7E
iXyk4bMuscMO00ATYdBT/VWKhq7CsI7JuzkU1nfAsrzpW4HdYuiW5B0gCZtwctiMMJZrMnwarjTq
yF5ViMixdJvHqltYGIZsmdudnxJ+thPhTEdjWjJujwy2Pt77BsNV5k1YbsK0Td5dy+XfhHKpekI/
wtLdCOB/EnamHsuNGviUmAiQS20aVFo+m5iFgxa5aIarfHVH9o1mo6wsnuWcpzuKV37zaoDZOAqi
F4JNJiCs74k9pgQYmZDicF7q8LrITEHiQA9VKa4Sj6tkQI+HrrJMybvqFQjGdCIpO8L5U3/Z08RR
p468EJBOTvj+15PpKiMFY8l4Mo+JnkKZ5luE1kXsJ9q9Q0RM7HQYF2FeXpoCGNuaRxf9WLOv8oJ2
D8qCnA0mEY4HadEFurM7d7F2BMC4V7of20d3RlHBJWTeGs9Jx/crfZd+SC/NsrgaUDGofa0RftyE
alRfyqM3iioXe+eNZ1hEmGtlA6fCjlVjy30o/bBLYikD8wlnwaAJOxM42cTElz7YyuQzUpXzqfMG
BivtrKUxmP8BWMc2mPPs0vvP9Ia+DGdREco8skjYw2fO7gU4/ExFrAc1/CSlo6j24dTjAJpCtKP4
cnJ7iSuT54eEXxdNdEP/7zRjqYZK1Y5UdG4mZHEE3UgTpWe2AoOqy0mQ55liw81LmPdXXE9mUmJT
mi4GzxXz912mHBNbOiVkBS5pjCq0gd+sgnyfrmrNEzPp/jDXk/NQp8FyjZYpf17XbP4220L9dQz2
f2aDPzEboET7Y5bx7c/5f97avvxnEerf/tHf7QbWXwIXPZsfMPcJabnT1v273SD8i88YDm0dTyvV
2D/TjDEpMP5HXoiQEVHVpf/6NxGqMP8iwtC5ZACSE/JLuvrf0Pf+tc9LRjP3NOMKB2lKSAzAbwo4
iwGEMs20PVJTQAkum9S9c3o2OASe/Znk9Lf5169jMYxCcBqEOCZ+V0yqATs5oQ7N0WcTeLsqbd0W
KF2fNWfguuv+2ynn5XjAH8jFRHdqX9Bg/9rD7g3HBqNqcrza4rU1m2RQR8UCEWBcLhX8mHjw75bA
epo93iJ/3K3/bURwOThDNw9AA1cPdeFvg4/OMAcqg745YjAYP+uKpm9UWSq4Bia7nBem97jozD8b
7P6HU+xytqABoCkmAOu3tj3rVtHPgQ9MqLYu1X42firwAGsU5lT/qan/6wOiUkEDy03kXWYvvw8Z
ccUu0h768JAZCbzWX3A3ejDbOnCMd/KivLc/Pq3Wv51XnxKZIRtKCE6u/fu4USPSWNNkUYg0FgDa
k5fgzlzXDtJFMAsWTz3l1m1Q0YAiWsE6g/1rnjFs+3OcoaiDDOcP/nnUNqieHmK1okjNhmtrCZdX
bQd/chdQCv/+gPku5RHPPj1IQBG/j4qamvTfAiTRAaxAKp6M2naTqyGtGKqkLUVY3aXWfLIYF1Vp
NFzsqDyD+myEVX+wTQB4p187z1pLTJwOYpSIuoh7CegWEbJrYN0ueQZlUpk2hrpf1lbanpwHgBB0
PCd7oEAx+hyDq7bXYCd5D98avQ8Ub/LN9koaejlbo7fcJ7jyq2iFJeJ+D5QjeR3266Iw0Ha4OHEk
L/ceq4S3IaahDA+FqQxkA1lIP4LJBrdcUpC6GvkD0I+W4imzrJ/cpQv7HyvPi+VmFKESD0uj5+vG
zPBdey6gA4VGAevuZSGAPsBzurDLuDfmkVoanFjAdqSTbxP9ore1N52jR8oUfXOl5FtQO+oeIzew
6LBbL5Bzswi3hdW7H+SaL2f6f1SutUrkm5ONy9noDOvJHS+7+TXHYRziCTw2OlzePHqXU0zNQDE/
JO5yhvTGN5UgsCMyUjkg7kk2zWwCoQ8Es/tRTZzHYFWct15YT1PIRcOxGD7T6XY/GCIsZ6jU4RYO
ouvsdJvjEw4XbLbRQHbY+a/3alYAZYszzEnTTX6pXKkNqDcYLMs3WyuG6sNMwHVs9LrMTiG79PpI
dlGHnhcWfjBtR2qCl0zN4XMgWU83YznhJ0XGwX0CKEx8tEMg37JU8vB31IahRt6J8xLQMzUxdwZ6
eSMWKXHEvam5/I5skbdOmNI3yrtw43m6aYgsBRXgXz3Eihx2UMSZRd81u2yLZnn5rrMISfRK2/7w
6/yLZXRjZwpAmLNBQwNmZEPckXZ+++tnxiRp4lqbBevGmjESUvKBqbzazCmMQ7yk3MDZ5fHwCBqU
B6ZQSXJlDcqUiDPmieblEoRnyDNWTz4zFLcJzFVgFrf0UgfgDEFd2ssj7FfmArTXl0TtcPDrKAEG
CX+5yi3zOFujrxaC7Aw86AMufWOvzamYNx39s+QsZeNWUda6LiV7Blfh2ibR6A398/ypmJ+peGY/
nd/PGvTYy8Dpz/A3NwrwB2HKEeMcOmeBMmg1ky9EuqvLeR6epJNk5LqxL06akAaew/w065bj7HRi
h8bJuXWDlhaXmg9JqJcrmj7Lk0ceX5zJJOeyGxrXN6a+gXDB18G0u40kkjUC8GjdGUhmzzOeXVow
iXLfR1hlgvtrmFEqh/lypXyDflPQppT8ps2W02zX26Cf0k/su9YtwwD/xF7Ju5VmE7KfWAW92mau
ueCLMbTRWqRQEZmzf4Z5xixtMKY033BzhyfB0BGnilBDGAHNSZ4ddgZkqRni25ildAv77qOx/OK2
qJAFHTpGuoofdLjpevCcKTwjhA6ZxV8i1uXlzGuOe9lOmiw/eEbCW5r+5B5uinxzrTF8rnU2YahL
AyT0rlLLecUV8bxk1BY0NeSbZkYLPqKcPxYc5s+F67Fgtnb5hF6ueCl6ApMJ0HXJ2TZJ1csRLB0D
SQ4BQxQMZ7xG2yfPrbdrToeA7CcB4dFhsH0CUGGGL+sgrfe6N4z1uBJYExydul+dObbksOycnpnv
ybMd5/uaKtfbMvk+VaFMrqEhpfc9u+AjUJsnOvjdczX2H7peLqt/bj0PdThtionztIQF6zzTuPwU
ttJ+n4wE0nyVgf4kotZ/BMJY+owH56PrTIbaOHNnxTyX/pVI2j7YMbFp7paJMcVuFfZznQVyQzox
A1FFivNGaLtDhlIJFzyrk8BK8g3xvbIcfl7yxuq/EWVqQ3UJ5hzJLeCbdrcGKKUiOy0nZMuk31yD
rpw4dXUio3V001cGie2BHWzAcMIxNwVfae9b8NthCCTDG4m81CJydGl1ojGPS0txWUlC7UGBDoLF
guxc4I7BoI/4xINbY9G8FuoWsAK4fkzsFTsxN0EmFpXeyk1zIY6dB0ADm5QQb26liUnCJs1a69ax
LwqbDoX/EBUhv0fZfBpvxGA1zFyauCLRO4UnUfCZfEZ8US4vBPysbLgFFyclcKCSeb1JbdhKhBT0
B50p1kHlpsOwx5QTXIeyMuIiaDlywcuE0AKfVoV0OLznzh3jVs17vO05sJOs4mPVBQv+ryXQz+gN
b0lcu9z6s1ll9xhsgyaa5EyGwjSZICZcDPD9aAyfjVPy5rAQH3u8WTv3w694Pw7MarGiM7nGaN61
9COq0fWpGDT7mv1fP5bVuLA3uoxW5ikxLqxGn5bVVVf1/UFpOvWjunRQgjncWmsF48CG7tmAOtG1
WG6IvaSJYkJefJuBA2d3tgv6fZsT31DHs1o5JGhN7Z9FB+WLt4UHYLgm1DXtaP7MgakIaU0X4Z2m
ciiIEehc/ZgAYXzzMouFVfdGcT3LHh4hqW/0CZ3JSp9mf23BfeO8vxarE8ByQOv+WLUG0NApM77G
nh5mNs30MPjMVDm/6Bz2MnNbBFXPm7wLR+vJAaZJ165foMv0vgCOkS755Yx2EKqjymVGHk8yoKvI
iGBsHrGXBtcF06qPdaovjJGBy0gYLLuG0V7N3ty4cMbzLaLXxHy2DC1cwXmitHz0HFrbj8pbKiRt
dG3TLDhXJSIsXlUyXB3Jq7HTsGeQmKfWtyKgWgZVOo+wVyzKjcokPTxHBlnGSVXnGyLtSGX3GO7X
RkgN4tuZeSrRvNw69YhR2MiYV2e62zDgCU8Vg6kbLn93bhkAHUuVGa/0DWnjjcjI1EDkhdBBfUix
7oBo9o1dNc0u3wONQEPnIsI/fiXgXjNzcR4YZucbp08n8Ksp/KjVqoFtLt2xJTgWVmdlnRvBEhNR
hvRRoeDYWiUVyejV5RcBre4ugHl5QH5RI/PpFJOJFmgQq8JX0zPRqfRduGBJ4L6mMJg6844pq3nn
1lptGPzE3qDrw4KIZkttnDwu3qR3BS9RYJnZvF1IihMmDIfFnpoHrjbv5WapTrz56r2oSyMCeTTG
AX7GNKxuJiwwWK4yfWdqmX6Thje99a3t3LaKRIPYSU0KyKXbV2FFz0zdO7V1pvJrtrYxm18u81Gw
oIpwmKgm1hxLTePPIgkOhEP8dDuPCyImHuEdijRgSTRxKtISgbVLJBeJGiINZp4VhLY97d1sYjWE
KnXFqMlg6KXBIg9lxU1aZ6w2uccoOF4V7pgoWapsuNflXCBHpeze/PE2Svy+KwloRPjoNZFi04L4
fdu/KrsIeePJg3R/Ff2KbNiovxS+f3ycf9v9ENWE5J5eBtt+RJm/adbCJBunoh3loWJ8mENg9K2n
brhgnQQOiytPXLYuv5bDPz7ubwJnwWERN6JS99iZ4vK5fP9/EvuzJa+comXSsxSV9zEadX+ohwXK
0OyTI75t60afPS9jLe7Upcr946P/pkL9dfTQZlfMA86H+F1fqQdGB7PltQeiztmArEGPVuKy6ha/
IE5jKlnzTdmzLblU3jh1Wdx/fYT/69j9SceORstFN/8PMee/ucaPVZU3SK/+uWP3t3/0d9u4T4PN
t3Ef02O7tOz4fX/Py7AIxeAtcHHB4Bqlr/MP27iApmrSA6HN5wGDxFX4j44dURqh5+OiJWnjV/6G
/d/Yxulh/f7wYsmlxW5iJqVzh0DzX2/u3MtFUVlDdlo6C7jMLKGDkvTjXcnOB1LGRkAgcivCR1l2
aAsuqt4kNhUvOpIwwFsceqvGzhK0lXdaV18k20q1K3Rj01weJlrgYk80hDYeSvLXXzomP27MvDkt
4BbzfouUPUA4muuACF4yHGxin8xVsM2aPJKzQcdFw9xTFlvrKKKmaMPtSnZgv1UXnzJEvRZ52EBg
UiQCg+zwQvs/AjAmmzEImSmuJk0E6EDjEOsA+RVJELOwr0N7JEcsrL2bmYxRNvUTdAjb2PkD9oVI
V8p0NuAh8kdZFPphyczxltT4mtwaRpFbn4hTRrjBAuyscc00iLxCnitXKoblcKGQJehDipnyZMse
ClkW7Jfc7hFytHkLms6FqzZklDTjbJeEaLlMJcXo2y9ViHI7d/rq0bJRnoaZeE+RENy5rQ43aNOc
+8ku+qNqtdhkln2feeuwQXVF/rjOPcDiRnXv+AZ5yM18ds0ZcHNVoa+Ri5/9YKIu9wIjedwzS7my
6poROozvs+odn9Oe5ekNYy5xO2cNeJVxWqdrc952dtveJrKvvwqCyQEdCr0bXJxjKfK1M1iDH26S
kLCRMFiG4gddBBJsxFjxJRSGFREV1AAQc09qprHio/l6LPrBOTu0yK4cqp179GYIisrse4Fh+8Nt
vXkDS/KKfZ3euMw72aUmIoLwYjyodqkfq76s46YEA2tTx8YjZwROVvnQV8VIiV9OMbi64Vu5rEkk
Bnu51aj+NhJB79Zy+aQGw/uNqZL0aQ18plUULtR4RdOG/NqiIN5BSnKmss48sYP/rPj5u3QS1YOv
GipUZJnh2adWfggYjdDhSookuqhbb6HVjXEhlbEvkRDsV2NqzqbNHe1703gNhFBc6cqOwMdAyuO2
v2lBCryp3kcnb4wjcU8FDBN0bBWsG8qETVeW834qEsiS3XRFk3Y40cO7UeC7GFt6DcIpSjSof4tx
gNWiSADkHkSoidRtSowx9tbx2TCqHZFxZ1T65i5hO6codIeuedXzVNxnTn9njIzlaeUQHCfOVmdW
2yaQPwbp+0eqmmdCrHFj2cN7TYjcjgHVqOGc2FeumJl3Xa6U/jRS9mythYlrncwXMYVLrHSYHOSs
jJs5CMNtMsl0U5jijcVwuLNJftkZQ98Cqkhd6FaDeBZIgtC6ktJWJ9jP6LfzWBknH7dyxFz2DVlJ
R5ex7vcVEj8G0UDU8+uxHrOoG/ECN/ktGVX0u7yQFqWoMS6TDDbPMt9R+CyxKIvhDK2oeqBKT494
rxBfrqVzpDe8PNRLte6bkagMFDHgwsoFxFivGMk787HX1NKbGVrlwyzG5wlk88HotHs7QyGDRhi1
g5jNx6YwRBVuOqu3i3udzE59zVDwtu6D721HSe55a/hUOFrugB+Ul5S75F47QX5HXvRHIySZRV2N
Ji63PjypXKgFvTm+Dz1fGRmh3PSysq/Sqql3GL+4pc20AlsjKjSZWXWvWXYhC7HegTpBnOA3+n0l
WBKFCeuzmrgHc73od/pANFHr3OweUVU9NibovJS4gbuWkTey6bCa5H1KrXF0JPzJvYS1K9nggKAb
1qI9ylJRrmN1wCoum/A8Fv6XbM05Tm2GsnMWVIiOAjiKuDLGIKJtVrdJLPJ6WogSm9wCKVvuGTtr
RcYZ2GO9I2p94RFvUKcv03NW0ZYXB03w3qmmtcsOFyfwj9IoWg3jr8ALQFvG9u7Knt5WRGEWHMop
KNbrhUblw8IL+9HpEx6RcubWO/ajcl8HK+9P2VrDysNo734fufvz2ML2m8WWkfiC/ZH0zx3qchto
ptmfWlgnwCQT0Ehh0aSHpBuPOnfSu6yaqkeEgMSa9wo5PLBabtxwnbM3GYhhq2xRH6w8zT4oK80w
QrOLFzHVo7hOaeUwyRYSce06gzRQMuD5cJRSEcpxYltY2r+aUphATYQ934xqoG4nUdZE/aaJjlqt
RqZ0ByYovVj5phcThchH15v5G+9kohOZ4d4Mzlrf0bELv8wlm1BJV4lzNhiCvxhg9G5r0z9i46l+
1rXjfbpN6IIJzpxuQlmkKjY6xG+6rTrWrLbxEFi23tB3COooTDiLWEKz4HlS2r2mh1J9GoVZJKd6
svGNeDKfHyD+e8+8R8KtXNZ0N2lt07b0fZlAXbCy9Eh6xvKjzPNQsBilyTO+B3Ux7pFoRxfOuM8L
uq6RTQvsDU11eetUMk25i0fhx3ZYr0e2eeWnGLvyLGfUFAB37TiHyX4s2TpuAHTzsMoW3tTaOQzy
oRMGOrKR2JOrYYc0vGh7vbmznn+S8NO9BwLhT2MUIT6iNEwBEHTaOPVWoe6xYTDOZ1Bi/BCmBrOB
gAcjJRK9w+SjZz34xizfw3Rpgpg8e+KPrNGZN0VedBruQF28kNIgiEdsnfFciGS6YMuc7vYStXTk
mWPkP9mm1ET8LR0b34yoQb8335JwTMS2yUk031jKgDpcifychNLco63w42aaILN1ARlaLM9FELlo
lAlpsf1r0oS6k5WNHpw3Inq0moZNxcwYWrQkqTXoxbYz3S5GMwu6LEOOHOGqerCmYSTyyg2vgWFN
qAwTXIWLX8gjDHv4nnXV9G9lX4x+lKcTaHi8gO1rqW3ZMDcINbkwRbf+xNji3CTmLDeO7X0XaRZ+
87Om/mjJ3SRrpVLVhiU+AUoMI8uIcaKwIrowso45g9ebcBX+u6LHdJAZMYixnboM2Qgsc777c59d
jYnlPIdjlkF4rJ1FRCQZkV3TErqJbIE/lutUBgckV/oclAlt9cXOrA8VKkRljSvfUxrLD244wqAt
Ftt8m1YKyG1qzhP3kjlM5CX61mfY2V2xTWovNU5BWySvWAGab5pMn2HnNNlyNQ2T3qvCMFDY9TBN
iZguj0Va3pswK1+7xr9N6T+0WQ1XLDC2cwAXotFj+CBGhhaTL9JNGtY+qLBQ2ndIk4ivJTB+33kU
FpHbK/EdyIWNpbOV6TNYeB8rdj2jBbYMx9KxNeQmurs0vR1oJm1nPGRHuyDtbBXuuFmlU+0m05yu
LSPbelNf/8wK+/+zdybLcRtrt32XO4cj0SZwI+7gr76KLPaURE0QJCWh7xJNAnj6u0DZvy3aRz6e
e6JwhEwVqwpIfM3ea/dYrnpP4mGC/cEch8lm5jGYjVwZvnhOFe6GisyVFd/m3K5r5fTn2BqBoVFm
4SoIXQE3WEXYCqLMSb+AthlKOJX8URtxztFi63OFD+tjzrjhIXFFvBeJa9AfhP2lqhlAc4F7/kWm
imAdCWpEwipPPtrfdscopz/4SUDADUSR7FPLiE6t4lAPKIATtwu3dW152yac54vMMOuTZrt2yTvM
Ly3GKa/hnHS7Iuk6dPrNsIsCuzw2eUQ8XjZ/rKdR92vTMhU7z0be2E1jfIVxrI7/dsn/FVsNny5d
5X/uki8IIelfs+mHLvn7D/3WJROqDd6PPbxEGmv9rmohbhJ4BkMXa7EOInJj5vMbWi34xUSJYQrB
JIhACIK4f1O10CMjlQhoawEx4bTnp/6BqsX803wLbhW9NvIYNsyAlN5JP2zPjpWPS/M0mGFHz4nD
8VYjRNvZGiRk0siAhflLaujxWDcOA9a0Yp84MOE80P4Me7vB+kiatBB/MxrCeP6+e7d4c64Ac0Xq
pineg9fGllykDB/xUQ5uXV1DqxTX/uzB0kiN0M1WZl/dJ6ZjONtEMXiObGrjemjXxRj04Re/LM3b
FulQo7b1JAv5EepidEU9pru1E7fmU4HDCqdQPtQYSgbPQOeJlldck3rpt8bG8TrDJ6M3nDeOyEhK
3piY5HhoVY7M1GOMGfBQIUQkQSxw84byu82njSNbu1gZWRmc2Baa28qa0i3hHQ8N56Tqt4H27Ru0
fP0jqyoG/6ophlWQIzJf9Tol4XEqxJ0TotZeDY6qU6ykFetYP0ONQLixFeenzq5yrD/YAtilMIW4
xRq4yfBdcdSw1gsjA0L7rE5NlJr7vrfb10TE6jrACLvx0pbgqepUV177IAk5uwG3Pe1l23cXYYiG
fTQGg+yUuVFQKlLvqsGJjAY93hkYZnDukaR+ZzjBk7DTFj9+W1UbEqriT1YY1nIlelefETUYtzyr
aJQkGZFbnQzjZSTne8xj+bVCdgKglRxehh+eGe38jG2aaosUBWjcrkb0X/gIsdt5d8LP6jtArTbq
Sb+4cYdZLiwCxLhnesLWfkwjjvvRNJJF2LJ1ptDawYDRD5MQMD1jTsrRq919nhflrpYdrnFTef26
tbEvzjwNDwBEFxsYmVT2LHAVihrN6NyxnWwi75ZPvbnwSZnfpTIXp8gE5k3mo3+KTZFjZy5F/qnu
zPahklX6rdGmxHHVG/U9O+KZQYU1XtqDkF8iGXs7ns7LoJ53rwhaW2NrU1srqToPnPng7DDLUCYR
ORU/Z1z2K9tSI5ntGXVxG+k7IQd9RTTIcOHqtt9SMgV7pyGQqzOoIiyd2Lyhzr5juI9RXcwW65wk
5pImnZv4gCFrp/VM9frJ5R9ZGyOh8qEf9Fviz81nKyJqsUgJM7FYJJwbmqWNP47qQN826HWXpt5T
a00zwwh26Udr8FK1gZM0EdDY0Yvth8pa8tvdtvVXVlNIiygUtJcrYQfTJo+g+DM6CY0Hd2wX/a6R
d/gflHkRIDV3tyOf43GQVBvAvvP4MsJ8hQNZ8+mBhIP3PaRbkgbjXT5ZLo5UP3ReKRi0R9qkVg+z
rsvLAKE+H9/cZGcwpOHOroJwbfnJcnfhm+LBnjvhsB+83M43Ft6lW4me1d3LrPKOmD8eg1jPLxLQ
4zbUrXMMPMSniTcF9KKmUV1xEuqnIZ58hYLem8SqiObS3GSJynji61JPNMpKfi6x5/Ybl+6TDHSk
fQN7KJrf0aQYWyFxklQKQxcXl1O1sBWCaRiOFVJhNMwcIjAfQj9nJlZ5KLqTyLpuc0ffemowSZAE
xDEyC2jza/wT9R5zI85uXQ2VsVOtyXSkVrN35XEcXBRxQERlz4rsA6b75g73Q4dTM7eoYBvdXBpN
VxFuZLNTSvy0epCVZeQbs08c4iL4e49rFGwSQQenYXbVGfpsfJNYOnsEpl8+QLwl9g3F+KaoNeiZ
uuLwddsse00jsjxWiZMwBDBs5bF6nXLjE0NREMxj0wR3lq39ZCtFEfGlYKBUO0cUwVc0AfjSyAB4
ivyY3n8yB9RWQ3MYq3ozG56Bhbav4oOwUrr1romdizgY0h2RWYr0kmpOV6Hpxbema1kf2Vkld3IC
F39oVRvdOI5TM45FTp6vLRm3n6sJ5dfKoeN092qxWYfI0Z/jJmhQIZvjcO5wlhLfSbpLTI3uM9DM
pi6+JuWTHE3sHbwcYOgBX9UU3AUGdplGeu1n+Du8RBSI+ZJunqwLlvP45axx22j2dJwN45Gkr/AT
HavJH1x0nPPc5JlNeUoCEYMvEi1J1xCFRR3vNvLSjPAvreRkIewWgPZOAeES9Ncdg7MOperb13Yw
/PiiEMqIVz1KGWsw5baNvdfUFrDcfacmVG+0PyTMsY4p46+bAIIkr1q8Wk0bcCG6mX09GvUlNhKO
HDe/jCY/fKUROgb4IFb4P8Z1ZBaQsQUWsBoBwNXkVnLvVEbND8yjdV1yozNsSHx9xbBbrFEOWpsi
nhjAKv4AHmd8TnXW3CrLHi8ct3HyxY1TPrGaHV4HO28vMphmG2QM436pS15ygxgXrlLXZi8rE46O
VA7+lgyQ+LIF+k/Ujk+IoO2TvrBy7VjatA8M6rHqs3Te6EIFSMoWU/6GgYL44KVdV24br8leGEpH
2XYKlkygyIlwyqetMRHZkXfED/mx1ISJEw68r7MEbVI/CPWE6S/7QAnH1xU/G046XBv4a+8m4d1n
Y+ju07SIiq2NvZ7wiza2z22iAXQinbauwwyhJSVW9Xki53DXYSbYVJ3g+wpFioUJr1/52WZIxr+Z
DF8sSJhb4YXkAEhMGGe/ac3LluOMu6idWNCzmSS4DGwY8yu/C7lApJU9I/F/ag3T24D+J0gROX59
Sv3QkCvuOmPJisK/QtRjqEts3KQt6WX+T5rSdAtNI7kf39YDS6dL2sCyNejb9i5CRMP41XfPsVvF
m7HiFiPJE8HrJiBKrV1rJ2E05xZOtA2W/QThifKVuWTz4gcN6ws1G8EJ8pVeCkzXUltmr8EWfS9r
D7VsQPy3ZQhZsx5Dz2VFUic5w+XRmGWzkmk6XDbmTPeo35Yr6m3RQnmiPlpv65fhbRVDV8is821B
A3uSZU2w7G2GVPEkoJEqm0NGrvK4GUncC3m0YghcVbnt38OwczbV20rIWbZDvso4aOPArvd+5eXp
WcVTNkI9lcVVWvrjB2UFzZ1pa/m5Cf10X3lYk1dZkjFJMYlg9ivZlPumVcyYjKjACBebM48MsDVo
gIravLEYoREIWicB43dZfwtK4SR4IyJxRNmWi3VZDaRm2gBwNmPfxHZ34RGVVnn/2hW+h0L+zfJz
SbujEfvPbd3V1+H5R2L2rz/ya1MHaxBktoPNR7CsBDxI7/br6tNceqhf+zh2nUJIW+JbdVA3w5n8
vY/DuLBsSAWLUIsGjN33P+njLPvHbkl4SAV5GeT7NHLWnyBWcecQGalq+yyhL36YtMPqwTZ5arpz
zqgsLho0MHVF+sDyjCOpZdiiD6c69/ycQV3boBYTvfXJjYE+VDJnItWM3FjgRJrR3fT44z+wuBk+
dVmhNl3EUckYC0dPMPgD2BjyFzajFyPr7PVkgg9rq6dyCIfrmftvJA271D0jLI5GrL1K75LCyQ5S
pcUamezQr2Q9dXsP61q1quN0zNZ45p0UGpY93jjTJD2CoX0dHTBMzP1mzFK60j5vYd5OWfaFm7e5
TiJ3gE+gi/GatR3STopZ3ntRF0uI+JhkEtexIkx+Nvux3pM/xN/a7JWsU+9H000DM2g6RgDs0w1+
/JE7mV+wQiU4s0vjtETzYwEivw1Qv93NaTZcN/mS/YTGbKNJCovWIU+lfaqVPBToZJp16lRzdEhG
NGgKqki5MRw1dvWZceZjV9dE82HuDwUD3UNoukgEi9CKbLn33ZKQFKkSMXMCpIUqBZYTf7yy5Yz3
nZTtwTg6rVkRqE5mD8j/lKEEGRbbxM9BTCCzhR9s3w0ZdZiCoImuiuX2MF5l3+PG0COqAKdrpApE
Y0smGZ3kElAGOoi0spA1EO0mjD29dtvOBgzU9IPsLrGmDMgGG+w4FdFgMArIj2MIv2mcdlguHPi1
85i6884YedbjNfR0Ppy6rl8i2MxfE9lU2wLlKNhiWJjVP0Xf49vG72FunW6WaDf3e9Dbv3Os/2qO
xSDpZ+fd/+TPL88FcK/vx+fxy//7Pwyf+JHfhljOLywvHZMiwPRNlBa/n3c+sS7SBNQHDJZD6M2t
9NsYaznjkE8FPmel570JMH41Z9niF8vi+ET8CX2EPvAfZeq+n2ItElLcWRy9Fg5Q+71hKjVZ5LW2
YxwCg7IM2tc0H/rAaR/+8Jn8Bc3sHViMREusQhjJkLrYJHK9n0jNZqsmYqyMQzvjZMiqYtrYvfCv
C1bBf0cQXQRff6AxLq/1RjB1LJvBITD0H7UrfBdpGwx2eJjMKrgWtIB4sE375MwC3Sz687/jTdrv
oXy8JGoZqjaBzAeetngHfh2z1m1MSRA95DAKyrCpussKnTD+eqOo3LUfYJ/geWhbO0Y5AzISLJrT
3qs0dtbGjaDkDAMjwn4EGVQzij8EDMjgFAUKQ/OYqMsmaIM9UM1g/yZRL9BtUlaNizvcLG7zLA/2
OSk3j9hsylMwKDLWSYy6CskfucIE7xJvgmp5TzZjccQ0Mm2briU1xQAwGyBO/hCj/PwAkeMs+inZ
apkTx1fn4jAz5z/jnvH8dYyu+NZqMTsT/lNdo0RPHy2RMFZAebhzm7hcQ0MbICaV+iAqRBXN3Fgw
4kWFHnbSWzMeKbk7u72QZlddqdpHEETQ4DMjIeOQe7phb2LoQ4MpF/PIGIQeTz9gR61fFJfeXIy3
QTXH/Uo0mmNX+c5OtACSKB8hqmzGGO0JRe93kBLGmwWrFJc1nW4pWe3okOt8LZgK1oxXivKlV7J+
SvvI/4h12roLIhHghBZt8CX1WyJ4zABNDKLMqaIjT5Nxp4DBoKrz7Rh/NxJdrL5Ofi3ywa8x9kQE
evW6v5j6Un/wpzlfZ2EC2ogkGkQcVAwrJ0kBztjmXTwmYh2O6XRH4+xtMZypp0JWw64aRYe21TPc
1Vh5xRdVFPE+LuPXSaX1JrJ99yLClINOe3ZjIun4cOIyzM9NXswfHdsybm1SEi/FHPq4jEYzO3rl
IAymLWmIeqIy7h2WScfQEc5h0GW7tacku4Qu1X+JWq97ycylpZ8jdCSoTxKGdnymGwLiXxsofNrU
6qrMBdJ1mX8BfKVXXuZcICoZCUCLHoPWSLhI63xv4HXGSF6M63YE6VJB01wHIWokWXcXKUIMCO1U
QmtP+Omz64uQ/1li5gM1EVfetB2l19yFOrcuPTSqcAi1uUKO6XBpc/eg2hkoBBwLIxZ4lQK1sauM
7pxZ5fzSjQi7+WbdF7A22TXaImuTzV1317idsS47/45ZSrIFKfPJ6JV9hYsMquI0t1cGcb9bHXj6
viwDzP9mMOyQqN9iTvmIiaSyDknmQ7FhYs4867X0EqaNZCf10IP7DBnoavJrpnlzm8I+iooMcYfV
g42ZcmBAl77Op/EIwTiacB5RCIgVavlo/pC1mpX3CrVxqyM+iKrZAMxr0wdHpT5i6CV8wx/0g2SO
sg3MVkY0qTGGByPMEnR5lBSroKOG2SOX9yS6bCfyd1gTLfeI6r4VmwQDuL9r0zZZ5nlF5+2iTM8R
RY7L/wlGagB/1Kge5jAFk76JAK/5ZGF5TRtfBKExEPHQhtp9sup4EV+JMmSHqMnvsj6kvTbcXTNy
Rn6RzB7NVdzFnUFAFXwfdZ9h3y+avRm02RPMg+w+YMK0V3DvlheTsFMESiMZTgYzUtsKp5XuPfvk
juwdV4DYqH3fmIxuZ9snbYUNPsrRPRBBzDx0zKZk2hRzYD5YZDsCd8QUC10l9ML7aer1K9gewsxL
plU7h0HRscqxMkJVLKdN1ufOsYZ/cEpGnAld0c/4xZY0FTxVGvuCA7B0LQdp7kwPonSukpJ5XdAx
oBCwGAw6A76BMPg8Kv6rYXp3D8YghDBSGguuZdDF7Wg79VeHAhMFebgQCCwHPySz0XnTe1Eeb9Wk
qyMhnsF17ibec140/H52PpikIMvidkmLIN3eL/jdDIQUMR9GB1HBV/kHW1AbwzzyYLQQ23YfFTEy
b6yKvcnhkeELiMN8828V+N9UgRRhFnXGf257H7vn+I814K8/8FvTK4JfBAs5pD1UCRbt7+9N79IP
o49nKylYT76Jev/QAy+t75uh/7fqT1IYUl8i+aY8RGbzz/Kh3pV/dNB0vZSYQJzZmnrvxfMI0NiS
Tf50DsrZmDPSbutp2tF54H0rMLCDjcTTMkRRfdG6QLzMaQLKhED0ZmpgQyjS6C+sxc8JMwtHdmKO
dzHIshtGNS3Tm+V2C/2MEZroh/lQFJ4T6juD+TIdHpksmPgf43AMivrQF5ycXqQHtv0iDw22bs5Q
nCqVqjYgjt2s/G8oQ6ekP2jK4nE4RrI3meaGcjRSjKt+M9zXAx/yvVFW0trWTmw524iWcr7gs3Ts
a7Qf41rwstBJas7MqLAiVG7OPHV3qiChvNc5JdPyyG2kRfKKLr3woSys+GHuKhsVAYkN+dwbL7Ss
CSA0R5HdUsTpLYM9DP+qOc4uN3lchf0zK2r2VW3BeQALFiOySO11AFo1l5h0Z2mVBDYPCSCuFfko
8O+0FkNzYX3vUpdh2VUcZfSq8GA0p1VmRNO9MZk9bS15g2m0C53aBfplJci59sP3Vhg7DXIs2E7Z
0GTjnZcjaDjXzKJLvoWC6WMxHP89Ef6bE8EEDPDTxvCy6pM2eS5/bA2//9RvvaH/Cy2hFQB39J03
jcP/HgsBpwJ4ccE97pEJwI3+v6Mx2/5FWD5Wf89nXAVg/3cbgMU/GKC7wFuAZO2f9oZLDN0fOykT
Ww1NlAN9C8mEdN8HBNHM6L5KTHV0meD6GwLozTtBjuKZXOZ6VzWpT1ZXLcVLa8gQp2mgjlNRhidY
AOjvWYStZS7Ny0p45T4DAb4sV+Bg+iyuH/y6YI0WAw/eVqIL1iajq2uTJ+fXVFlkYMZR/sGxmm5b
F+DyGfqGZ4Ca8bgpLTlsSGRUazMSSu+7wpgPjJi8+77sx6s/HOJ/0be+6yX5BGDOM4F86yWJYFv+
/g8mn5StJYqNuj6yc4VNQJovyWE951HXLe+L3/vnr/euT357vWA5kDmRUTO9z2ewDHCJUZbVR72Y
yMcof2H7hxkv5DP4+Su9s00tryRty+QRgoSFIcS7dzb3YGhZc+VH0EjtxmKPwUrVJX7SDpP7wcqd
/cQ462+8Wn/x9iTGF4QzXEwMcJe//+PHKaxWF6xhj73HYmBF/U3JRkAiU9LRhSr987f4V6/mIvWh
4yddDnPMj69Go6STskjhWArtZudSwT8dPWVqsNDBw89fy3znmFk+z2B5IvvSxjTDHODHFxszqrki
E8mxicecrNMYUcumaYpq4yuTie8Uj9c9upZL3WbDAbcKnNWk9f4Oq/7n94xpByoLBhXAnBwqP/4a
eHbkBLApPTY9sLING68WRnIYPgQecuy/+YD/fA0x8VjWwkukEUOAdxIoLLK53SkvReA6z7eVr9pN
Z3AHI9PM4uOEdzgllSfI/L953b96k5J5GooRjxGPWM6tP1xGGQ/1JPIAXpW6GdhO821qu9dgJxPs
+j//Yt+91jJNoi5bBGV8vVQP717LSQxtDnGQHBOELZuGqHTmxkKRbzZp+/Hnr/XuvH17rQXk5Dg4
C1l7vPvycMSzrGeJeZynWZubirXZKU/swdz8/HXe68OW9+RCuCGg4e1ytX78/HroLsqrxgQsAdla
rPVYrK+cqVy6Wdu9j5MEr+0IQy3ByVKn4RbJQfw9XPx1/L/R1+ovTtZ3187yXk1ynpbYG4k59P21
g0ohw6nd8TsQhYJSZGgQ3syEn4f2RNkX+eg6sK/+zXn+9hG+Gw5aHEF4NnHYIdZ/93UOkceaM5TJ
Mcb08VGlXnGiNJ6u6pTpmLJrbOmdUY1I5qcxkutQ04kftVeOX9DGN+q1HoLilIVleIiEUZxC5OPE
JKXG7c+/ob/6PV3Bsx0BJDmxNAg/fkWZa4d6loZxELb0XuhlHbUemhy9Af447R1QptdyNaWGxOZV
6ewsBmuCrVIS/9ZnlXOBmjk8jolvXwWG18qdN8RVivg4kMP+57/rn69ahtTLWBfRIaKJ978qyFEU
MblOjkUgGHZkaK4zeuS22/78df58J9Id8ZWxjseAKd8/GxPD4kMx2oT0t2q+DZKF/1dmlXsB1sG9
//lrvT/OuTx9gksIoIKahmj0Pdhr8lu3dcaU4xw02ybyw2EjciLIcm6VHZ45cphHPV2wDpNPRlFi
tK9In/27X+ItzeXHy5U0OiFF4FIU8Ou8e6rkqjYs7gwA+b1W01HmFodpF4x2fYz6er41bE+8uDFo
XfKH3hiD8H74b1ww5KELFwzUEJ4CaDtAGAJ4VG2z0IybvMPoYmXFfMYDDoaaxKS7ObfDb8PY5wwv
8/k854r5XtAo7142EFQtwCQXA+gUZgyFtu7cPvPuvbgWh47FB4NWZ+o3ok6MB0Pq+XYiIbxf5Siv
rgsMS895OIkXJoLhuTVqVqDBWIbfoKK69Yn5ECzfcqjDw4zJp0UzCNx6hedhqREqjC+rsrGcZzhQ
5iuRKvajtu26IePxjUqLS+hbPnQOmIputONtC6DgHNnc2Y7L0WKqIXnpYw5vFpvuNySWPqPzgrKR
Abpg86iTABABHjpnrx1BMVRKMEm+7K1tmTbyyW80KQKVmXK9cffjxM+qgJfHEWZg92s5O/EIyKfZ
CV3Wq0F0lsvPtig+zhHwF6wViW4BLDCFewgqezrznMk/NIzEr98+3tDT3dYqY3Fb202cnapZ5vEx
NCPmYBYer3OGLaDfNnOcIrl8O60wm12obuaE8sG3fi6rjCuyEiPxcnlussJJaj67yfWTdq2EiB+c
MXE+9krAErFIeblZXCHEujn8OzpOIF52OPHaRiYvivSFchUqNUX7YA5yQhXIm70HI2U/+uWgLGII
+GwL20peclronakq5xm9FY57bhqAqiCk5ltXo/haE+I53tDXjtfJ5LD+lI6ZfM69jqNpNheDocCo
Zi/XYbF4dn3YSNF6iiHtbubRpIAxi2relUPOtSSLbj5HGqb3KqT1mlZdO8y3hWugoF48XJs+bjHN
pLwB5JCpnjH5cIFtBUHQz7GOBKJjn6vXzRx2ymE8Voc+pmPw3Mp48OKMD0xEznSOjDw9ZX6+DWYU
a6NyxmsCB5odljYTA+9cbRv4XeQRVOo26uLkKHxVXqAidtYJy+GNZ7XibNrlfOqZzB4IBg8fok6S
J4NQrvHK7DzxaqDcXXldzHKfJaBqG5Y5OCNS+8mHI72qnWIvqqlDD81IHALejPqOMF/TK9UuGDHN
Yr/JszWfqvUhSAY2+HBVUjPYgfuxd7qPqxOTH2THjCJZJesAlAZvC2CIWsdZRgj3QNSF1Trov13n
iSm/fY6K5Jod+8L7tcfNAIN8zQPHZrWTPHqhh0+qra2LHKCpgEC7rrtS70kUZ78+k+EWz8LbBDXs
nySI79p4esHF8lz3RrtNjYI0NM9Bbov46mgI/xMMLYIxBrvO19Po81TrwQ8VtnOaMc1j/06uYi8h
n8XxHoYhvKhKGX3qalwtsTMRR5EXHMDOUiOxnrnyEts+d3MLUT3J25MxkNVA8tdlJhsm8ivo0LIN
IJ82VtR+bQTBGawGcRwCag2xe0Z2Ch3PqYgyNiJ52bs5v1CVO8TzDgDtHt3ZsXcjuBRgaIMVXHSm
2VxTKDnxRjMh32RS5CDUp+gR7Z6+nyoSE9G0LtKAepincyZne/ENSWbQnf8lLTCZQHEZjyx/CIIl
Eto+q0jc+a7Wd1JP09ae+367PH+WNVA9EB9bN8VNi+hhLbnT8iPafUoBixDOtZqoRYi85FlYei1z
JplwFIEHw9XEE0FGgTwAW5p3PdffpqDM20E4dhCbDGgbVW0V163oPsicIHMTxfmV08z4h6McF/Gm
Y7+TLqDu4sKAz74r08y9Ebi8dp7so49dGukLux/Jhgz1KdW96FYWnJ/Pdjq2IYNw/HX4+pVxLAMV
n+yGuh3JNUa5eSi4MFNqB1qE3LgFFC2ByqlPZeW7OwGB5okpvf8NcU4Gpro0rQercOXHUc/BvBdE
DkFh1ACGq556rBybQz3PwRVRHx6ebyTbdlUtgJRGHuigg0MwmvBta7NXX2vL97e1TqdT0yH6KRwB
cVthW3YC8xJBZUkJU0rCA/PgNg8b2DWhHdo0/2nsMKZQ5oORsKwwuzw48aUG96OLnZKHcA5u1xic
13EW7a3sDKYGTdlu/KqxNux+UcqmJTwimMh7jR9/5/ndgAsscR6zqa1uoq61V0Vopkcoh9aZTxBG
DvvUZgjN/eC6XNhBefYYH6zDIrCg7eXuAZmrfRlELBdVPbvwhRoT1riu9jkA7F0+t/5zv/jaOGia
9dCidl/7XQVPJwtdfx8PpZWDA0cjHbUhnjIx2lfs5atrNoiU/YFdeau6BWC+nTKjctAHDPk+z0r5
BB+OIU7VRBejAU5uE4ZOfpyMYPra0Y5fYnjsbzvHGH14fwHeEowdPNNBWhMOUg3uFR17vQeGL2kA
zOqUm1PH3YXAR6dFzpre7a79dhwPNiuoYJ0E/qEYZ3XUfmmscNyQoIM9+Jz2pb93oqF4yUpkxFtI
SM1HJ3KJE/PS7FvgFnApaok3Ad89s6Q0Z8tNNgqklnELpAkdbeAS17Buw3l4FmhzSZAyWuMY1cvi
zjdFBzuvhKudzv0FsSLJWlTYUtw+2WaF9aqNoN4kRLdmK4xC7baMoumMjr16kWY5nNDzIPsNeAai
RJz3ZHmEGxTo3Y0phvYlVRlndpPz1OAQAHkIst2RQDUfO9GXsn0ld9l3VqC2x/hbTLrhukvanOG1
05W0SZ3xrUE2dh6RYV0l2u0fMdwPL45K/KeoD7BnssZEmz6K2UcB6k5FLgtW1kV5MDwHCpeVAsMo
vOHj1JnJlciKZgNNMCdkq1kk/ORZrKmicP5Yk9x0ecNUw2pCXMD5aPNbdePBKVNxdnSSb/JM88xA
081uM+97Mgg5nFjVm2kzHsxQdydTFXW/gSZZcZxNc3Tv26k1rdnl9kc3GHmMmEyHuC6Rp66jdjYe
EnaluwDA9bbmobC3Rd2d6jnpX2t6o0UmnG9Ko+BTUH7yObSWS5mJkjjHsraAhFpqPHjCDj9MbGSe
Das2vll4oC5Df4oe3HJO1+wUzP2I0ODRLJNhZfWu+hzWTkI5KYI1VpRHCuNwC8RXgGxr7jz7Q4R5
AUAAxysIJS6q4oNwyT4XvnEH6RGxnCzntZD+zkF5v1IlWAQnEwVRbDHjTmB8ZFbAi/TpsaG0OxW7
gOSFFCfEEwZ9MsCNruJRGR2s0bB2vae/4kwP9vTyzrpBPbvLWBet0YadrLZwEVyQiVa4/c7Ho7x2
fcvYyJDLWaSjeTG55D3M5vOMSxLKSO/vrQmeLQK9fO90yXjfeFa8BiwfndNy+GbUbGwaRHIrbxis
U8Jgd9syzTolasoPgWA8YI3DxP2s+j1REOIl68xgRY/PU4dC6OT0lbNtiWIhva5rL1lPppeZOe4z
L6Kap+Ba01R7gMfGa+0J9sTO6B1c1cRrUQw+rUm9yUkP5QFRhTcjCyTUIWm987v2a6eMalsb1bw3
vQQ7SBN8VhPRDWqqvYuuZnYwowBOdQtcxnhOPGdXhfG0LHuuyqI9FUbzpIv5us/CU1d5j7UKzxy5
DIzyBIGwmr+lTfSBpPM79jL7mmoa6Ef+HIhEA31gSCm74AX5T7uegZZtAsN0Hyt0gFtRWS9jYFJY
GRGHfGwdc091G8hNu7SvseJIRD2R91oMAeb1gqk2C1w6ggj63kdkNK/jkBy9lByoRuaJXk/BFH0U
dYvtRyk/O2FkI9lrmlbQS+y9OW+HJvk0DiNO8y6+dJtH4Q89DjmSNeM2uYf/Gx8k/um1aob+k2Ep
fztqHIcDPcxl3yuMt2O63OaTOLl2Ij95ZAGhrG5g/bexVsek8RiP6nRpJ2QQj/tKm5TQmHUcMAOo
GOAmGGoXF+OdC+blC2pGbPFGnTPQWWVB64u9NVjavsAGAlJ11eC8uckttfx7VpOlzxNDZ83gAtPk
ESUCV7TUGT6IRe2bkv0HdmhnttAVVxn10EHavTSuur7DFt2S1AM/ImBo6qGfvIyzIFkrovqe/Ii4
sTb0uAF5VVYMLmYgRSlCI7Wx/Iq2KOKy7zcVxwtzpmWnMVV9+IT4x9iGRkOPURFGghJqJGJkoAVu
wulsOC5dciKNbTc1nrhKDTcZtl0w0Xb0kmNJtyz1SnPpTsxkHL6ms6WvU2/ChWxm844wq+wUk/P0
BAGWIXeEEO/ObN1u6+Hmhhs44xCtKvaZ5y4elpY36BCvxG7dwkQaKB1ywxP7GijjkdqefxpsnLGN
Kxp0JCB4TaUp6a+wSnz2cnI6E0X5RwxBfeMS3wf6EvZwDVSJ9aU6WhmL1KS1w5MduwwFWpr8/8/e
mSxHjpxd9lXaeo8yzMOiNwEgIhiM4JxkMjcwDknMgANwTP70fZAqdatKv0qmvRYyk5SZZAyAw/1+
957rjx4awTap+fX7JmFr8UqE6gpuOTObkvA45PP6+6+/Evi1+aC7HPtbrwgOnuOoI/Yw8TbUcJ3C
pTdRCXxrvp0V2x6NwyazHtW4j0HJh0m+3Nnpmez2v4RiUS2MUZbWj8YS3RgiodB3dBwGBy3gJYIP
hW6qZHNwa2d4Af/KG6D3oSbztyjiqWAlgVIa3+Hh8a03pc5rnpf+qncaqOTLVnWmZfjXylFdFoba
EnIz74vyheRJOBz7uikTbeisRXdgq7aR48aKJjqK6zDf5gpVBPGSxWAEr5bogHBae3IoDkpoquD6
15V2DtpUvCH+5VQ0FCiKvroOekpLd0YVSCSZjtTKrklVuwcxDHKz6qR+45CMum4LxYRMOYhXiSpP
v647LW/Ufir4BiyFJQZEk7rP5EBP3rRo2+uDzvulMRhGFOGYdV+N22dSjUzZDP4n39WCi3jiY0Ok
DMHTqouJ8+XQblLcMDbq4oGfuf1F3W/BU+5dmytA2jo/G2o2P7Aq3McUpCmMKXCAoiLoJj3hR0vj
6d9rnX9CFKe/8prtT1vJp2W4m9sKS+R6mfhBMUnHwIm6WdO/A9/EhV7Kkj7Vges+09heA+eFMPBL
eDI0M/lSho2oVHA1WYofCrOofUNKbMjoN+b0TQKPOQcGRWkTLWFvSYaDcyX0KXYaFN8r2xqZTc4y
OSWM5t9KbyAd2S2ataNJY7Op9VUCSXLpeIcNWemRPpK0ZAdMiOcAbds8c27pXyTeV+CLelWe8C6q
yzS05gO1s5S/bjesOZTZZ61q8Qa2g1+9jMN0qiiTvJJIrkCVfG14U1v7M/V897Lj3wV9XuLu9t9H
Z5jCzMg5ekjxQRFcEAYM8w7D1CcnXfLtSJlwsy/cgcm4BigWTXCQ/STjFB/cxUICvwjw4q/9TKg7
VK4yrqvUNG4bi+5Xp9q6QyQnHydqWA4POqUONJ71sx8521UwC6Q5R2Cgo/eIzo7SJ+W6m4ORq8RT
+ntKL/Qbo0gNMlAmuKfb3klA+FYuUVjWR8CgzSGFePGkOBB8eXj7IL7I7Rrs9ZUrzxHJKQeClrAP
wDqseZDPPd/j2Oe72fTTdzknhxwwlu9Dmy8/lslnCjWwIe+RUkUaZ2wreDKCCTkbw9TcUOMzPuX6
7H+Kicb2vF2I0TvQf3ag0+ZbO5+7/ep4K7TohitgopPltXAdKuiGHr5P5LUI3BFM3Xb9m/z8X9zh
0yp+/p///fZZ5w0Vc7LPP+QfnEw06yDF/2vr09PP5W34H/7F7yaHwIJaiEwUGBuhEHmS+cHfAz+6
+xueZ9oz8DfQYrHJ2383wG+wBkI57HmZheNNYn70uwXKdH7zqYGgBn6bdPoMR/6j/A8uWGYp/yCy
G5ioOEjhmYCV8MsH9cdZi87McuraVr+aO7N/mTSbzF61fviLWd0oQ+viTOOAvNQtdYazfxkGMX2n
JbB7FPhpO70fTiOKHuAdT13sdtSu1oSbk2h3kd2NTae9jR7AwsBt9Q4wOkHwneOgRN01nrNa97aN
jRTwQVMZHkDD3jdvAqzqLe3RIOgoVihVa5GlJPRy8UWve0WoEwFZsNwGk6QHHMdiQQqeDTANgWLu
++5b5TfSWXZeU1fGKQsW19wxRAhk7GU6+npW2aY4STvN2QwVTcmkHvfpSnNHXhfKOHntaj7bazpw
WlCtgYFd2sniH3zTW52rMW8dDLtYL73iCd8mhXs7w8NwhHXXad8KHJefqVukXqTMYaFOr89afcLK
PXi5/sghHiez5CUMh3JpzWuGS5BlRjfIrpPCwCQyS+Lw+0knvBirFgsGCkpxrGkmfMUeL2HzNZY8
FkgL8az7zistt7CUtp0vfpzHlEZTvqyxuHRm0x4Lc34utr1zIWcc3XWQHgE+0N7bMdJ8yZd8TuOV
PThM7QuF39fZtjEfUvCERKTurF879mbbvDM5/JBLshUTz6+qcIbQpN21XKyrdCmfl0lyLNwOAgzK
39O87WMrKcdH5Y+QiBh7HEY+Us1q2p3jifkAWd8Dc9YcmAA+TCp/divzixOFvFbbsSQo0xuVdR6V
TfK13Q4wU9scS5mLyMvxP6va3A3b0UcI3dj3nbrL0pods1k+Cx7nERv9Fn1i+unmjXupXZXczQFS
zqAv2o5pUEJCMonKdSwP9mRjF1XTrVlYLqbVaQsrJ4hhUHbOoKn6iy9nM8ZAp195bZ7vm4X2S4DE
EAyGzn/PR5MarcnJ36FmLaelR74UnaM9pGLd0JzpT9Sz9hbb6iPTXshy2+lTFzVP5Fzkx6Z0OfTm
uPGsFvsJ5MxxL32Hal/Avft+O/GmtWOHDtuHw8RxuHXK+gqDMYrTdl4u6Rmjho9DdLudpmliqeM0
5YRNDHyI2hakyLAdwp3tOO7okMwMRog731yejO3g3lfls8ZJXm1H+npgrINL/AWdRt9ZWLpPWecE
Idut/Mva1IFReWFhyF1RAjTZDVNHWfi46uWZNjFgjJDf7zhl+V1kcf7/AlHR0OUIv9ih7dfX06gv
EIRDUPza0Sz18YGs/uw9VnYp7piRc/Qm4ZffCPJCcBhyny7CxBtCA2750+DWzFN0Q6WHvGjNUzOS
QAtXS/LbuLBKtUNl+Rg3mUZPpumODJkRThOXRRpsog5YivWTQmRdj1MP+WeUeXM05bzObDi4tJZQ
W11awjpebYl8Pcsvo0Ow5cGbiL27jGP2tZKs4V6bqULZMSoT8w3WkOEVa+g8mZznYfcZU61fAxCr
D8TZRZh1mnmgBoJ3Vs7U5RTuwctaVokFPFtLjWzsWGQYLaE2XHGHSBooWPKU6XJ6U9/JFwfPXi6W
m6rQ3rilXihHZhxINSNEEHmSWmff0FdWRmSui+tGyz+Twe+j3BT5c90XkDTAmOQXk/gRQsmorAjW
uHEHcP1b92uYSg9WcBZ21Z6MQO4tz5rOE9OzBxJY2iNkb+8N3TmP0jKAm10HaAFjmnEbY9k046Rt
lv1arfrFTdYWoUgOUSqlvKmGrI35Oc0eovx66Le7trQT975Wk7VPOoDwWldl8Penuyqz8zhfh+Ns
6BlnDUn3cOcrH6XYbe5hhbw2Y+scccMGH72JsrzY2bwbSms6Wr787q5Fvct1Nt+mNV3ZleFjbTcs
OksMIb+SlsqDQpMasRQnI1oyGvDY6cHCtEu+KPU3H6nBeuCvaIh+eas0fbqsOVyuZh3pfmgW0uQD
HPPJM3+VwaSHLLCXnQ5EIwyKjdto9Af6eHrWYHmBwueFykKxwNzAlUhhx5UsbWfnzr2zUSEeRh/E
Sum3JQOxmpPb2AbHblkO6JtgGUGwhq2x6DuPVt2PVbSEbTeC6mhoWsQEoouKumUCGDB4fQryIohA
TKxkKEFs0qFzFWgQH3pNfC2d942qkTZWwcx0dxA56lNAz41tt3GGorofx3o5aWX3OZWMwWWCvrsA
BlLgJkLYeM0tTUv62Vz4Yht9LfZzLnUMvo571ByPeZogIDo1DTvdFMgFksq6G0tCICati7dO5/5Q
Cv5Qg82Pghr5w2zL8prtcrIzVlgViQX4RKCDnLkGhsOQ0/86l+UX5pxgvwj1A4I36AwVsJYVdN9e
iJQm5m4qWPqZMb9jRp5DnWKPu6Q0kzCbjAHwqD/xcGdD7erpK2WZX8jhP5H6qn3lsGGYFvulJuUR
1uVAKQjHefw9NlyWcZFf/WibId2DZUShM6g/mAN3lBcW94HZCmacpjpTi8TH4JU/xjrBhTxxd7FK
TS/+2vLAkNZjnrsNbvEFAOfis667efVuNrSxbiGqq9Gu3X0xeWuILt0QR1H12TTMGXVF2eFkre9D
Rv5jMl2PIwqvYWZSyRCi858xCaq7kmQ0HyiHHeRMj6wcH5jg5U+yLF657Ut52fotnjrP2crW9fWx
h6bp0kccalWQ3o+4VO4cmRSvHgdd4pVz2FbpDYr0cLRQQa1w2SbszpDwQTMUt7/B9oAa4YCUWaUf
2ypxTWRhL+WbnjBlq65GmXOnAKRLawLNXJgUkBYrOdAY7e0EpuGoq4V+08Xxf8zlAFpQXz4Kkchb
pVtaEQPimI6FkBbdBO4EI7pgdGgjdE9UOq5hAEuG8ZPjcEXo9UPnB87DTHO9HrJqohNgRAEYZA/V
F6cfRgXcqCnfKdj6lgbg3j0ALXa4ZRpXtkd89GoMR6ygESPPR5GvNM5L/Uxoofg+wB1/b1K6w+cM
blfRZmnYpdYnNE/nkaST+WGkjHFDBUgX/SEfoZrNLV3teZkVpMqddfnQK79CFxiHRzXjhU9YPC/0
RFBm2bh3JMquKUyWHgUMZstMQFMFl7M7eZ9Jylwiw0hBS4OTvziity8AdRxwJnMVO7klQtEKVeH6
9eq4heL10IMKycOVj+JmgXRGZCCBUI6nckzJEHLIjdBI19vGz6tDavQFjONZ7slakAvgdXHCdrVD
Ae6oxupf5S+sZuULj7jxezUv+mNZyOSoF9jEdGdmx5t07gmBTMPLrw3Melai2c8petR6PWlwlQOV
9adAM7khMnrAYyAcwcnses7+NSG83WI3InKnVI8ZDfb3Ui3yRffV+OnAQj76QxugCBXyFjRm/621
nL7k/mvhAtCAGtH5Dbuf3ZV6DnpJUQ3Hh2F+Ip5mBiHnpDGIVCAssJCVWKeYEZ0sr4kk13XsYxb7
Niew376npZaraPIXnqz+aAfciMz6aUdxlzS2mbPfuICz4SnPrsZmZXysVEPb15A12qUigvqa1E6z
px++tglcLVh4x4b2Hcp5/Z1tlxr6fU1OTk+W5H7irx6XmuUVquPjXLM3HppufGf0BGk784q9i3fl
um/YklbN1FHsUU/1k5HNSKC6Zx5mvy7PRTtw1ofkHLWMOkOhqQpUTS+c/Uxf1D2tQvSIOwpsaEEJ
cjwVxniuGzXScls0kFiX9M6kCmt9AB3Vt7dLmkFjgMqqdy6TPYgQbBZqkQUr6K1xNE0xfLLdzH3K
xTEOzPZjK1O3pA1nXFvf64djEWR1QAMrSebraiFLSnuyEVdKND0whIx1dPErSnoH1zrKzHVeNorW
GKk5Fd6xL7kX3/H0J5GuQe8+59MEDZlLuC9i009nfCMjnR4l7ilWH9m35wld8jgOgfGwdJKzgNFp
B+W4WTRJNHcUfXEFa7iIRmnlZ1GgVSfm6H3V+HE+dHjBzBDyXhaHpRZPQ0n88hUTM+3ODGFxS6Ar
+oNSTuQOvv+z9UV6dEfcNDtDQlHq8t57VsWsx6C8lB2jFpf7wRzUm87G+npehQP+u0JwhD7b8mNP
CrP+vRC5+J4tNnic2XBOCvRvaFJjznjcwI1iZLUVpyXVty2I4lDvyuGwwHMKe2gRN7bd1ZHFa/w2
sIuM5YJCDCqsiFOedWzOO3KhZi9jdNorTTSgVDm4P8g0D/Z9qZtvjr3Yx7rsxS4pWZmqVviYrtrs
kKcWkYHW8c9WDr51VzLqeK8CbTpUpn1rLRlzjKa/3chSdCHpUGFNcz12Bg3u5Tim55IjLT1AiGEx
1023F8HixN3KSKThotQZcuakIZOadGbFYzxZtPLHwJ5+hxhVH7U8sSKCfDM6mNv41AfRO6DpGpPB
wrIYVNn1rgk87VZaagU4mx3HpawuMOub0EkbC3zXrP3CeWc/hXDtS5LkTFxFB3661bh3Bxb+EeDh
WoH/Uj0djX0pJx4684qArAc30wKwqWhy91iS/o2Bd7BgAiA8UXt/5/uQ3mARLS2J7/Rt8JoiarAe
YXM2Ov+m1Lo+ZDpbxkYFjruoAus1pdSCTNfWoEeavn7FGvLaWfjgkI0PNrxFfYdr5RPe/QC/VacI
vQaHbnDwxEHn4DtaAF6Fa2mhPngpTGJVvTE+z+KJb2tnNst3OlWvs9SPVtV9Mon7TqJ2u95GvY1H
iemT7iwrBhFj7ioqJdHPB+etHJYEuJxO2zNN03qoNURy4x6M/5gCUj632C+4WgbvYOgl0Ojezs/A
css79Addj0Z7Gf14EvoEPpf9dqFPZtRt8s9CGhxduSMYTcD2mBa+/nNGT94XspiOtS3HaNY6876Q
HoqA6D9ktsiTB8eZuXDpndC1oixbBd1vLrE3U2NM4tXTvSqzdJ/m3TvnNbZisOqhYKqivmpGMYFx
mYb1ZUIe3qH3XCyrTp7ZSj3lWkcstZfedeZac0hrOBvHFr/grLoBzKTWR800/giM7jIbKwSlwnxu
NJa8YrKp/3Opu5wdy3/J8NftrK6nUI8hImPgxHlSLf3fjirN62bNzrnWvErhDUdmdo+9a3xZrKT7
GVYkQw3RPGat+QoLrbqypsb+hMLXk0zrrUho9fPi+daXEGRz9mnjg/JC9WDzvVCutVNu/eCvkig9
kV0KJYVPaTiWMmLl0wT0OFjnh86gL2NX+QliOQLEvMeOu+Zs/muDM87iHPDFBQ+YQQHiC4t+CN5e
4kFq7jNS3sjysauX/ckEljmrPIX+lyaYn3g7l7JwxO3k2mysDUwteNLK3Ni5JtVk8eSToIhHPRM3
tBr5V/wX/gh+zJeZmg920bJ4+Dk9mXSIn1aHh6thzR9JKcbuUGplGlMlZQMUo9rLqZYTpeiktHXj
GfZ/E1aGFLvR3LRA0WBzDEaiyoa7dREyJ0pywzmYeM0wPwCL37lLP83Hoh2P3tT9SH11WrjgQ6qc
9Ksy1S5JgLlVVbDxMKmeMNDL/WyVXuyVbnUSDvJfFzCwpre+C9mZmmFid+c+ne6DgpI7SP/RmKxO
jA/3vrNFEyHMeFeNTaTd02R24OyCgAiH+XY27ZccWy6cbQ3mTu8Sx6qYDmY6+n3eQgrE5aJFvTMO
V41MdZQLCcCydD7FnAT3o6YjwyVzTtvm+qNMDZQzuVp7AJ35rpDWe+JMxuPs49lzlxV7UDG2809n
8KZH1j7qHlynDz29G099hxilG/g2Es2+AJ/X0Fny3Ix7vSyPgdtcbFkNYaKAX0ZmzpQj9gDvebtC
x1Xb8Xw0aAyjrGJlZGm07avj21YdlZpSH6VJDjU0cDm9wV3ob7H0aceCBx6gd89bjn5Z9GcP5EAI
s6UgWJOnp56cfWzV6/rOPotbKxX1W14Y/i2Az+SiZDZ+aLn7lfbGKmBpasOpQ4a+V4udhE7uwUUQ
TDq++biJ7kwzs9VNv/gtrDavbg+ooDU9kdKC4agCd28QxPMit8yXSJh5A7ZbURmRCxNTlZ5oN0D4
nSl0eBgcoRU9ranzjR2C8wgzpN2n3SqP3Adr7MK75HDlP8/QWeFFNeZjirE9hLl36xtD8lYvDXWD
UGNDwzPNPKq2wrPr2WRTc64apNVOTvAS7UAu+9Slq6Mvcnc82Q3rz86VuigOKYPYTSTCqoRzumNP
U7sGIXxVsL2bW+GEntv2z72wu+uu8/0Jc4oX6LtRR+NbyZuEK+sChblLYN3MMMOfJn6AG/ndqF7G
EiACt3GCaIRAjRuqWYeLNYrxDPmDQK4uZnmYuyY/K4FFO+KBFewkMBZ2TGDwd/gASbf0ctsJscq8
1qXr/aD2DrdmORbyCLmC3jkN6x6iCGSoHX7gKbR9a3l0RiERnzCQuuRDKIQUphY804KSfjpZWqQR
PQApZkgsnA9riR0otLjRYkVqiIKHgYM34Hkgl4tewwewxNfM9jpmRHCPmXjjRri0D5auZHY3zoc0
T7r7JZ3Ml6JgBx4Rdas5rzvG3dC1NEZU3eQ/DE7P85S1rL2rlEaXg52PzPc7dBmwCP4Fl4x8oYBX
v9HreT2YzAMDDq+DdQ+W0IO/mXB8AcYeXIOtN9/XKi9PcvCnR9P8ZbE3R+5S0sPQgmvHxwLkD1kW
5c5Av4432zyxgJYV9N/1QVrcoPDTx0rXplVdF4a5Onvpzg7fdA04X4KJxx8/3IFCATXkrsKMty7g
J1156amADR1SpbN+VYBSXxNjYKOmXOlDITP6mywIsI6mRd69jBi297PGUzdtbR5mXFIRh5081tOh
OAiNSkgQvvV1nyze1TTr+DQGtzwLoyHcU3qGfm5VO3+TRQO2hO7oOso0vNtubycsJ5K+jbITN846
YznMjDTGZQ4ydtDt0BIlV4nWz/LiV7X1HfVW4yE2iyed/d25b7t5P0p2/8iZHiqNlj0QopzA/6QU
8DDLCFMx1BcMmR/aZBgxi1NydDPg/PAzjUswcWtgisvivANVkRn+XbNgE55XZzq5mkd/lgvRwZac
OkZ2jCF6c3/CHjleaNsuz/D23rEHGPFE1mJf+OsbpBEMXjbtc9AWkRWNBPBS16/PWm4lQNKMLMZT
bcUaFzpmUDGEE7zRq3Kgqzpsywb2aOBTFWItRuQaWEuk07KX1RXQncpm8C8zdVz7xaXd1BjGOx+G
De6HoMKZB6OlelicLAehx8OmcEowOqWayrPmddHsML5BYzXYabTZ3ih9IiEUBcMu4//Xk/vBWtbb
WTbowFP5HAzmdytlsXa0Js5tS0UoJW9B00M+SRl4zPRh4g+CSkfFbLs3jdI+znjoQR9RmQ3gt7Ud
JwzAO+9w8N1aWW7tqqJ7EeRh7tx0PCaaSXlPJw+TsqcfGhar0LS075Zu6HtdsUPeTAQHAYB4t/jj
Wx0U3f08dvdjazKb1lufR7uxHQSzSrv1gTeHiW5mV12jm2d70j5tJuOX1mx6kJ40VOSMwRB6Avu7
xLgJiWA5TwLCbV91L79msf8dW/+bsTUy1pZX/9dj6xsqcbP/Fb3hH/1DRP/3f/j36bX7m0P5ALgN
F4CubW4cyv83vd4y+jgvdZOl8tcc+u/Taxvch64jmdmubgL+8Bhs/z69tp3fAsvQQaHpeKFM3frP
8G3eH7OcNmNrmwSgxaDcYLsCKuCPw2uQIqxui2eele7YqcJrQ6kQFg4T0DYPRo3iDiL0cBaZQznY
59jyqFeUKtfA2QbkeRLaGfbiGK8dfsqUjt/QaxU1ZGlzzHprPBF/8iLkdfe6HRvm3c0gwrZJtWuZ
k9QQaLqP8K8WCmepQ9mNbaEdDNHh0Rwo43UHcjr8PGNvdl3e4DNKGMV2cGV53ZBiHcaxW/rIqtmr
BzZ5lS655yBzC7Ii8vgcCW8I49gNwtr5rl8CFHBPBgt1AiU/AqL0OeKnisaCpaue+iLsrWa9JH2a
xrOE/zjpH5nmUtFcDfj8isLYr7pSBwffOmcY8wCxsnkBJV7EA7RittN2XC39LcZsO6ZzVb71prT2
+Kb9UKBLHq2ajmMGSPjl186OZOMHnI5GkNk4FqOaQ8tRlMhyc7tSrivEdExlAbk/0NGNS8XMiqPG
CIllE3kt3C+OFaU5tC8amtDnW9IrZe5dMoNmdMOqH5hiIo8n3oEA2JHAS4ntGG/zGuCfsa1Uj8xE
P1AwYDAgXZ8dOa3hJLc3gV8gkiND3mod07B3NDeu/PG9HhiYLEt9Eo2RX9NDSFACxDaJM2oKKrF3
VNdgyEMChEzi7TqGHUESnOTa6qFfMljIVaJR/oYH16KyIB42jYUAyLI3bTqStKlerzB4F09eIdTV
AMUd0zOWHVBkzt4ctDUaFt2OaJdiGuuTmhwZoHaWi8BkFD/EIuzrTvOv1iapQ9OxAGENPa1XFUMn
jKCkEUUXVZUWl0X3hM727C/qzIjf26Uc6PYa3UixoSvmamzFlVP8KDppH4o26cO5ANysB3THdWbw
k+ks4ZYJ2xTXxFM1sBGYuST8PgUxV7T7MS1XgnLMwX+58n0Dlv6wKT3SuerMwvix2soIMS6Sfijf
1Wov1I/5IqbjaT06TYpQrpB6tIprISdFGHmpsI+ZssfYzlYoNDx8otLov2sDWnXpLUlEI/YUMuCA
leXzDcKFt/cu/NJ9YhXfetNNL9Se1XvLf0+DQT+RTuZcJwhhVOwLNwMF1QNI2fkDo2gfdzye9aLM
1gOo5P5JbxY/oom0fFCeb0fDoC44gaq9zyA7NhNKFjBK8nQ1dS9uFiPdSVPT72gLVrBuyzo2Bh/4
Ne0KUSYt+PwMUK4Ms0/CPPWno2mmV9KZzOtB08dIMzPxbQQsvx/JWEcm5HH84cEcOTM9drrT5uHg
FPq3FQodYWvD5c7FgCszARkHvzpPyLJ5LDVrvUvEqJ8MOcwO9hk3Y4SnlXQXAQ6MFlm7eDTgtlor
wSReKgcAjXF74Gpn2lmrAwisG80u3/PJpZez8WlK6KDtjD49HZ7i8xRqcI5eVqHqW/oXeG+cjlTz
nQhtIUy58lH386uxmVz6iChBtXvngRBQh+vEYoQYUDqh5sqNbBsdHTPIxyirB8r07hJjvKuIm2Bm
zo3Dmms/a1ut+woQEbLNOZ/5+8hsh9llZNjYTbP3UgJFNISLaCUOz3DL8neGnb91bUqOy1ePOBIX
dAA6favS03ZUR8kQesi69WCYUd90XFKcxi6r6e0hKb0FHWqrT5yQKsCBWJDJOKf2ghi6+07nViP1
0P2cmIdxxF+TG6cvrINeGcYJ33S5LypziuG3UfQqS478Qe0fM0u/bSvzh+sO5yK1i6vBWZ79eUDC
yN2tlMNyr0Y9b56CYKLsqZ+pTKRWKpvncEpyGc5p9WQa47Vny34zOJzwyODTbtvqUtFD1ug9g/Ck
iRIr88Ok6776fgRcFxBQdNTYHmx7zKMEu27czbI6r/RXHOyFmLNjJcGxKjitWRk1hn7wtNrrsa0a
41rhrN+Tiye76VfswH1+Y6PUUzfZ+d1Qumfwpwus9AQv1cwQrzTSat+PDj7l2nkUG0DDlV1+TRPl
Vdp3mIAmS6OeHMB6hbAagYZ2X6ty+T4nIzLN6n22uGF2oGuYLmOtOCzNoqF/kRZF7wtuJdN+nUqT
XWfb2wufL4IoaSgdU9DT8oApuIUqne8XAsOMxghUGZn2MgawKDmQflqc9lkLx/HKn1TPWkMAYU0S
F714yU9UoXBm1Fjl4NU7sKHp5vOprTjkynL2qTdbe7MSzDhtYRxSr3iZoU9dKc1/WuVwzWSd+YWW
flma8E5VUyV7jUjgzhausaetwI8Nu9ZPvkBybemo2FH6mOzpoGjpSFiV1bwzKWzkNztHsCy5ZrUu
YAY0U9YuwkV2fjs/01Zee9yKZD8Zk3dcfbV/mzh9MIudl1HKxU3WFti9rSP9siRbQk9Q8/oNtAdu
V6Zuaz/4KfPZltW7JKoi5hwDgZk4D2DsPbd/baelUc2pt6YBKZbCJd+jjLeocrrIaJLsVd//DWPx
3+31v9leQ0IBSfGvd9dgkYfyD/vqv/2L37fV2D3p9qKCit4Wa9tEs0H+27YaVek3fBUGllHHZILp
suH93RPqGb9Z6CxwsWyfyLmx0Zh+31U7/BEuU/7UsjwblrH9n3hC2YP/oyN0ezkG22mbegmQE/Bc
/wRi8b1prQkW2D8zUpTFF3DVxNI5ZJpax7ZKklt7LqqUdrlhtSrqMIfVcT6WpBLNGbckec+90Ega
7MoOZzWXaJDoxEhZWrPlW6/XWgGhlDtL0cOToPBomB+mDns2Nzf3UpQX42DeGrRjegx/dCSNb5kc
KZWvoNWiiNhrkJs8fUadDKc1MEIgJwxbNsBUPS+an5CYLzbHC8J9gpz3D1/k/0Bu+RMbgwE/uc9N
/eY/YPM4L/3xyMG+y2gl4YWfYpgphmXmwkMUQ7hNE8slSEnQauFiEDQkn8gO88n2cDn2oQk6lPfT
GHO6fPvrl/SLFvP/Lby8JM8LwJTZVGlAdgmMP70krzCx5w59+mnQEF1e8Oul5YndFhm+w3YAYONM
sWJmFPSPCB+cfrGIchOGyXq9tVgFum7njQ4gQWIDg57FFLsBy1fVwlcRSyxZIJJ7N9GW2FVl594o
VeLWimtQ2Q6bmhQARPBvyEN/5KrYns6H7IAeAgKHdZp74Y8fc5KVS041a/NTn3HmPTpNrrUPdZW0
6u6vP70/HSH5RXSH0KYHBdvnw/sn1gnQ0UC5S/Jp8W0bViyqpGRrZurc4YvlFfbtPLR0xGB7cCoK
pAWllNMD6Nmm+PrrV/JHxMv2li0yiogqjs+hNnC3j+QfwE50p6x6sBTu54SJz71x8EdJtNpaw5d3
AlDM9Ps//ZA3DhJLiYXu5/Ep/Imzoxmp5rVUx39UY9e3iGOroBOXs7JK1vnf/K7tIvyHi5R3x8Jl
GwG8dY7+LH9/fHeo9lUpcsf8ZION3+sn6RECoVdscrnu0paunmxXre5G0vzrj/WfriRgNpuGgRjh
Oyy6f6LIUB0/9EFRDh+LHmC/Y+ha+dNDggGCT/evf9WfUOjbVxggQsAyh/DG4q3/6QMt2tYoMYPW
nwMGjdo7Mp5tvlWmZI0KKQ5KUnG7BIoQ1bnN+8bVY2fKSvVckAnhjA8/AwMJG2cS7vdF4RInwNpG
svdcTmnvr8dxtu26P/71i/6nL4bmaSewgbeRAEDo+dPqYUAoMxdTbz5oY+15FT1dVMXXRJOD871t
axfNM8GBLZN/92H98xcT/F/2zmu5biTZol+ECbhCAa/H04qiE6UXBOXgfaFgvv6uIjUzLfZcKuZ9
XrqDonQOTJmszJ1r81Zc6naOS27p7bIVG9xfy+H86yosx123IMiycdjKsMXkm7YqSgt03gZ+IZ8x
805mkOp930dEixYdQ/dwVibSiCmnYPU1QSkRYUQbuMuFqBZ/CHd/eErh2+nJBUqSWUwT5JX0vr95
tyKZ2r4a++ZrGmYuU5EUs1pvSD9hhLlZF8DW+hgN5KOuLSiCzKahpoUOzg4HHRbLqPCT5RsDsMp/
BpTc+YQs9gvS2trxsQF8XYD9uGV1ETNts09DEkUxXfGVLBipGuEEb6fuVcA2XHuUPOMNYEizRFuU
JfhCd5nL8GOctmr+vC4mhNhQIEcbaAiHWLxu7DULupxsRUeCn+7UCSNHNBV59SOYwMk6G4/4db1h
+kfiqcaLbX3sSdxzjU4LrYI+z3p0nkiQAwzbjwH+8I+r8qS+130X6Nsh50+mTVrnrCCbNKWG1ezc
dJ746oqsM1mF3GstJjqA9oabaWhzQAWwpHVQi80w5eTJNvhJcQxCWSiHKjgKPafqo6IqyGa2dBRb
1XboMVJZ9jlwDw2OYkI8sQHIb74NTmwbXHsReLXPNKwJfYp9uoavSr8Ol+PkDHN9gSp7Gc/HeZwZ
S3MYm5Uv0xkwoFCjjQGEEyuzZ3Zh7DLb2rBTAwUBVGwUWn/dgMhJ/tNBDbwqyHc2NUgeqKCda7kY
5sQsYmUlYaTtOeIE/C+TLR4mW/Jsef/PzyCdY9EpkcUiS7cMuYbCoZeugmcwehmqkdPcpiyOi9dw
T8nrU/WLYuLJibCFeHWaJswpz+uyH60SOkdkvtGzJFHb0tLEmqKxlR23x0JvhktDkjL/6RVNzaDJ
IXJUt7TKYL5yQItjhksL7IQ5pesoYtQkLg0C5Mhm6po/kT84sTyoRBWhd26BVFq+ddVMd8i2mfF9
LrfkT0InvgtLG/zEbqUZrpxopa01FRjAASZ2y53Z43cLlRxzE9iMBfNV58W6TvaN1Zv3Ll3NKrDv
VzSe6B0xCOVKeq/z+Qkse+dpmne1z6c0S+MzFcbcC/nJShQpgk3vNopLQj1uvmgac3MtfpSCrN7S
ocUUXELgwM3OW4MAGwAsO7g8qDSgNbYwtewiux5IPIunbMS/NdtGmItzWbkfmWfc6YonOM7TyONc
qfjwSeB4pH/KFZVteUCBY4aoCa31fRvW/LcjpcUElrlibSB0XIkywEYwz5d+Wc3ikVIdes47rzdT
2o/Mh/a27/AmxEDcWFPydTx9L+mV4ilQL26H5aRne8irK00GjA/sehzZEUARi5lRjTKATvy2iFZH
nBDmibnf5fZ9lIos0juIodKsTGmZ5nTC2jgIoKpuvYMqlgSHdMY2reOJpqXzRizLzPAPB9oySFQi
Sl1qAoWpQTMphC7wpIZh39lbskNe9qFx0gzRDrG6ecOAJRZ6dNA0D8Ccs8EuswW2onGR3M7lMFjT
RQHqnWuEO8K76fyQ/ioc9GDhlhDK8iVp7iK49H593SAUncNtYGc+wlgWYpabvfKSHDRI0iKkp7RL
3D7rTezSinIicziKhLRmwTIbfEPZbvmYfDv+wj1HWEWtAOX7dE5TNG7QOhwJxRqjEQYPynozEill
d+2hIMvAT4b7wxiKvawrkguKqCu/61w99s71KjyWyqGreUq7quB91JvZtpyxu8asFuP0Q44ClLdU
O77LXtAs1cRnRZ1tVkEyixEj185QRuuDrVpkNQg6IULQxtBjqXQRFrY2/h84qjKQUn9MWJ5aABI8
P/SKrA6ap8hcoLw/MKB013tIznn73SIuIH4w0sNyWLnwdLZGvtp3ypnrZ7lkO9JLK9nlq5jK+7AP
/dJsskqNHcNxDkSGK70M+4X1YQlTy/8w2wtIgw1LlPBPbadIze7Dpm/wc6xcE2KZgvDyrQo7TiO/
ziGs+ubhTE3nNdERmWIItSFJ88mzzsZ8hbQJGdmDMUp3crz3ab/t7uJu5uZRxZWs9nqZJFcsc4rf
WIVUqWRi5wDBGTxhBtccZ+fXYV1lk/nd4jceA3el2siVB41llvvBwpvx0bEYld7ek31Egp1INAHd
JC1qEXg8h6DJUImkjkQGBVks3w1R0SuLZKGzBF8wJCv7O7vC0D1y3QhVR993WXce1MjWDkGjx/Yb
WPTOuujhHqBX5Eo9akZt1n3BhySgjVzWTfndz8u1v62M3uZ5AgdHbzq8GlwfcLnFJcET2NNuwpxi
AXw03/OH8TBNAmNYkCHxTGdPZVfOpVeyre7jUJEv6nhHOFrDeeuwGU1r3eMCSX+eNiH92sOO2/hy
ISm/aXtrUZ8jMpL+XUAzt5+Ql8KjGvVZ6S4xVmoR9x8zTuNE0W/GTlZuJb3z67qLsnK1ycu7K/R7
8FRIUQJVXE227bQHHUkc5gUB2nqfUMtv2PgChQgQhielEl+5znahq4lOBqAplGOsxjUtnVAv+20i
yuQkXU/tusae1osYe0P76ExO6h7idnbIKSuyckipYk9YNy1GSv7DOHSoZ492K5e2w7rRnud7bNNo
xqG4UFu3sMKG9ZFSlV8inw6C/mGVOqGFqVSB7HFqnEWy0tCjybZhS7mWxZGEbT4fVuQVtI9B4PHg
xMj+pd/PqfKw/p4C/dfzDq3K0mEgJLwRlSVd3XLjYgun7KOK604YtoMtyuAYVxbJeFSjVlHQxdcS
1qY/0pA+TrKuTViMbrNzBG0gwT7wlIfbeO9yM/nNr+jbBvoXOLcTTY7NgHFvZjbUtsIgWDygjmhb
fwcTqI818RRw/OK0aCmIxmJ7YsL082JizdrqMUA59t6szbYSsZAwubvQhI89GzjTIfUDs8JVwjYR
ZmYtsRPjRFuSvDY31k7hxdolFiGpSDtaca5EWuXsMqoWiQvfSUo+8zCKxkR/ARlm1hRJUytXC/6w
wqRp7KoseBL1UHMpTmtJmvYTS5FrQEIoWCbFMBDZhwVuH+7RdwVR8GQTu2Fsu0wta1kO05FFL7am
GOGLR3rf3munDlbvFPluSUhUU3VmTalGXG3rDXFJSL5JiKo3C2JVuuzRE9QeQhM6ohQPqK2l2Tmp
9M5caZ8YgBL8s5XC7Z32Ddlx28TRzIfZZH2ZS7Ate65/wEiUFaXwIbjhnJuDKGl2ddwOTv8c9ZGJ
V6NYs9q4auyDrxOqrOYQuDCSLpMm12yLNDWbWKpupQlZ0kiZZ6SaOlDOT8iBC0XeqXT0CFrSqckb
ICOlERmpiN0LHj9rOBSgPQlp0j0BZgvsUr92MN9peI5Fg45PbYMINEhNRTW2eJAt5YuooTBDL8XP
coRZNrHM5OYKxsGi5+j0zyexdkyhzdh6KxGprFM+sQHSTAtE4dRLiOMw2jAeWWYTB9yKCivbp7J3
uJjX18iG6TiPHP9GdQ9RZuaOMat1eEfjoCWyphqLB/qs1im34+izLqTIi1PaBkk1nfmEo/oepwgT
xTpra5JPFEV0lp61dm2CClsBDpk2k7uYg3wY4Lz+VJGvc+ZtNtm9VDvknEQpePSaaF43bd+LE7LN
QYc36BNJsl8GsbS5HjT+Zh54Xm9zq7ogyKQs6psp0mGAScKLKiZ/Ida+CdSckqNx1jlmgOHaBD72
2LmyJM5OXnfXVGtIq3iBTQSqeNe2RIGB15t4UwVmPMZlnhNZ2zyB/Ge8ypof+HPzt4lK+vVmKsFI
ULSkvYg9LE2RPJNQDTBVI5j3WnO1r9OjoH7CxY5Tw0vtBxa+6tKbPZ180eGU4KUm6E6XzOqOsVDC
HiMmyA9+75uxW9YuUL1qchKtdkk5hA7yOYVfJUEtRXze7UhRm++q6ZTT93arMUvLcflle410w5Ev
kVHWP+t+zEyvcYFEkMUFF1Hv0p8cVYBSFS7jrLJdcwjMW8GJzXZoPGca+RHhJQdP3rNaxLpceJPL
+Qmo4DLr4+x6XfGsU2fmocSvkc+Q2JpYY4Chw91mM53iy/7XiRjWTkRgMCcJ3CtQdJ3HTwlnFspE
lmXN3+i0pVXctjS0Hi8F4RXudNong3UKg9Yb79Hhe6O1tSaH52+lkTl0ywAFJymRGTIBKq+oN4F8
gm25vo9BBvLWVEVCF5vo0Fopdve0YBOjRKLB2IoghDVgdTrOvGedbOtpMOcHhlMg+HpSe2D3+NiW
NTk4tVLMOFyB32Xon5zQwWRrKWjv/PY69cDAmtCqtCrTHIhSpRw6ivh6MAOjRm3hbazYW8yQhDgx
1R9sf8ZohgeymhO3iBDD0BzgSDPFOS0n7VUA35LgdZny5BjTFTp+REuzDmfhODsljVkuZwo2NppG
Ew6BCon5IaD3mI+JqGOyVuVdbSJRaDWs4hjGvJwaMQNA1XIGSMphkSLgH4PtQObKhSmbaHMKfD1Y
wP4xF92sdGrQbtcFS9ZuVEh169zXmMvTDjBlWNxtp7SueaWZM5pLH+uZnRDBwRgrtbdmRNtXsiU5
wl9EFLzeLNTSGGuK12ihOS0GPJw3gZUNK5WBlF7xZ6+h2Q0j6deVI4LSwDOsQLJzL+9njf5DzgiC
A13UFHSMjcibnFEI4QkVeDl9nWNlzpmmITAVO8tfoJlvhrHnfv/wlW+zaqSpQo6nvknngfh6m2dd
2roObYWbnQgmU715HRplSLfQn+7u71+FPRMxLvxBUOEw0N+kdNOkXTXZia+ZH5v1qQl8TxMUsliz
dr3/JF+ygX/NH2N4QJraEwDsPYzx3qYpB9uhZIpf4tfZq0YOMmNauYxEofyUaZj2lcNeuAYNi8ZY
w74miaLLLqR1TiHfviYLYSobEUdes/a8rsy/ah8wCc0RASIJmJ5Lepwmfnr/8v/2qDzSwgS2aN84
jru2+f1fcvtzH1cqmaR4VrhEcR1sUOZYyObKEer9r/rbmPNIDEeUgqgE4TPyNt9NGJW5tLy0z1Ea
euNyipcwnx6dVZopEsTJ9Mch97aEAuHKoWPQFXwnfhhvOe19N3hhQv7+Gdcps0apmcl2M2as7LeJ
G5k9K46I9wkmFn7+QX+53X9gtavE2fv3/vYxUzUV8MNNVZXp9jcHmQlRs56ixPtCToKj45KmZKlC
DDBZAd//prdPGf2Vzd0aPL2kgvQ2eU1Tfxd6DlqoEb+t4kq1pTmaZzkntZNOXRM1vv+FIH9+q5+4
gjJY6FDkxbGGoOnNCFJ5uLKYLP2XvqZOlO57LzbLHIviwnuN+66cgUpmyZJGW1mgyP+FgPp/PSte
zD7+OgMJtTw3slGCwrDi1t3fxzCnxLR0Wll/6VJ7Seo9tay1AJJZp1F+fA1bdJ+a0DjwaRaiQ/w1
KW4JZVJeVYCeOT2bXh9OhSsrz4jU/8IsbnBq47Swgu5hSxiKqQnh/3nKCqdN5hSK1VpOwmyWehkb
3WDuZzPxN+CVTP5VgWNevjlTP0Ps0AUpuj2QrsxVZxmlZTTcTQGamG1I0+G/bK3elZxihgwnALXB
WJDYBgS42eLpmWi5LPmaoB8I7Vk1i8I1QROGTy8Rn+uYYDnOK2NUbQ/JxPMPkxzdxbmrZ2RKEEAK
0rLvv/+/DTjpu/giCbS2Lm2gbxfbkZNFivZ8+dzAOCdmTVpljkDRqkwE8Ctl/f5XmvX7txfOUhu9
1Giw4UIs8qYyRKFsUd0QTp+jJDA5xjGLguIKObBbWNf2QKN+TNs10Iv2MDtQn0jClpW5mvcv4+2d
eyggkWWhKOa2Kby/2UTroKsn3mX6uWhIf55nVa+qB7eY3P7SHdQfPFLeriBIkwXS2tAPQAaE/osn
xV8WanT+SZa2w/BFd22+PopcmmGR562JrN6/L/fNlObTaZjFCSqQVN5wunhzYwnN9iUd4O5DPSj6
aWLSl4qeSNKonHQzgOLMBQreFf+TJGwYl7PwokcOawLpl+m3JgXDkcfU79vJK4lDnRXQ3b2dJZxQ
Uski8A3jk9SktWbLpAFCFWB6eKbDwKSJsSflb2vL8bg5qxDsRUlimUoRLchmveZAUMzdGd0x2VJC
CcUi4A9OOG+eN88gYl2xmae+9P5eMRUiUVEVjPPDWOVmZ44bShUwFqaGk/P7z9t7M57NO2XxChBc
YNXCOvpmPNN8RU7V8eP70G9evmtEQnoNu8uE+iNLPUvQa+29RKTDUwBpYbKkv37qNa3JGQcEm4cr
fGnymZwFW1Y6txpiMgpWkY/WejkwVUGiZW1VTMfFGzkw7emi5nicrSxq+vCr8Ee1yBSRcFxwmTtr
aK/8TjeVeeHod/kW66U6Ll9TE9ohA0q3jEA4TfnRIWpBwahZ+JsdYDuTWP5VQmNGMnZzah7se3FM
lgMopEMLVPOH/Tb8/fVBtMP3C/d0BEuCvVDYb4Zwxx3o0G7jb6X25FPe0/hycCmPnoIibH1y/Kk6
JP4cXSzAKOJd68f1qXKL8lEnGYjKOhxhUQ4JwlU8eiHbpqp7iDm/DjflPID+T0PtnuDxfKwotX2D
0DqAd+kt6CDUcoIPWsTNRWpnwxU7Umq4ZqkudhZg2k9IfVt9jhQzF5sWlraPuFKAu1otxeGgxKt3
O0T9jc+uVBz80gKGv/Saftyl21MTLx9TavjnZelSJchbRTqvKSZKeMopv6CaEBfLTO/NZlw729l5
bS/vXfbn5zaFPIOBSJCSwkiG4Ujva30/SW98xKchRQdlW35Ny5NoPxdjNHwvrba/C/xhICyKx1M+
j/mBMsEChJl60bzFnjezNtBjwG7WUJamSJOwSfP804gfEVlzmgFouuub+5Xe0R3hpwV21bL8Lb5K
H3212F9dNI5fHLliNzqKcZvOQXUBLjTb08GWXbw/yX5frBkQlJVZzAShgu8SKLwZEA3pH4mne/2d
9zXfRG6MRjkoG7CgQW8HD+9/2e8T+vXLJEI5s80Tw72NSGKcHjiTR/X3wJYVGqHZvsfs2MUApSpA
snqm5zBpqo+UCOmve/+7/zbyX24TrQ4lGxbxt+eRUQxRg2189b2DgtSiTG2L+VB5NLX9YZt4+aR/
b8Mvd+m7LsIDjNjYkN8eImeQSq5GK/PdmUAJEvOwXWzQDzsZru+lvK0BkN5mA/3JeMcKkPyeBsFy
ROAa7OZSIftCrBd86IM+Oq8tyFDst1DgyCsqfG4JXlxVV2BIleN/tHVe/8RCL7ysSc9+RD7sfopy
zqkbB450u02K5INXRYxjS1YB2ZuCWpwzRSTW+mj5Tou4opQw9tCfhf1sz8rbrry/P8RCb0R4PBIT
BhAG8Vw89ui3IYFjyWH2Ud5+90fz8GloS49ek5eneZ2fa1rwPntWNO9GN6Ho0fVWAKx/EfXu/SEg
zGD+7c1II9Y0ehDc3NjG32woThFXlA9S+T0ZKRyQTgNdM4fwsXYDVRK1036FcL1SIKEyq62o9jTV
CRJsdKXbQKtNifT9w+ok/gn4BYmzPo6+VDSRim1fWFfZUsvLxVuOtVd59+RAyw+NxUujD5Ke2u2q
ZsoucGJilMIR3awuh+8DXak/lyDPrj3ZZkfA0OKUAY/8ACqgVJjqDSNtrun4YAu3+AhPmQ0imJ3p
4KHYpqm4z5L7qYzSHHadzQ3ASYhATCWUACTGCBRC2BPvfGGFl1m6+J8cstrxhqIDHffvP1zz7N4+
W5/sgmSTQif71n51JCXMe5fx9y7zxbXVefljm4FW2xW0FV47k7FQf/8bnd+Fr4wqacSYHHEcF0s3
5Gq/H3Ac2y37iq3zR97mePFYngVwm6aBCxKVoB/gjbHSi6T/3npYWMFVUJdZFtkfLR15h/ev5cU3
7vfbJ9Rk+cTrFgqC81YM2E8owcOkrn8kMwUGzu1N/KXp11TvwG6JTQf1jwxH1cT0gwtyhbs8DcQp
RQ67I08SRVsKnij4+yaQTxnSe5P6JYVeWwOOWkE2nDrPw/1pTJOzBBtmn66WyAWstzj01CetXY00
RofNFvN10R4tHsshL5R1FQUYQsJkkdZlgM3RzTJPbGfgd9pDMrF7b2nOLi4ryrxElF6l6dnoyhpJ
CeSgvabo+Sg0R1NikeFOufDx0qoE8tJL5DKMRMpF24Cs340XZTUlVxR1MIVm6koqKMuEFiHZXk1t
NAybJgPnseX5Nc4Z4hQ6IuwgcT/BDsqexhqAo5+5KOQHncOsev/t/H39YaREiOaQruFC/Le8nudS
CS3mqQDxTH5gE01R/hWVx0LVkFfGmUp+XweDX6utr/TXYSm2BLqt/nQZ/2HA0kVJ2OyhXPXJDfw+
YFFKDdWwyvIH/krw/V9eSLCOaXmZYTNG666O7mGcjAcIvfG+jeL5cxr2umWcrM79H57Jf5iwtE+S
W2bpQGv5VrG7VuOkm7nIfyTSDu66wBlu3RI0hiSxe8G+OF6D51TnrV9XZ3ioOFcKlxdS7KWabzKZ
hgiS60nDXRm9nyjnO7EJu6y4+8NV/i1kwDoV+TxTHM00h8o3j0xXtPxHnT/+IOvdJQ9EFsBsySQC
tRuA37iBLqgpDWsAeLcXzc90tSUcYFhz09GTzfAoojK5tLFteIChg4/gyC5wwKe95HEnNHv5HeXe
1xf9vz6L+/fp20CliC/f6bPoMybU740WL//kn40WNq3Ivi08TikEC77w/tloYTmOj/04HcqIOeCO
2IH7r04LT9K/zL9Cb/LS2OxyDb86LTw6LVyQgHycEc064X/TaEGQ+tseJ2yytFyXYX/bXA957d/n
b9VJyFNFMF06GY4QHcfziRowsg8BLvsCilToVoRTkgr5sXCrsrI/KSJRh9MkBuL3sMXU2m9Mat7d
l4zBdsq3UtddG97BokSKCjoU8pUzbtsJCt/B9yaoVRgjLRCkp4nyCOc1t9Jn/UjiRg+bVdG5117V
5ZLXOxBtHMloVa4vRZzP52woGpsZkGhXi4+RBJJS7CutgDbORh+nRstka8/RLhJ5e5mb+nfFacbZ
CDon7zG0W+ttlo4TIpNqopePhSjaTyQbph3NgQmKFlzhbtdCi2e7dVmzOf/oq8xOqeC5qYlOOIBn
VL/p/C2P9azLI1qGEtZ/1GAjUyWdvI4oAaKyXOzs2FlWY/i3izqqvoCya5n6Z1r5xanlVHjI115S
0kPOgxWen8O/wWgAELSI4T5NC3oL7KX0kZOL2qXDwEaWtIs7b5GprWQoK/R0otNPqveXx3htKLH2
SQfEgJIP/gBxL7hRP7ZH94lib3c5Cac8Dm7Q732n0PsgaTuHsn5/OaEZB2zty2kPnx3WYVYAXcRs
XT5G+TJfEpdFA9BjpI6HdMBWZKMZ6kCPIS9/BOa3d5VVV0dPlTF7vphJkYLi2mQDhvVboSstqY37
dKrZIyBaws7q1GEPtKPzZgwP7jRNNItDuK0SVyPFdZXNg05aYBym4ILpQWbTTOwkh0IwGw9FbIx/
sDt9rnAMcg9RX4nj2MztHdZO6QWamPIJWW+Aawj5CriFiTqVOjXN2r38gA1NT1TOZgQWnRbelowy
g8aZHQ24GpvJBX7qnmp39GEWXXsECI20pvMTOO4ATTYQrQsUS55x9ErH8rudW80ZTFP3TFWy2pE9
jb8wG3oyC+gxvqJbBxWzDEoXx0R17n1cZuPZ1FeSbkCOVNgoxMNd6OtvNupAY/q47mJUVDRKlgtW
u7L1gEwniFy3SRA6l1VASqBIRfg5DDz3iFo4oEGTvdTZ0QCcbAaXZo3dEHf3AhHddUdG52upqng3
dsnyCFi5OsVrzBS0LJqx6TiEPgKCYPiwYLp83Yk8nzYKFqbBfmDdJobCSADi5iFIwEROOOBhJZgl
n1RXVkCGVFzeFj4QVJR97REcPuKRkHEoY3/cCJy3PiLUGbcLcqjo0NQ+8V0oEPUATg8hOQvVfuir
ODrQLV3+qJ1iOeuioYED2+UbPS8RFpHqW47ecuctdLLip4rMtSS2bHz3martJ6Bn+Ftg0DojB3Al
XsEd8XFCY23bpe0Y3EyDFSd8bSGCcen/tyv+qFWmlj/sigAv2Cj+/10Rbm/TP39v/upK8fpv/rUt
umyLhIwR/T/0q4TElf/CerBjisCnGwqRs0u14V/bou/8wxyMKEMRN1GJ+Ou2GPyD3AQmFnRIvDQT
Rf/NvviS0Pj32UfYVJdCGeH+TQWJbou3YS2mvy2C+tW6YIR3tHWw0ITL+MR+4df9eW7TzNZtCrbV
ND8SQkJ1vPSiElZEQkeakIrG6sVvk3M/isPCu6otmq6CZQPYzTi+0InYZ8MRWjWOBkeAdiLLLunu
0OC0Vv6UJFzcETn7nJH11IFmT0b4FOklOXGxrAX95zShp6EFWBn5eF2dc5T0xm3hTUbd3MWIyD/D
uqHC1IAoape7vGOF8BDWcmz6GKa44UUfskyx7tLgTQchxnXVVow1R6ZyRLUANGSxYhiINFPi4Poy
Fv4XS/5h1rgOeoj3ps1VxtEMttNv4eSvf/Vr4oTRP8j0eQxy6pGcyTFf+efEieQ/SBoQR4a4KpID
/Us8CQ+HWpIB6AiMYF7n1K940vcweolMRRf1BJBPKf6biYOQgDv6S9aEiNIxOQPqsyTVyFe8HFz/
Ur7ysEGqlF/bF7VtUSgct4TA1g7tbHzKlDO3+8L34BMupAj7A15RDMsAAPePeS4ladMVqUw7LsPV
DJ8iggTn5esnRLG+/0hSzSt20+B8TUI3eajmUcK/gPMLWFNddXaiEPJBVDtkTS7ggqWWxK+aX251
gPL6aOVpcQLIW1/IfF5PJM4+lj0AROhj8XJhDx1mqX7gqkudM80fvCIe5eWwdqsN6AKVWAUMxxu/
5yv7CM668zYmRt5EWCSuyzDt1mJYdl5ve9uUXPtnsv5TOiMBqayrwssEpQF2fcT8vNs7yCbgM8ij
guGn3TN7IH/SbZJ0wr2yhyAdnLE+Dt9l33Rk5kf3bJAwId05/1520YKkOQPiYXcQTrV23WPuZvfg
XIubIJdxfuKveFeLpIlvx8abnRRCXxIcHE72yrGe5wL/AKDjaBz7QVowfiO6N8hKzVsdkt5ZU/Ln
+9W3hluM0sUVmJZ576hROmdjFHXNhVqj+HGtQnmHZCy+79XihmesNp61o+1ZlBcoF6Feyj7On/TU
p3sLftIWzh9EG2Oo2MGOPw+iprwAJMizHCuK5i6O1DauNgsNBaNKwq2VtOkeuMV6i8bLz+xjnFB0
LpygoCcByShh6WnBZrzeyXChUOOzUh9CWiVOPq7UT+3qEUWtg7XeR6Us/Y1Rv2QnH/drMmc9ZZ+H
BPESJpuIdXD7ZC0sSeoc8fxZ7OEsTQyFv8pLkTnP2KH2hJ8SGw8hymhfDf7W7Vqftot42s92XO8D
/LDOMr3ehmkcIPLB2bYoGk5DmQB06jcdiPUgQnE30h+xgRXoZZtBAN8v11hvAU+2lEzkfQEjuxLu
WTL2VwLZDIgTjggZcOZuhV0rMIyZq/hcFvWhBo79QF30I5kMuen5mgM6crWp9PLZQb1+kDKLD7Fe
7qDdDGddn9JWTfPdJekB+6wlOjuwublw05G1FwPcVcS3+abygVn4Y0kiN2yyC6tc1jObYyIvqHQf
osX9UiucyTuakDe5gb3Cw6MbopZKnVOTAUySTV/pxCjP+8xPLrpA0se9VvaefejYWFis+e148PFc
L2Ab77LKqrdJZ0UWvGOyu0ma/oCC9CRnqgZRDI4z6KDGRX4PVcf2Ic9ESHgua+PxPUASPXb5eqfA
wlMeoH1Qc3rCmz13brj6/CIXi9Vv4lm1Z1hyjD9aEO3YhHo8HCbbqYNMVxBiw6Ja1anpurN6Ened
R1Abwq904mMEBWWbu+s9kJVjYw/RuUymW0xWz2o6TXahvexJuXBcgXETav9h6LpjuMxXuWvNm0iM
86FHGQgRcAVZFfuPgbdmG47Aw86pyh+lb/doF6dgl5MRvwP4exXCxNxGKjCgT8EimIVXflv1m7zC
QAL/OgdfFpcqyQi5skJUvZVU4xhbLQJt3kdwdEnIbRGPjqewL7+tEvRl59rROQ4y8nxEs7OZ6UsC
6Kjy00jyfcescD4mafeRhp+9FXJTZDyuZ+xAn0uzmhVjLAlZ8sEianf928ztgvOmVSmN6Hl/ABoV
fZZd+mRbg4YRPf9MFUzaRA7ji76FbsoQ+bsFxmpcMm8/sKx/VB7MkWQNorMil7dx0H+ctIJcy74C
id+a5BbxvvrEugJJVksaC1pP5de5i9tih1vO0eZFHeymG69FItJbmFrRVT/bt2tvobrOq89D4mKn
EY0flrk61B2R1Zy3coMz5i2WjqwuFJDi0UZT4+FIKDDXfsYH5rrwUnaHLka16WCcmKt7EEfBwYVA
cUel6ap9wXE7Kn+QVv4gkggOqKWfhzV6IvV75o7UxVtnbA9VCYo+dafDMPVnoK+PkZtj0pfjl+M6
SXecwv5bLQAAC/o6TrZy79tYFgzgAkvOKi31hegm+xps+y06iUsMbR4DREAbtwQJ1ZAsZKXdB1b0
BZr8sKVEBfmatbS1wptw8I5Dls+3IMyh87c66bYso+GXIk6cp1KEAd2MgGASy483rtSUnfUeCcI5
0bA6CN25F32Qh5uOIl63jSMMo4ulDI/lPK5naaNOqs3POR0WR1XaNFZGlP0ybSHOKJBTxRHH/cmP
Kjg1o//NB9nBgt1Y4fWy2v5H0h/WZpV9d1WOxkSejC224CL92s6Bv53c8XLOQOHQ4vTg+PpUxw1c
zpWNNY+ivdurO70M110mq2+wZk5E5U+5LMo9R+kt9rNNsSX8zi7QhJ451CcPfhqHLmGsWK9nTsTY
esTYHI9r6lyITJBtAHOFCjbxPuNk3956+MZSNehV3e7pAcFMpfLqG/QgMHWaPg22in0NqH59WhqR
7xzHaQ/QwsdLF8rQNsPE4BRBYcJdxnpILRzPtJ6SXROAZgvF9YS3wiNGcyijk5b2HX8p8YDDzjof
b+sc7loEo+581t6DP9vtV6sHb3qKq3osDkJOHpTXEoXZBgedRZ/YZ929BmVaWfrGSWW2Vf6kbgdR
30wU37ddYX2slnT8AMbi09B7/WGcg+a8W4NP4eCX9zOkWddy1N505mL3WXZfWF7BdjpL/JxjhLef
RNyfebPl7vNGp0eSY1hXhG2BfQ0E5WzQqLISlPl2aF0lesL7LFJ4p6Ff+RnQ97hD2+KSJPHKZ/wb
ljs5YQFWjOFnr6ChrAor+Sjlmu0s7L23rgRaVyc4gs2TPRwjic8l5SFk7b6ZRLywfIMoozjQUs2C
HHF5ST9U+yr/3vbF/7F3Hr1xpGm2/iuF2UchvAHmziJMeiaZSSORmwCdwscX3v36+4RUVVfqi+6e
XsxigN40uiDRiMyM7/3ec85z3mZZQn50yuGL1g4BlIX4nEPA9ue1eQsWnlJ4dtLQDbBQbuJWcpMf
ScHCxe7BhS9tGd0oar7rMq48lAtVAeZscbULFSYd7Sb9BfHP3i2WWX/BZL8T3Tw9DG2kcy9M6EB2
CBidyq77qDP7nadzvqlBM/h9E/aPsAGPtJA528ppZhBsUhKEFZHjFCeb3yGYejGpZdrHRaqeS01L
PIqQa8hYLU77rp1PhT46u5FOJt+K6/c8KhSvn/JEuasquN08INsp0HottwnBjTHN4mXUbnSWjBxe
LQT5GtvCMTJhASN5JE/ySDCTzFdOowImcO2+iDXlrcwN8w2sFGispQMkGMYUPSs5A0PPz1xd1faF
bTUD8HCw+gU8IXCwUlPBR4Go4X1bUvXDhiz3CyYPPDPJQEFdEeL4iY9NP1ob2vCie4cqqQbZJXe8
ohyeGmfZm+r4IULT3NaVtfhFV01BH0bmPqQQ2l0mw3E5JLf81g5Gqneukwy0lAtozZPevwyd3nnq
UrE/rUJSf7kIiTTUnH+Z2MXE5enwqgDU20q+0zpVd2MK4A6lPAZho53TONUeE91stnll2keaFMSR
UH3hZZZzPy/xJifFem0Ae21l5a3PYwamNBQBdO5HqqUpQqxVHxS65ptxVfmgoF0bqe/QmHMZWHW+
ozyDhoZmal0WHQTtpLLycHpSKw27TjSJ4WKepvyhHlybMoKX0elOJgP+hm4ayS2c6nESGG5I+LNs
TIojbDJUVsUufK4qKS8PiUhhZFWcibnYC6FfnbHQt2YETqXsHwVxtVvJpBO34J6idsa8mcZS95qK
XLY+412tjAZ08TRsuPKrT/nYtPiSiuJx6lr4jyqM6WmWKJ1QaAXQ6JhKYwNlSUUSPWXF8ogkO21E
y0yXiDD5yBrFV4hvXJaEV/mUE9aVv4P07fDRUvJTHff6uYFczj61/MbwCw46bgMF7JoXS4DvJ324
neI23ix5XzyCWFjx5320qfXSCXSdYUetbcOdpTS/ySIeLvOYFRvso/WZXpc3uW0i38kmc4u1brrU
syVtnNYk75lbTD1K5dyCETiX09yfVZl9s6hHb2lxTMS6PJ/V1DlIpOY9LPwaIsYwELexxhMazYfg
vpEr0rNqL69RRYcetOUT19yZH0a2GfNlz56HukxJ2ubxN8muAVWA2KBTN612ddbc1Yl2pPSMx2Nc
2x4hMnlTVVxvB7XR2JwPW1UYwC/S9GjjdWdOkA9yZj8aVqy5WrK8Tlb/HvYRbeUZrx+hXfruxhLh
oxgWjIP0ebxIEh3GPcy6LlkWL9KsE/zxr3ZFkN8hqpRxOLpqZFdn2rVoNS1l5aTr1SUFH+dhV5O9
rl/w5EDYls9ZSAkmqZ273gRy7mbFtHAkpJSDqZwENenqKt7Mtt3uG17BL3MTf2oZaoMWUqoWayrU
/lHPKdGKjeI5hylHCjdRijNHFq04k9ByBjzRWKA5mvIydmq3GyC+e2zts22aUGbnVWojxzCwu+pZ
HZUEExoNJI1R1Y8jVIf9Wty1Z6rO9o4Vl1vdKSkAmCk1GuXe3CA4P8woOm4tnFvH7tM74E3KNyNp
++MSJ+ah0uxmBzk6O/QinDfGqDcP+HMEiqv6yh0+vaFpmwt+JN9S7Dp4VFJHhNqIUVNHbtxgEtaD
mg5YLD+APSmsF5vB0qVNx0bRx8HCAFCW26HU9DWQx6WqjqBctl3ks9ugZROYY6T3oASqVENaysNb
U+nMHXbnN7voHbdQrVcryvmJMdTelHA2d006741moFRoHM5KIRgr2phWosx5gQKU+LVtaX6K+5B2
cqNkDGoWf8z49K0zehAc0A8g+6jc+jdrQRObAYgi05RuaIfN98yNewvXupfnxbBZ97IQNiFrU35V
BnmWbNO4uuUyZV/7VNK3XIXZuGhTSmbScZikAVXccFRzCo3cFs5z6xzJ2GIRphsXSC4YwD5DdBi4
fghFrY/W3GK2iPJk15IA85oGxmLWtfKxy1DoW6F9q5f+Znbyxl3vFrROnhWe7sG0RMVd2vBrBC/q
pk6m0ouTswcdJYpCRNJhzrHpS9DTu0Rdq/pEcROZ1pOwkbCYr2tvqnj5txBzS0XeYhihrbozuMsA
8N30BLA8ye5Vl+Xo5yKqiym6mxkMltvMob9EYDNCiglSVSthANEXCv2Ef17OukZrPTmeeCpTzruL
Rd4ESCIGQ8t8GHmnen1IbSJBVJ6RhtL4DIBvg5W+JZaxt/X6burEBJ5iVn2ukEce0U8VTJKN3k8B
Vy1eycpsed3QYg1QEple5F4lOT6yRqGYDRVW2zeVcp1TaU+gOlgGCmfqWikpT42X8gvsEtYmKG3o
bbnywLPzqs4R+QhilwHyLzcve/SihutgJ8nuslCUwkbAVwiuHmLCV4g55VvZCahQEatiptltPdbw
OSdteUTlvrMWp/OnSlGp4pI3XWtYAFub1PQYlCXfzC3aFkMrfSjC+NNWoFIs6jGzzVdNAdaXv3YK
Fb2d/a0ZZjyENk0Za18FdeyOX1PdouCHou5v+FahpHo5/U7gDeKg1lUumZXkEbMlT7+STKwldSiC
QHJ2YwXkPk+tl1SkdxRMZPB9yUFPXkV257boB/UgMdPTKB/RwzwOXMqHem74S5zkoBTolaMSNSgh
9sCVR9Eca/NYFcqxkQ3PTKeCQSzL+w1bnOjAkWWA11dg66fKXPcnSSwQUluVlB0W/Gaf5HV4Z/NU
wzmJ6moAX43r2CYBv5jdg6SbRbspbBDNm0bKqGHRlJhVm8kdYebxofbJBgCMUqvwlwb6KCt2Dj0Q
iVMPUPitzSYQTadQgR7S9P8z+/rtpzi/Fp/tf65CwDvDBc+5uPuvX/+z/fHf0afwX7vXX/4j+K48
XfrPZr5+trgI/+s/fySD1r/53/3D3/5b+tW67P5Hi/g/e9h/E99+Q8vqi7fkl538j4//YyVvIT3B
WKLRb5VceS9g1vhDy7Ks3xXW4Y5FtoLsyPdt/Z8F6zaC1UoXZEtOUNIyWeT/afGwf8ffQdAJNcuw
VJU/+vNHcfdDpOKn+HdDU6vE8PNCXufpb6C1KQDhENsIefxq8ZiVMmO7PMk7mENo7N9yHJ8s1/ep
bfslN1mqiA6tHAZO2H+lkMlNtfafuFSdXy1PSBV8C5qJ0EeYR1dX08ov2UNhYBO3GSx2opnlc6h/
nVlptEMWlCDvV6y53NW971QRnQx5eFNVEbKaqoPSVZ/1AYJK7GMGjm7k9eYhbI5Z4DOWcq5X9Vs3
6D/n8SBx5XDl6p0FKX8pdntuMzwo0lZlwws8Uddd3OaP7UJuu2hdgPSz4bAr7tYSG2DEtTyUs7vI
ncCp0bSa5ssZ0rVWPs02VCdeE7vJtMGIsc5VuVJxqyFtt2BwJxHAfcpNuAcbBosTrdPaoM1OutRf
8rjsA+Yzl6qa7mI6z4omBW1kvS6wh7i+KgCzNU83Oclrx5XZ0fYi9wceLk2fXWEjP6T12AQZd92h
q156R5W3Sd7fRa1FxUv5tkS916U87M0x3xIg5wDuaOhh/HgvJm5OGZA45vDxvdQjPzL79lSuOO8c
J3VlUrUllk2SabdRkUY/7On/lvn+mczHKxyX199Xx2+z/DUWxS9PFPXHB/3xSHH033nDKgQL8GaR
GHKw/v8lj2t4w0xk7u+pFzYyf8nj311jJnRLCjN+lsa13zEcGqz1+CLrx/1LljHCrL8+TwjakFDj
4QTvVVXWh9evb+YGvD21OEp90DtpIu2Rg46n/EwrOhu3RxmLvUEnDMSwFpJckDVmzy6sM5CuSPCC
j5mkpsKIVRROEm6lXtKah54w+tFmmZreUdnevAxNYj0bVGQeYpDgxw4sn+9IWePXcpIUB3UK4RyB
rII+kJanFIqdeC7jStyQzayWbTFD2B6XAeYboJxNgQYF3COZ2eHYMrNU09WziTJF4eDdjFrqWyTS
6DEQnR5oJp3SHigyO3kdOin+2kPvxDLfiCzaVC3dDKfOkGNSciQN6STqIbTFk4uCZWvjmS5x07Y2
dk0rKbiwln9uPLWNhWl9TvVwR55Ga6aAmyecvENpkM8jHaBiNDeourSK8EzPc9iP1Ezw86Tdd8bT
yg7WcGRaNgaYJTD2QkV+H8e8HZcgixNjRDUrWwMbXgkdhu3cDwHf/K7ml9+V/emHzB/bS61jFEor
fUGOA0JUYRmjwgx/KVOjWNIPsKtza2RAJaLZ8GGIJLrLk3iItmo2hc2ZKIG0l1n33MmpDX+OjQ6T
EyXQKVVa+5iI/zZi7Ud9gEnZJKMgZrC1LRa6lLExnWp+BQ2YBWPerwWUM1VWa8vssPbNNpQibUWr
F2wyOtyG5YDjCGINHbWAJ2CuT54Ff2FTrC22mhlHt+Ry2NDG+eSbekRvdmdo9AZEYsc6Prw0ax8u
+GWagbKQ5yL1XNVtnpqP3AmiixbV7R3Tv3UhNjM8x4U9+fRqsr2p4unC60HgBBPJE90U4V2uivkL
5GIJwkOPBBFaaugzh692vyx8iquJsyE2pVtpQmty4eA53Acb7RSCGUR3Xqt/FcxJ81O1LjCstRYY
e3J5387oDC4zcTR5tMNogGOKxpo8MS/LvmwYDaig49Hf92W3Hykt2gIgiJ6o7dKOzmLh1VMqY3xg
MKTnxa4QXEE+Nfk3Bbgbh4C1EIqIMIQHDMgLATzVuMNCZ+2b0eBcsfw27XXN1bnZnijJA1UH0Ab3
J5634baPIvWoTJPY6brTu13KrtztQdle4twsnxrG4i1AjuptVOMvSk3Zcpfb9oHfdBHMFUvBua3s
m2XOp0uIL/zAhbqhNVlbvvbaUrC3GSf1PRWNfJSW0gKxT4XpYcwnZ6On1efg1OFOMeQ6iOHk8Ru0
0ns4sf1X6Ib5lxl03hdt7BLDIwWffamlElIRa+mdKXXY8NeiaXY3HQV95nEUXEOKtYqahDSl1E5p
HMaJa7FbzhluHD5WuqVDFpO1sXbkwfFN7iD/TYdJqqbGE1Gm8SrmBo/vbspdOspaH11jDsTYVx4c
KIaNfDWSW/mqqshcJtvxIGSnxLZmqE+6JWm3ndQ8Jktzn5Jq+pgMwb5LdoA9usaIKcNTCXg8WE2q
Hwt5Dk9ky1E+0zb0rSTaQ7m2btZ2Pd4aPfXea9G30cji3exl7tjjIu5oYVje6u+V4IqE9ITDtTrS
iac/RjHikFmzenEpAOHOtzjRDTTc/rnjZgYILvLCrGDtBTVw8dKpOWATpIgWXOpnjiDjtUN9op50
DOB5TH489NpX/JPJDsynyv1lHOeTOlVg0blIskCkuoR3nB4TkampX2jEGgek41RcsrRd5ZNOgU0K
4OU8tAnRHewPMpuiYkynHS7b6SpGvbUpfhm1e5Ch9huhRwnUU9Krmkfg2AnCMJ7BqoX2SQyl8cp1
TRwdk8QjfRkKdqZe1qa7CMcJt1g7RrkedfkGM77yMCtSe7YiJGQsVdoIyAgDITpyvBeFPSRuNSv2
CRSwOLcJrSbOaAivozKexX55VUZz3kMfaz0+aeRFadjujawCmFXr00nqVJQAu7LfddEY34SkfyRV
rZ4Ua2g7byYz4+YO7RkNplhE7+xmpLHmxtGy7BTLCIRuurzHMlh5MEnChZzzKOTmntshzT9Kg086
JNcH0CLeJApNpXKyOJdaaUQgmWrMBNmO7S6S0D0gNbM2SEJqSRrlC9xnGniIwm14v7+ntOJca7Ud
CVfl4gE4EU+QuKkOY0rLTNOERn5jkKDE+FkON6KUo500ru2JJuyELVwRceGVW/il7Ix3ySyaj3qi
dMZVKyVn7NHtp8gM9QPfIYlk8IGeMOhtojTFKO6KUEKDUEkAw9FTPbmVJ58tUHKSGqwEZlmKbQcS
12fl0T2rTRP7uS2I7VjZS4fnJ61RnhaOxxN6dwTyrwXcpds1TtlWZP5UxCrD+tR+UzQuFr0y9/cp
MAMSP4zPIrKJ2NpIq1ojhfd0W7RnEpsUVTqUHM1t0twOpN6VIF2c1a6hUjjFbkDaj/0RG0PsGSWm
BlnPX2rAq+SM7OwD/4sSoGnye7Xtl9jOP5ssafeaxHFPYgMnqsH/A+XouNQTmLsh6eS9nOa6D+mX
jDIcFioypfTdSW3Y3HksbTuIFK5OkJsu41w7qG2abKourfHdRIhSEHt2mi7ajTUxeRFQp4ZXjYcj
IDV2S/lEORP+HsmX56VjzyWGQLPa8r0zKH/le39I+gjxaI7N3ThoaMIGaMyx2pVUjHJxwkpNcPi9
lqtL39O7CX059fR02fKIlvBrSV+VhIU3UOWEK8MCPxHMbpDJ4mxVzcVaVbu23i4juS2Z2Lkvx+XV
lrrskIol2pTwNtdGXAplE2os9Tg+tEsebUI9v9EKSbo67TRuc6AAO/CoNOtqxUXKyju2DPGmK9BU
F/QTz8znizP0ip8lGW72jvV2RwG8r0eCRhcQqtty0Fh/S5Z2K7HipPsBV02nq8mOTZDwHEP5rOEh
BzTZcE2E0eeqSWVwkGUs50utv4wkLd+Tggw2TYYluxppZ05DeTElNuEOTQTuYPSKhybT76eicXYp
ZWzkWxf7UHTzJU+MFyi8P2LG/75L/ZO7lKKSg/lHdymWTk3063Lmj4/50zAp/26TkIXtgBeR29KK
ZPjjKmUbv5t0lhDhtPAzA5Lij/7czvwUuJGpNiECCl6ANzT1CP/KMoY9zq+3J2JArIr4ZLJJ3Eal
2/DX25OjUuYaIr/uABY9jxSScE/KRECI7ytBlnsk/10p9/VXu1C+YnlXNr01b9ppOHQzJUALPed7
baTlrc2dZe3yMPZOzzuBvQoRDqku2RE7zTdqrExfxIgRYGzkkxTl1Quma/kqEafeAiDofQ2Wqsct
J9mENLUHfWRdU+I2d9QU+5ndFUeQJyOfDfajBjkPc5iq+nD1moPcNStF7hbqD3EOJFha6afVSrhc
jDY0fGHh31HmsX9QEwcP8TyF+xikiatLymVcNIP3bfTF1AtMf9xjtlaRxzednCjHVON7kuUyuUM9
awJDMus75DcoAflTPxGQ0wiXzDUx08IaXkWPRYzmltFv9Gp6S0onOmYjApNGzTTEhRp2eztiPNMb
aztSU+whSk1Brmkf4FU1Dkmm+CQzdZfm8lcVvK8H2PeAqFBsioRQEKcl9LwOMji/VXi8Vnkt6nbT
fU9ZSrfhTL99L9XTrtIYJidLKFenUvOv3WBUX4wh3RTOeFmUrrhmiOckIm12s6nN2eCFfX7TVFpE
+5s9UE5Y1tnXfhHJBQOSvtdaeCmaBmfOraKhwZHGoaVC5Tvq2bxYrlQY4HfA8J9A7SfnRuTjV+6Q
7YdjmM7TVGiYWJgUR9+kOeoUD04RtEzH+7qHzm+NQE5KrLQEY9XB2HWaXT1bSUp+KLWG/KnMSuNo
5LGzJY2snPWS/KG7oL5koMUrWrhrleblRFP44Tkq6aq4B1TSqhXFT20YYlkUcnmopaVnloF8xS02
X8VBRRTJme2agMShQeQerfTFUgcJREAIy8lQk/ApVXNxb2shdL0iEfdKJpSzZk7iqI+pc4qQq14q
2G6Jiws5idZjSNkUKanibh356OlNzn2XsUbsQX4EzHD8/kZco1o3MhcasMD9prb111rW8qc5meW3
pre0vYQ3kHJgKvl20criR/OfYN/CYiSEsga+ZFl5GIRRHlDGE1aTPVlX0JnznRrx0jRocs92Rjvw
j6+RVa5WLvM9orpPV4iZ4kh9C3qMNvN7qOycT6h0RFwCUgBlMNPZ6E9dUT1TVZxsEwg1ljuxmvBD
IGYmzVxd/kR5cnKea739SAgGbJVeqz4BqtN115Os//6dpWFa2RuORj59Tqj9wvKDSdNoDIzGdOtd
9InXoC51BX1Ksc7yAZG0TfWRjMBsmpAj+Yd3WjFfZ3I5j9ZU8BfzNdhkDD9YWGLGWdMO2xR17eX7
Ky01EJvdJeJEdhU2KccEVggpA0fcjtVqGqGVu/ewc+ZP2NTULxiTEgAihW5dGiPS9yILp6tC6Z/f
NIyEatSDsaf+j6der5cHCdcd4N9wBIAzFt1HZ8XJuWRYpirdnI91qKjXkD3EdaQ7NcDHQmRvcYzw
xVGb2h2NIk4IEOE15ujmK1oznJU8iqV7yOnDdjFTcV9HtbMVeYend/1tsTIQ9xDMuH+0WVhC0e8G
2xOsyk8z5vqTUrd45kw7RzY0Iz59v5IjLWqK0Mz4n8QmmEUeD6PCWrOYLue2jM+oSnfQdB+Gmozh
YIiXMrHpHDZn7gs3atffymN0F693wRxqPETjb8boHOGRkazHXFGq1nVqtY2GCaszlyeMT6ZvyJN9
Mll2IKuxZWslZvCZsDyW8mvHOdYDTBb9lkoN86pX6WMLKe5sYhYHnWtHvmlRRadYuEEYdc7wIPxx
AjMeioNWWuGdwmrvVplUDNUiQv2krR4DmMhSnCyDzvUeccyq6mY3DJTXd3aGFCg1ykfJHgP/4Gdd
QmGs46Q6pssKb1ULEvKq8d4o3a60jQvHJP5obpK3WKzCZylSv8JFf4eshmW7bAusN1AmirkcAqnQ
ML0wK2I8abA4VKYp7nttdfVTHfBRDNydlxh0xRK3DMvTfZn21cGxsq2GmQfu8sIvOKFFb6r70E3H
OTtlpvJozoyillPvs2ku9jI5oN3IQ9iX7b5iX5+h1Tr9oYoWEPVCPNdkF90J/NRpzmTr0PDC36az
KfvGED7LSlF7AApcbh3ftLm6VoltfSbqajcfa/nFMiW4WFn20OEHeZ3ZowS811tqL/GCyD216GHr
dGtYSIf9u+B2BJ+b76J00TCcA+LzFlpMnPC+LtqPeO5C4o/2fJ7iZqwCLeJiAalH5SICJHfVftXy
JBTzzIYwu/CyIi1phsodgA8dQQVaICtCKd1lJd2SeithQFLU6hM/Thbgad7PBZVpWlW94gFXsRXA
SE+V4asMKtbDeYoHS62NLfu9dyLMz3VMc+Vch4+jUs1Y9jIsltqYEdAzpBsiB4/hXNLMwNuQ3VIZ
fYUx3NKOqnFTke0TRZpRwJBgf0BTHK7U7yiP2VyvMwS2NaziJuo5lDkDo0xow5If0sfU6jMuSTpS
JEuhz67Bau4QrcDEzbpEDNKw4UwfN8QxDnBaNe5onXwmFyEuFGyx5YtrJittLf2tGvtcDdX4UkI4
f2Hy185mpwvPYMJyG/LCPgWOgid5l5A1iUuDVWxW2I4LJiI6DVOXKYdWDRWcvuT1z6pT9xs7qlmm
dHb01JmThK+jYZehqbhbFkGLL93IUjBA6TpZRqPziilDoio1O1NXXyiPpHhHnIWtWAfdKMIgrI0i
CNs6fHLqpLuO7L3SABA8PIuOnrczQQljz6SQbRXc0EEykcFl1Sr0IG6mb2WhqrcKHLXHsUnGXUWw
44tJ9QXYFyo0osWJvdEaW1/SKauTrQU8OVNYMQzSQRY8wJDz650I4RNU5GY8DEDhBpe9zbeV19tZ
z9+sls1q24TjLaXF8k0Tls0m10SzrbmYev2YhR4zw80kID5jjorUyPRye3lOm0ZUfgpSGGdP3XiL
wh40AXi1KXSZ2FqT6VsKLm4mGC/bRrD/YQOlbYy8He6WjBkvGyjwgP9s385jnd/XaTvuKFKRnrXO
OYNgaj/xtTOAmHO3cQB6b/qcdRBkOdb/TZJgzlx4i2ua6g62fOUEFbeAj3t6B9gNtYRxWbJO22mc
6LXXlvvZ1KzzlKiK29l2up1LZWuOSevlGFGhQUaf8HDwcXHkDXCRg4EKQXIh03RYVw1E4NtwP9bh
KYnqq45n0rdCO93D25+OYWrjxfdTwOcK9P3l6mQ8XZWj1dObNwTpGlCuthnrMZbWJrXFvIXbkU1t
O7KWh1omRRwJUS0jAzhUQBWeNeYzKXDm3+VkMKpkXhoVmRHMbTqAiV79LwZQPTpAObcBdhVmwjKy
jQZ4z3Fms853TS0U6m5doE+FfiEqPGyK0uk9TEvjfWgtS6DMS3uOUkNs0sHQbzpj+VovWhIslXlN
HNDj6dJ119gpVT8njn9bW5Xx1k6CAia1XN6UVuluxgKHXqIMn000q8FoqMONPQwg+21LP+gsFnn6
xe2dM+bqacR8e40YVQIYZZo/S9YLbJSVjt6nr2MXzV4iNeyygdwdCikx3SiFsp3VLQrBkGDlqmy6
iMKKyH6nJ1uSFA/wqCfXyPTjojFo53n6Yanj4ILPaM6mgs1E6O8xFWA+ZUzOYSauUAZ4Oxj6o7np
3mTs1h9wTtPTOJYtc3yr7zSSoPsmde7loXdkl3zJIvnZ0GX7ZQlBGSyLPp/0pJEuFaWWX8hX5Ddt
XLxzAYUoLdS6r9BvF+NIA7fw8eO+10XBqS/VxYc1mOszC+b0BuQUnk1Fbp4ZX8wARNV07VgAe8xA
V40myltScxGRGJUtkqw79F/PC+80oDRPZs9OCxxfeVpyiuO9eu5Y3ZU1O2jQgPFbWbcy/rU0gSWm
xBwFstNYrOES8jQuYCb7AyGfB8cQGcqVjZIN78aqntnXIEbjJaOlN9R0iUe+hTrToxU94BsSgaEs
9jEUndiQl50CW1n2yRwS9oOjxAG9ZOcESf1ZgdTqm7WlsRgvaZxuSKRjXOSL39L8MN2mwoayVyZO
9wDvuInCoBN1uWjCZXrultmD7L5A4NPaDopA3Q7f4rYodpbWJbumZts1SeVnNpHCaefQ4vrYnrKG
LVAVNfbVLOThDlMLQYDUWfyM7C0GIgILBuulgHKoxE8dOzzwjT1y8WM576ATSWlh73MT1+L/jPHm
JnlvqB761v1qtfnuEfl/Ppz/RfYc6BGrReTvK+j3ou/i3/zX7G+ysn984J8qukmTLTcBA48NNnSg
5H+tfhRZ/x2PJi0ba++gimD+1+pHN353dMw3pGyx9CC9/OXL0VWyt5CF2BY5iimTsP1XVkHqd+PN
zyFzh0/BfksBroVrgxaEv1kFyW3ZhSE1PbquDBfb0KGH642xL3KgxlbVtz74JPWq5eawtYXOM3eY
nb2t2BRjES0k8QlFUYP44Cl1Z+8yZBS4jyl2uVIoYFjMMg6yLrpGlbbTM9y4od7knq6XT2Of3Y0q
o1w2rkFLlsjYlVMekjQioByV1H3AbsB0qOfqfVdikCH5ZXmLFhVnfRzaBwINsUsmVfdn9PEPWeop
ZtIeMdp90yp0ayvsL7Mzd9dUmKtTEPcg5ua+uGKY6QmP2fVxtnAN4H4raKQhFEcCrpxO82ha+yKa
iiDl/Djo4OjwEvaal2ZiMamDk+VzY0rqhL8YQ+YwTSCtrKmGITfTybGjF0gOZBifSHC1cZIbewc/
81rJJCQZDJQbqrGOzKKFn05ompHdqWjoGZl5qvY2nVyRgnd0Edil0rh1BIgpQX5H/8MVWLITWzpS
k5YhWYeCdkwPJFrh9jqp3kmNiCNNlCKiSLZTFGT5cl8bJcf1HD85KK+P8NTMPSi14blUyDbEbe2w
qddEeK6aWZWDXMRJ43j4GhX5OJQhU0fZIA/1QQKMWnrPwGvDi8GuJi2bng7vBouTaFmYMe7h+tU7
9HJ8FvMV8pl9diJHJtRqIypjXh3qcVuoLaZny5i2OH0ZIBMFG+RUlN1VsjpsiXMCrw3i7tJqA2lZ
mAZWRg1mSllGFkjZgvWf5WKRu4jG2VkizFdJvkQuMUIj+FHuDQDxe9c3Iba1+ptP1FIEXv2oBbe4
UJuUhK+F4c3yvTwc2Eeydok3nWjS8RJ2WbEta+JC0S3iNeGpjRPGcr9sdYI7HRoBjQnmIx7vVr6X
htmkjlxy0rxw2B1ASFA3K1NpSnKKSgQ35JsxKekx2lCBWBJEz2Xli7Cr6TIiq9FgQSXayopVYM9k
UjT5CcCl0JP6tqXrYR6kpzgzksxXF4vrQGcW002myAiupVN/GEtUQ/XGu3EtkW4qjydJXblpVsVP
oVFmxZmWaUIfRTXjIR9Gc9jkkjXiA65jZAWlK8vDnCrxTpS5FKDJa5HHbWi+b8LYilxUpOlLluQY
3Yza1ACe6wxSURHd1iTFb806sYNuqCrPjLFX0LFcyTeL3BoBECKZ+2u+7IA3VnesUcsnZ6qZbK1a
YW5GXGlzF75Gs6eSk8WsbYZ7u7IkyiPbDiNI1BFBVgiGUaKmlBa/8oXLPhVT3ewC3lODWG67az9Y
5R1oiGhr1cRqlMG4ddIhAm9TTUdStmyGawbT5+9P+X/LIP9EBuHscDgd/v6BeP4cf9u9FlXLI+Lz
Z+rKHx/5x4loyVjBKG5ZuRE/21TV343VaGrLfwLHfj4NIZPwuv8TX4Yb7A+bKschOgbuVnAUqy4i
a//KcYiq84tLlag9n8jERMs7CJIpZ/XP9RT406eICMPCWgI3vrZg7FTN6OmnH8of3tjfwAXciQQ0
1//5j1Vc+enE1b9/EVy1aDmA1Uxntcr+xKboWA5UuG6XXZ8htE9Wu/ixNVheleld8I+/1N/qPOuX
YiHPU06noMH4WzCwKMKpTiNt2U2MpWzAk+zImB6yBefEWrvrdwWpqu20GDqAs1n8ky////04/y97
Z7IdN5Jl23+p8UMuM0M/qIn37nQ6e1LkBIsSJfSAoW++vjaYocoIVWbEy3nOYhAinXDAcJtz9ll0
yPBzXCyoNi8d6pvf/6W4hD17IPeR7eQApc198eK/UvUuP+IPF3P5FbDTXQIZHKI3f9EV1yT4gUiV
FflOwyNY+OfGl+W6U7xqxVxxl/7v7fxPvjlwmf/311kKRInlWCjaqZ3++Beh17KgeDQNIzWzOoW0
yMS++qjoUjvIT1lvPVnBgBrAAlQlmEHhOlqxMEcWl6c1rLQGixpSthCabJR46RH5rp+v+xKhEZDw
jEEqx35SrFQl9bDKI39FH4ejO8nNryoZ9iEyjh+F5THYr1uhnrG46LUx+V2+wShsXqKq8zfQT8xN
J6bxeUqC+hw7IZ26CZcq2liVnz8S4B6+xJNLql9em3dBWNo3Nvjve8fGJYSOjnIibMNL1xeSCbHP
PMtjjWILG5FchyYMe9Y1DpweuWX+AyzrPQK9b3i774CO5uy3vPykxfgWonrgVyTO1rD5mTnt4CbV
c7VPK5ueqkAE2CTD9zpiAOom0Y2eYLTQtsOGU3m3HcrBuYzYbde+4QQnFZrProE2LokYNVYNOIC4
77+b2M8fR4L0NpNMksvsV+Fj6wC+6LyU/XgfoqsMMd4NQX+YYa9vEzFG10gV11205EV4oD7sUACQ
G3DtT+uQWbp/bFEijiBcXMChbu9tIs+Wa+XF7lmT1QxWRstA7oqxrp0n4NvGS5T29Q0VLz/HG0f1
SAB6f8VqpTsI02bIymqBJX9lR1dBXtXXZSbsrWLUu8sHTOqkqyW3VbnMJYZCbhGQql0fZ+KZnDUP
/3A14qCJVffaxQLmxVpM8mzMbvgYR9W8LeJSrgKHQLqoIm9wNcTSP87ECJ/RKNV36Fzr27xuzgFE
ltdq9tpHC0PtYanxruVoOgeg8jBuZiQVXVuM+yI3X6O0tjFe0VrvEtccD1YT+3eAZZO9YTJKm0Oj
vO0y9DVNN12T/KWrta8zsYMzX71SbqPiix3CUeVox/vat7qrOGDjF8yRA+W02ZEly5Q9YEnAFi18
S7oU9ZNjv4w9vKo8qHDxDHd6Sp/wIIcrg2DlvYVb9wrtasqIjrl1T/rrnREMcq/MWByk0Nlhwg15
tHVDYV8KtjYiZKIGJ9hT3NEK3TwYNnFnBtX03hjMQTMemjOaG+OqDR21N0cfMxGpdpB8c9Y0aYA6
sRIVv43qG3MPcy4yTFH+EsQZTSjzvODVS9tiHaAb3odBMFyNSULXw9pz7fhGtG96xkN5mrMZsehl
rKADsEjQ7cp0suE0q0ieR4KldkHCzrTEUoyXLi7YjETvZmC++HKG7dG24j4mv/KgevMNoM2Z9Nbw
gVhDayVdrjTezBMT426NgITwWdZrm2Bg/FB5EiDBnJABWmGyrIJsU1TzRxwS2UBcMR2HF4T9MTDC
bisNcYcnddeOZQgVs0tIydbDfk75sWHgVE81tHGy7ZrB2LBzKXedKs33pmcjUkba2TbjrtKh+Wjb
mmWRTGsYfYjOWDlp851z2zvG+cCUXkaMgD4rOJLL2IZaer4EWdoqfJt6eirBB5MLac9HObLOpoR7
rUsEfbTKBgsgxDOZDrCniegcesU+4gUAa0bQxIUh0rQsl8WlWSYhvXpK8whRWCBxHXo1bZxnIDs0
gk2QGt51GKTfg9FP1nPVbN1OWe+dsPTXpDP7G21h+VrZGc8eR4JzE0/JeIYHl4HXVOxxPerxcpiH
L+U4mFDXoQcyoEqmaQ1uuMDSXozJD5/MzRe44OKRUaV1Z86Jg9yBqFOZ5QnYZjsz90g12y3J4AzJ
Rmf8AAtp3KTV0vkyMUxrN3m2IxvMgx/je67qbOFYjdY6gdq6zbwq23eza50zk/6QZcnc3+SNZxCa
Jxx8d+43V5phu+p9vvcqsBNMeZ5LoOOIPgkn97ZW7AjdfooPKrWwMDp+dOhiVuPkwtkHu7XtG4fU
oUNkhOGbt1T18bTPpojLDxD9Cdx9vlFQ4XdcpOwRKYlcAxzW2Qq9lXqwKnJchzx/aafUeiPaL7o4
tTO/NIVJhEQMbCnRdX3ppG7x5SfcecCiGBEghYRzZWx4ef4o0katgqpGaB+ic+T9OBx7FHIrvxpB
jV5h2JtUtlFZ020+X/X/KfL/osiX5ucY6n+rosX29pudbfHV/fd/Hd6H9zj+fXX/2z/5rbqXNkBh
ik2ToIafALifrhFH/I0sOmsZrAFAESbV029SJ6XAxklobbZwLfBmHpXsbxW+xKNGrAo4N3NRTAMX
+ncqfHsp4f9RMHI3mlRv6AKWI8djMrdU57+rvoXjZzNgNvXQNBpkg55zROu4A0rWP7TwZ22FaMvj
rP6m3RReb5Qa96zUSB+wDMJIshiZJI+QQwwuUTcbA2d/C3uGlVmvXxsh+DkMYdXyzipjTMKjJsVH
2+axREK+60hy2EIs8s/KIBeEzcSwicni2pdqSu/nhFLdB1pEL2t034vZoHCMrMFC0h9HNzTUDBWi
ph3eUWJiYjCjKWaTyGVbR2G/1IRpDVQqE9UJl7T+2qkoeYc4Nt0a6SQ3irXnK470mlc18SRIQeb2
e1+H0Jx0Zh2Zay0IJueOvXscM+Jp1NOidUr//mj9Sy/gZ9fxy1fgYEDhWxWgn+kE//gV5DOxaAiY
nYe5Nv2jbXb2VqsR4bRfjox3TFUt4F6V+7elq9W5GBR/GnCM0l7HJMDvwbBMW9e1y6M/d/31HNjR
RXVW+QFy33gpKru5jybkOHacJNfISCRpM4t+BSGJtw8RGu+6xixvPK9+QuDKSaeHM0At9agitXcj
/yOpnOrrn7cOS6f8x/uODmy5gWkrBQTuX2GemiSmMBC6eIALF7zytkUcDvL4i1TWeGu4oib+3ayP
hKm1WytiZ7rKSYTeNRTN12M3iq86lVwG3x7Gm5Cwz9NQmvZDMPFfFfT272Rxy6vQUMNN1DkEoofV
eGt7wTMSJLX3YwRCpKP2ayfNxCHGccm0hs4v7U1ng4K63c4i5542W9Ffidn8KJzuPNRKHtousA+T
V+MssKCbUIak29EeFANOP9rZ8WumfZJKrXL4hl3FRDxiDt/wgJhHMtZrSIeSkW/EGlb3HPHxMN7z
UKYXlyaY5yiND6n5IfI4qYnzqJ1mkyYsnkCE5uuYXXu3iWMiLEs3QQg216hzYjRJblHAlSr4llZk
6SXX0GOqM0nM6mWCmfTdy1ieAW9CoQIpz69IQ3Ep1qFXH/xRx1ek3Ylr1PvjLRPW/tpmP9ciVIH9
va2iOTlAkkj89WyF6t6I2/GmaSUXVC1SL8zdh8Fenk1GkXd4upoXixnqV59AGEgWTE4F+rC/yGL7
5cwiTcojqmuJRpMmjtxPY9/vzywV9gF1mmvcR60ApOITFmVApX6exgHQg9v5azid3Dt1OX8boIOs
m7bR09pi6vuR6HK8aEcFJzrS6oVBGeiaKBN75mZfRt+iSuyc/CmncUQLU9sMVnuz2Gd89+eS/gFX
bDhvGxseNZoMdT8KtuKAWflTp86YrmFbkUQvcYz3FnteDtQyRZmCv2Jrt1CbYnSk/MyxHy814/O7
z9tWJxW4ltiZruvKlmepy+BHmXnii2fkDUE7snkpjLm6IJ2r4VboiAgP9AXx10Kk+6qsMf93jM6B
x3Sds7eg0brb1Iu8G09UCMT+/NH9TNH5x3m1XH78/54rPId5FcOUX1YkQyUbpoh1cK9qTYfaSpqW
qa6MB3T6/AUyUWhLqsZ4TKaYUBAbFp2+hooXjXuPTC4EKTyDSKHw3p/w/+v3tHfqiRpm0CHqhjp4
RazFH7MoHY9V3Bm7f/8PwAzMx3KYj7lqwf///v4pgILWMkJbmzlzuyVcZLxQq4O0wRiG8aTgnAmq
gfNCkQ+8KuDrbAH66ncRCPsKw0nwg2cPBAy2iXdcWvKMBSc9RUp3wa7KvOAxcytK4KgI0WH8+Wf/
fB//cvEtqO8L4xXDp/XrZ0c3GdcYBOz7srNtUBdNE/zgbg68Q93UGXmu8XydjM14k0H837f5MhpR
ReEwTo77E4aaeD2gxDtm9oLAcyuD6UDu7/3BaplBVF1xM3sNabeKv3/IfRgMLSaWH0RioyTyY6gG
wdAdxTx7PYv8ebztrCEt9gzswMMkAFXHRebXdl3wQjOXHAzP8E5EaqptQOrhLmtMHJtZNL7WTjHv
66EP2DhHcDkKFwBgq9T4nXw0zitSDAzYEFrJ7Wxqf2eW6VeJarQhq5nqPtX6mFnovAqXR52aYLz9
fPQC3wg/6sCIgOmDVL3tUI2d5rFW94gGEIjmCXQvxFLRh9DNvEvIEXjlzuu/W1m+nCDLpYHXit2q
mK8tvO0xfC1OPh3XYjWpPH0UWgGxoZyPv7h58o2+vTxWYTQe00E1QFOQw4GAUudoRMRjI0O8JBKV
wl/cCBSJf3iD8hj6JhM3fPuc2Us5+EvZwFlNBHvaV/doUVp3zaoN3frn2ZyxStlPQUUsU7TocqM5
CneUYvodkC4kKMmZBBQbniqxX5soS7JTFSNMW01YOtJ1byRxTv9Y7NoKvdaKJ0l8nQaRPXH8t18x
bvXfuxiyzsZ37By/YgSTlOSFIrvui5a+yMXrAjeqMLNVZmZBtstkAOzKJwvm4KEX2Eyzdtm6wbQa
SgnWKWqmbG2oeO9XjnGH/mcaNk0nuo/K5rXC/RVt6rIqD6Ocm73FUwuUhySLlVi+V3ZW7Qt5GQcw
WEiJRxXPW9+cXqTGgmKWHimZYopo1RMeCD+0uFkTBSuW1bT7DUZ3vqn7Pj2xnRWH2c8gASH4wTOD
WKq8ZrZhsStjHPPMeyB+bsBcZSv2ZKZH0lCevDSMRdH2ppUT0hi6gnGGyWmwaoiS/zAYBd8b/bAU
OPVYnoSHPdNocliPyCEYVERdu0V1nAv+3JQjL0NSIFbNUPPfQdvxGNBezsHacxrL2mSzLB7DsG2O
gbB468wyMb9GZhAzppOOTq+MFmdPZfrTXdjGpbFlHSa+5lnJudpWOZMzTnaxNopZnkN7SE8TNwKi
V7ImrsDORWjsoEV8keUce9xP3XyXFAAoGKrAraypLQ9kSvjkGTTz/EMR5Ugk/GxgG8zB/rCykuFK
1POwtXqSEbzGiZm21Og5mCRyF8YVVSZYl3rT+jZIC1sHYhObc/bDdYd7BCNZvLYpW4PVkLoFgjnW
da6bR7dMyoc1LwO0O40/zXefJ+p/Otu/6GzZLDl0lf+6s718/1q/N+n773vb3/7RTy2H/TfEHUv1
TgMpWALw8372touWg56WnRGkhE/Bxm+tLWxzIUinIhQAUhtzYlYYP5dX4t9pZUHq/nIi0kWj2LDM
Be3i2HywP77XM7MzsOlG/dnMZ7+Prue0BuRCB2VVycRg08Uqp/Nj3IM7ijqAcAx00+HR9mrn2Mxt
8JDlXoCOiY+/lDHOjaJkPo9sHABVE8i5Vg0ac0rjGq7qHHdfmIvll9pzq2TTK7/b+a0XX9Towee1
a0ZNKM2W9jZq1kBlTXShuY1NXVQ7gbn+Nk1FcdsOQ3fvFw76v3gK0+caf9HJMkBhr2gBiy+iGoLn
TkSGwrdR+vdZ5OX3tWqfHS+dj40nEQ4w9Lx1Knu+FzKr78fQDHamz8efg3bcGoPZnlKNDo3hHIe7
I0caKoumOk6r7LGLk/Gdx6w6xCxjeK8hf7ytKt3cIrmJXlCCdBMK44T4yLAn1yVy5QNL9ejeHp1k
24tF7mgIVCI1HePZq5qnPItbBt2SBcvK6k1MpYzikJt17B/k+DUdR4iG2EEB7Bp9fK5wNGJ9wZ39
xisX13bFd/iUpUl+QfUYMUyL5lOdW+CuoskMN+jj3HVSpIAvE15ut8pvqDKy8AauWrLjpEphpdtQ
qhzfPwiWJucR2su5MGQMuDdn6N2SMvdAhHW3S0esUC0I3xsPIORhUlVx7VZiOFsNuhVWtuZ7Ypkl
7iPZPrBuyzjdUwNCjtLwc+sIwnqure56lpXYVdLFuR1kxZ2B8eWhnaz2Fe5/9mNSjXhUhBRtnHQs
mEnaxsWM3R3+3/YL14rWpBoL/5ZM7fwLUYv9ThKutFnU49uhSOf9IKhAQXKMHxX13o3EYHlOxnZc
+2aPnDbhxlk0p77/DdR3hw+slqiDSJEpmC1DyNxaqI7uCmbv6crxq3Y7Bfm8ykUJVA4eCPYB671X
vXdVwEDcE1mgL1bNWqUrBFQxNZMN24QjYd6EZ257tB1nzczikMHjOIjeyb7jtkxuaYCRr6ThfIP8
UqO6sAPjG1REj71G2LDhqwYHDzzL2e6qiB2X8wu/aQwZYWXmMBKYD5OELHPxUo/Mlx0/FdvIarrr
2NUQE1ip9Hf1Il+oPpUMxqeowY7DR5o2+8ZD8VAv0gd4HMUtUYHtvVrG6qm9aCS6T72EXKQThGd0
8wpLu00w3qKtaDDAIClaJBegHoOjWmQYOFFRZMD9Rp3B0hilBm+y/JljRN9Oi5CjWCQdfZfb23iR
ebifio+uR/zhLjKQehGE5Is0pF5EIs4iF2FahXKEZ3t8aT71JOMiLXGcFJWJXgQn8yI9sR02p90M
8ISJx6JN6Y3K7nfFIllJAgA1wHA/lSxsHZ9dWaBvcZ0y0GurqgJOkljPmzkvP7JPVQy97Hhtfmpl
4k/dTLJIaFiboqZJPpU12SKyMT/1NvOn9mb81OHoRZKjFnEO/jF0OhBJakQ72d8lPOzYPxU9aM8W
gU/da/aiy65wEf+Mn0qg4O+yoNDNdXvfUun0sNxznvbTrBUBAKjxwadjduhVOjzUyRhi0g/TICqI
asjQej/lJCRW7tbTFHY7o+va5GNytZbpnqFoXfPi4uX2nzrgL+oA9GTyT8lIxw/ASL8vAn77Fz8H
3JIAIAuTBnNsVCmMs/9RBEiXMTZCBzhKDDgZLf+sAUgTon8Rgh3jTxHozxpAgmAjTIjx9tLX8Cb/
d2oCmG2/1ATLT6AKgQS36FBN7xdBRCqDqiP+y7nYkWUcw6AYq6vCnZC2G56ciDilYc1TExMhOLns
YcZ37n/l3fU9Kmf7wXJT017L0nwEpIb2yzXiK1Qs4GQy5WHv14XD8ebPhD4TvTajrTQyFVZY7Iah
ehJFFcAVZXNtkqztky6EM4ulvKtY8a9wSHi7eCH0ED5JE5R01RpIEpzEHBwBiiF7F8EkAPTtd3e8
wEkLScQQsN7ScNo61e4JD61Oyq+HD5ygbxaspw/Lb8RrNpTuXuhYv9V5KqCO5s4RFCYM1YQSffQi
zGOuIpZtnqLxIHRp7fiijAu48wCitdvvIgHeIljXPrO2eo3sVQIgtZsM+baKh+QGUL966YmhY3Ou
NzIe9Rpeh7ifmsXp1lWkBLbihZgO/2m0x4lR/WjutfJfxtFzqBqmdWD2+R1z7+pgdbW61HnOxBeT
KbhZcpfyns2W7UTxtW9k735bYZ3T4N9t7aRX1CT+PiuNHsKiGxynwDZ3aSGz71QeDBIST35fBlgV
LUhdHnwVf+86VW/9IR6/2NIjdTWME3S02gvXVZ55b0p16dZGcsG1KV/yOH9BCxBfc7Qit4uG/jVo
DXvLwK3cWmnsrm2NVnPlDsuiEjKrLdk4+/mDO4/WEnAX6eNyRz6xJ3d2HrTOJdQgSw+u6iqacRfC
RUYq4qYw8FXsBSPnaUPO48A7JpXhvZXK9Bbg03wDw0aso9mqzpGpCNOIxWjzW8wS67Nr7UnNZWxG
tFz8MDhNdraRNZ4jTDHXilyDHdmuwy14mnpXNM34rfUsIEJMVSE9p4b+gWonQWw7WHKfu8lwxnoT
H0a7aM7gXbBqj84QfkREtbJh1vYhQhwZriB5uVeSSXe5iltXXDBwQ4ytwZ2u6mIhpldO76Pgbbpn
GKsgsypzUjtCcCo8AMKNNyqM+h3vZZIRjBx1DaEw/lWf59g0WyopfCGMMxcK0Tmu+FBu5WiQFFPz
FOJ3yFc9qugfJZ7srefB3XBjyF+1bXw4sy3opqMEiDKg8hUV+gC6Gi7t2tSmpiwU/gtG43TV1+6V
DjCz5+SEYTy1xVdK4mxRnDrf0iqYGRblBNc4feTsaVzhG8t2+OKXlsnWKHA3wkWU3AFdDYm4G6ar
ckDku/ZYxZ88Jx30BqRKtEWxMt8iQyu3c4XjwnHGBe5rqmOj0voetYu9h5rTLfvs8i7GU0J2BHt4
zI8h8S7anFZ27nsA8n3+JKdEoMe81CeS1mW1PQMb3cq5T7DNBAQPDd781FOkkKZcyV1kCwQ6Pgnn
dWsF15GH3MVxKrCxXv3IRsi5983uUBfmfDPgBIE37J7sjscaYoACdxvkmLYGp7xNcmVs5SAbijbt
TQ9pk+nrvOlZDKkqeYuFrNj3Ycrshno4elMcBUcYNO7DmFRq7WMFM0dKI/xEWCPL4S60qvo8AY1d
c3iKSwM/CxRNAUUnJ4KkF0ivQ3MQx7mSH3KwnYu2quKoZK+OedM5SKMBoI+FVmwQg3BfK+Iqg1g/
Gq6eAmZzZvuAeW76nguqsNlwJ5KIMEq5YH5YBUrcwUyWorWMCexxO0qPeOGCCTW3YOa78anIhIVo
owgZDfXOtRjhviBBGY5+GA2oJHxSEkoRHSY9MK0aiRyqrXZa4pVs55WX4HwALWp8l0lloK8C/zM5
VveDJoWgIDsu7xvoYmsNfJ1Zh3gP5zzcVnCSN+C78RL0jcEElaHdK+PF9lzn2X2D2x1+v1OszbrW
VyoLCdMqcHcNozffChn7N01Up8u4NZi3Vgg0P7dwCOI88jaERPabzo2s7+Hi2B3c8Ru0fIa2nJnZ
KkiHaF0jcDtHBv7WUtvDix6JTbCknu8db/CxnZfOK6gmng3T0ZsZKt6RjeJ4XdA7c2CFUI/t2HpL
s55oWqreiwzga8+ilO/AgCz88/MTtrBgrYZJHezeQWQpjMB+ADs+brSY6Z787H4W8kj1wHywNuXC
rpn4ggtl+1C2+rtBp+GLMdoE3nYAQic6mdskayYCQapweBahU53ABbmn0IuA2XA7+gfOTYOdjzgT
pGXez3N326HtRHgosquOC4YZoOvYTqj8FGAk5ZFgfOnL4uzMYXREWXOfQgWgX67h15hmEK7Jb/AO
8ehAGfLabNuYXb4WXnBGWZ7uS6fpmMjBGIXKEG8GnSO6Yte863LmomGLdkiNWbUdvSBn7gYdygdP
9h7FgvizXjhXM4L8b9LNsq813OSLDc2tMXP7YfasJzFZzSX1A6JiQZId69aY917ndtvKdvunJo+6
k+3kCwi+PUaJyxIjjct9j8Hw0M3AHSE7hs0pxp8HsCO07puwKG9n5qobjzdXv0qSO0lt/2oMxXD2
eSuzRJJB/yLj2Dhkc2+fcx0nJxXbu9JMoMErgavUeh4JaFsJL8+2cYGC1g377NH3Qr0HGF3daK+V
67HR5k5UwXcP+MMaZ360x7eMlw5H6aEps/kcWdZwpe00/NL7YO7dpi83es6qjeXY8w+b8USEKWKt
yCN6IGHW3rUybdd8PjhHiXndc6pudSTfsMggeyqt6Ib13jkb2MOhHzpPgbSesioFfJGY1pbOq9/H
yCt38ZgGb3U3jXtyteo33GdYE/3OxzWq+qM7oL7JnOZtSV0BM0FiTYgFMV3cgFkXvRudDY1iMsXK
9ZL55PsEM6ZhdjW2V27pWHiGy7y/WFkZkrlBpAGChOwpMZzigaIqvSoqj1e9LRmMxkPqJTeQFSXh
KqG+ZKSX5I6pgYiL+nowLaYAo23so8TKdyJS4dllIrutVdIdQtyAOLCHxLnFqDweCTfDTu919WZK
EhvV6fDWQOBdly7bxz22zflGQ/dYJlPyBAa72NneML53XgDtsqlAKAVp44DLzkJg6g5ci41dzuO3
AsTimzNhM6fMfc9D5K98kB9AmqodqkC/XE+FUR+BhnnrPEmNA6vB1KELRsS0klZaXOtRwdlILWc7
9DlLCcMKP4K2VhsoJsQk5U5NNKcP6CFNkxvq3nUbi2w3KGfeiUDzBh0CSdOYhvjXqTYjzxMHsnzE
D4/x4gqtVb/qWnAVxGqGWxkzNKf0qLdNlt7Z7gwmsEH7exUEzYJ0UclR8FW/legoD0z3g61LVhCC
xqlhT9t0DWFnkAQrYJjWqnID90sViZqw0Q7rTDyLO1fzQlqhik0ucmjlt1G72Q2pAxwIvcqgeqRq
FxQAG+WDNwZdgr6OAL/yW9zlPVQbfFxIjt0xSlPrFJCdm161o+eXj8PUc9XK9mM0DDZtBZXyKqkd
ib9rlUm3XxeEF25sP07dzRSFBVK8IEHNBsnnu3ZYNgw+n5Aawf7CvynfjHAIyG3u9RGD+EgceA9M
UzRefOp6r7quNP932Tjlq8mTZ6YTuY8jrGSSA6pNh/V3DwRfl6tQjwX7NCGvy3j0SIaRYOgHmrmL
2zmPcwRBqIJm8mFlugE96s76CjAqWEKYbfd1Xi3wz7yGGqLzOzFE6EnNclpyIIfuQBoFZGSWPxuq
PrUpLUoYNTTL7ilOD06dWVs3s9WVKBrrVAsUMbEtCExlfbixnSlns2Pw+0Sqy6cx7q2XRqZMihoC
lV34CcvIVGRMHbly9yxskMtk7fRKgtJNmHhcVpH548M4gKbvk5BgZcI2BMECIRllbdOQx7VEwjQw
fDsmWJptOm9hBOEwK45JwxJt1WhiXkdcZ4+hl7WvLaUnPVPTX6ZiDh9ye2523nKxg5xIWlDTdF+2
yqOLEUC/XZWElW+dTosjw6bqIQhy0YJe5X/tAKYcWVIX9+T+1KuwktVzHdWoYzDpfSnK8DlgyXa2
FLsv0BzCOJhqUW8VPk7frhdXqOj1A6LEptgEgS7ca4Jqrbsiqt7duUaiqucRLrcRiXntDYLXfjyH
iNNFFjgQA6fsJSGU5clLhmCPFoNR4ETEBgkuffuEMXf46A3WdloRJdjkoYZXybIwwSxGNFRdkIbh
kGuzovWg1qnY/W6CyB6+zlR9VPwG+u+6HKfbyvVSGOJ+Ft/XoU8lVs2sjvukU1tkm3KriC84QkiK
j9E8J2c76uNjzvD/ki26fHd0uJmE8RUg4fwUhTj4V450+OOAfZRbYafQYTkqFHf+AEgzcecbYyqh
R3Q62Leqz+6LpU4yZ+4rVurtiiFueApUCmKByhc9hl8eiiSQ+BwlTgQuI4WstOuzbVJcx4WwlxMM
DtVUDS7OyzjJqy9lO3j5jYSqaW4zED7mdSV5C6wgI0RkzEQOGANUvs78YcDgGG6lD/XDgUzND+yN
6QW9rB4f58EA6INwlIa3ve1Eg4xh23WuQuXvMwgerrgkteftyhDc+tpsZAl/4//lFtnjCwH6Mofj
PjDc6pHokPH5d2ugf2L7+CTD/16D4Am2z7aHzYjhChTrxYTyO82gBreYZKYcLqHR2BvDX5yqimCe
MT8a8OuD8E3l5r5P1MlM7Z1h1Ts7klvPBSLfoZ0p2y1/6t6fE3JB4v2ff7hFr/h/Phu6DmmxnyBp
/pcdUC77qhCBGi5a1zAQqRWJuO3/SoH0T37JsvhywbxAfvr1AthERNP09sMlVgJlHi2wke0wDfxd
qPKfkeRfjCRxIy2C13+9mgRy2r4Xf9xM/v3f/BxKLutH2hIycdhBSn+RyfzcTEqHeSWzRxO3OOra
JSv5/2Msaf3NdPClu/ALuOGXKecvcQ9/Fv8AN/6XO4h9qYNQmHU6Zgv8db/cposqDNHOFN0w0EYD
n30OQ4ZlLoKzNJ0ObslMkuibMErYnJv6OvycxBDu8dF8jmfcMFd6DTm9ovSbK+ZRZeM639AEQs0C
ZUWuwjIOKsm5yl7iZYaEK1l8JGY4+isJaQQgKO73aUNSIVOo2HDKJ7dtXSYUld/3J2Lp6gEaHniN
qGVtRX+9JA9NTnqtATuuZRdQtU3GWXSTpr1ehmkyKWbgRBOs+GXgpshQOlr9yLRvWoZyji06gsJM
ilx4DexmgmGxFVrLmC9bBn5d1rkHo+7qY1/mCWEqcTHe9ZWxp96lPGB8OCxzxMjIWiLcwnL5VOQ0
vox2g9V3mURS0p8jX8b1YQlLlBL8tAzaDekNaKJWKIVsjvkCNbIiC6hhSBAAq1vxzXOVxdxJ8oli
+wRftbltNKX11SBd+xtXZLpKMaIF9ePs6PnY1iCarCu3Dsd0m9Rypa3BGfWeBVSUbdWohusysbLY
ypb0KClFscMOlveSsjyKWvMAyCMqcTE1KTJQ92ruxoIh2lo2rE3H7RClXcKi2Q/rkX5E4o/3cU8N
fkLgLZlpDLvTY+gZrqs3OEKsV7as8r6BW35LUJ0xfvgFQHccF7IBOinUYF4UDq+czS3pfzunjV0Y
+HopbhllLHVu7vfnIUzTk/NZDENFDyIS2rrkGJPiZW6pGe7gDAOtWsrrIEqHGyQ7/QryP+TkjBiz
DfixkGWhlCcPLsA2DMW8m+M43adldCNjDQzF6ayYbL5M4Wqr2fNkVRuePK91rbVlcrXXCnz9QRTY
VwBCTkAXaIN289J3lEiyv6m2kubO/2xT6qVjaT+bl7BNUOMVOB1PDUxByOlhdkrQ0MqDVXRvNE99
C+fJsm9ZXdIzlZYO38LaEqC46auIHDegHdBruUvXlS39l5zleFcsfVn02aJZS7eWfzZuqRK4RkmL
ZfyhGnLf0v9h78yWHEeubPsr9wdQhsExvRKcyWAw5oh8gUVGZmIeHfPX93JWqiWVXXW33vVSMlNV
TCQBHN9n77Wd8sCEYV8SBnJExy4XZ0cdDMtwobUp1WdaBOJPfkfAbeow2efRxYkx/Kx74Zx115Xv
eOHDb7E6mlbFMuwoIBObTB1ce8OtXwCtXezStR/UJ/s+NKS+5sFcbpzGuGOuAf+b1EiQVm1vvYQ9
Ha9Arf+qDDaGlTpcR3WynNpGjKC5M47eOfVKMzHIXZoO2S5MGNwpYJU/zDGTu5on21MkED4dy2Oj
n7mvC2f+Uh3+XWpBz5kSBSih1fYpuKM3u6lY2qfZxKI9scyPwp4nGtaxFkWQaXTrkQYM4lTQxX5p
rhcXQcersc2UXtF3+RfhY5929VCSLaJxwoch5YinGg9VHJjuUH0Jb46e7VRE+qoihPed3kSl1kjJ
96i1A9R1M7CAHqyafsgPo06dagbAIvAInm3CIZ22lhJvJvaqsMVKeME9oLBtZ0cGd4S+S06GH/fP
ndKFkOWzZzk1KLIpVaPmfPaVlGQrUUkD7O+tPCU1ebQi+LRf594Pgg/x1c+9ZD+EVfnDTXR/nd8U
rLpgCbCZK4FtEIUrdNLHrmi9w2xRMpvx6X4yNBU7NpQ45iuZDMbQCxOysZ4nG/i2qyS1VIlrVa9b
30DCqwQs0ts0GiJdT7pjf3CEJ9+qJLvqJt657UglggS8Z6WY12hRIBiI8qdNSIADCukv8Bk0c9nE
JKs8lrsJo+w77KfiflFy4qCExVlJjIYSG00lO4baqD+5RrtkgSR61GyrSkZMcWiYXo3cIICjPaZC
qwCqK9UzTnt42UYX/UJ/1/flULofFr5D0mZ8tDZ45/Ig7jjtrjylq5ZKYfVQ2lFTUF3NZokCrkhI
sBF8DlBK9ckb7fhY+W19ZZamX6TBdLCZldSbzG33ZNOlnAZAH2JycHPO9k0JxWztHVwoiMdLO899
IMzmZ6GEZmOqiBvaZnVH+XQaQB9rz4vSp3Pme3Qz/64ZTBs16iZok6fN7mIldYNdS7+BOjOfsQbU
d66SxPWbOq45sf8o/InCRK+bDtUUUtBRhVA8B0S+e7bj2VvhV80bEb32SnFg+FojZ516pdnHSr03
cDzDcKiAmCltP8SdstKdUpJQ5q+tggkvSHfAdzDQ0O32L0LokAUTbCprLaFYEDdUtWn0WMdE4lKI
x46iOpa3zQTU7/kEgKTIoInSwAC0xuJ1ZKchJiQAW+055tvKg0DkclRsyi+T768FlVqTRF1MdFOt
T+bFxrIjFh70HjRkRKNIJlswZc7ZTeqaWB/ZmRXRZhxXUeglYo2+dO7VPkfeVju3ie8/w/H/Mhwb
wlPGt389HB/KH8lfhuPfX/N7OPbEH65vg2gWjMji5s37PRt73h8w1nyfQjIm8D9xFH+bjY0/XMZf
nccRFjvnNrH+XtlTceTyL9SX0ZxGNc+/1WXEKeqfZ2PoUBQY8d2Y2lk7Yznk3//D8bI3AWos8aQd
oO1gTWny/NNOSXzQNqFTSxbDXxpWs5zJdfSYaymlIJvhxG1xB6CCglBsPtkm1JPhh8veGhfcVNLG
mc6IWX5GtTdfVaynKuzA5y3lt8ImnMO0bt63ych8lQ6thaMLIGKACQ3NV/q5AwLYe2Isyh/biRoW
ffgsqpYwmoyz1w6a5wcRzkELliHH1Z7p9fTJsryYqBfV8EJrVgTVemKSmlZW50bZpnaa7Dv9uqhQ
VlvQYjKbbQhrbk5gnzbMqmHu93eK0m1tATosiLEt5wh4RB59p+TE6ChLvdTaNT7u7tUUh/HZSonm
b6zZTVwit8wx7Fiz6qsm2PdRkZS59HLWA1qp5Sny5fjFQFp+YPu382DwovmEGt08zHUafRL8om2T
7iVmnn6LywmkTU+qY0q88bLYU3VFAuEuOnpTg0W5GN1dDo/o4lnF9CBya9nWc7eeZXXA2tuzaqez
bSh7Mk1i3o1m4l6NRvrmKrWKr0nSBm5NhXd1bAOxsku7J2vGOp9IKTdkdqx9uNBksSJiVB7tLnLX
6bz0J3o2k/CwSDqvhgWTmwq3401O7MY9M2aZZQALI3+1irp/Ao2EeaI3xmXVZ4PxnrhZ+N5pqOb1
aFMmSR/BeVywYBKfclYVTNZgnMLlvERG/5Zn0IoC2y/a8xi2zQn9efjlM66niMadlq1lzuJhEGW+
qdn1puty9FHQDTTbu1ybOB34Tp99NjdGIcOFvYvohoB+kI7yW4qdPKetBsflKmus6Fp6fmnsUTyS
x7jOrDcQSsmDv9CBsyJO1z4ZkCK34IrEyTDTQYfzXcV7GrwBC87AO81uaPbjbAyPUVzkgVOk04dW
Ru3R0gv/J3tat906Otu5lWGNXrIZm8Z/xCu6jCzMokp7B4/iXGNax1mVe0DoV75csi9Bt5G/6mNo
tMz1xdonRYh3Ajs672P2wlMwvrpTKu+kMcdHlwyEvzGqEeNCWAqWxHME3MtLq2fmJ1p2IUvBN234
90YVCZ63oq82aGD1JUVFSeRqLLjK36fSSAXlrREFhrw8E/ohEGFqmvmfqjTgAKwmf5hTh02pP+n5
udRZ2pJdg9S+AMpUlV3DooeP8zhY8zG243SPCfFqcEJZ18JdGBypBZ7JqT1NpD4GUvt9/hEChlgZ
eTjka7fHUBNktVmxpJb2U9/bwCDnxOiCTswN9NlEv4i6mOgfA8aMzxi+ViXBKGczwmBI6YlnseZu
uV4eQ4kFQkE68pcpHK3i7PSdnl7dBI6yvyb43+tPYpFEfHIsfaV9MQ2G7LFvX0Uew3bIPJ9KldYa
D1Y7HCkKc+4qVK5dQbx8nU/5sqv7Yn6A1GUSnmQOqjw7Yi8v84extXAdUOYTiIz6ktDyc2B2vJE0
ZNJ0xQYAx+ilSLk+ik5l3JLzkB5Rl/lOltbsejdsNn5ifjgouSs71Y4pRx2e7fqKPKvk22hjMDVS
vMYYxQ4hxpvA4GXZur4n7xNdfPh9Ha3pGWDHNg7aHcfzkBUWd2t4NW8lllYkdliw2fyjlWAtFl7D
sNNPaWICITHwgm51Gb9MFlDpPK1ePXeGSefVX6B58w0M2EedCB5Q0Pw1stp7Z0xprWvKd1Rhdgrz
yQUrv8Xx+jQkFuiVye2CUZ/ZR49Ud5tlPmQrHAHeHh9nxt4e5EA/yAbEfuzcNRgPjq0lTxTNR9vZ
9ygGtwYsWnJm9y5QoEBOZvGRxhyR8OfVywfKu7zzp1FsnZE4MR+jk8O7fdajloYprS8f9ampdjg5
4XgQOw46lOnLTFVYyOeHiKiX2PVDM8/+I/o0Kjn76/wh06bx3vHbH24V68csiYzTUvjNRpNozsD1
JkPdZsGurzw+fs8uJM61bdjVuplsc7MkslhHTjRf8gnM7jwY7cuS0VSp2ayYTT95sFut4ZLIcAYM
g7wULe3Q+BCKpyEPwwfbDBGVegKIdsWZ1uJt8kMa8DLTij/zKfyMpd48mLU7Xs3Jn05JKzn8JX75
1I9gcDrLOUp8UwBP+eikmv5myxiKjsY/4nQKA8JEALUz92ucBvnokZ0J0EXmLbFsfwsYKP/l4ES9
kC+R/UIatxPki9peigv3GO2comqw8ImL5pGeBAgPbpmdLJfWeDs0650/yfhL5DnXFs4UGbhZ/8iH
ML/4NG1f8Spz3i0dd5M4Cw3Lhn51oVmvOzMlR7pY1jX3LF+dUCncHo1v9tA6mDe07Kmg7Xplo5u9
deyvtnI0M8qkGQvAxLPbDzBTlts5MTnf0Ma6M+oWf8/g+EdbjjPY9WQ6OB2PSPrUnIOWg6X8M17+
nzn5f5mTTRq7/8c5+Y4Bourb5B+trb+/6G+DMjZVvKjCNX+Xd/4ek32bgZe2TeefPK03jBsIUtP1
EIlxGP53rsVCcdYFlTZw3gjPQjD9d8Rj2/rLgIyFyjUNmCaYrBVWQv/LgNyCBW16IodHXG9TAyQ5
cgbi6Glo0uftiOFDjwr3otl29ZjUs7pkfOQRr9CNAF50uqGmQ39KO+qisBJM2X3sUVbLDqNMV77b
7lASrGNX9nQgDgn1VbZHooXzrC+UR2B0tzNP0tOAy5T7GZ0fq8rMzzX6yZWrzdsVuh/vQsTFHfAS
rHFRAWMGtcvZLUncHjJhOXdMojS3LxJxxepnnK3F6Jknd6rGbxkVDDzmXFw3yjS+SzWTc3VZhY9V
g11kldB9duj171m2VJ9ulnvEfEADrdrJgxQgxgiXgTPBKpqc+zGc8KOjl+b4KIkgHjB0iD2pIO1r
rNrml1ujeVhp6R1ghrY/o8kMeaYXNTpwXPe7zuKpyW1gPKYZgtuKYkJI3lZq/kx1aEmpzfMSrKLV
rLQ5ci4R5SMnWS/aV+kw4qyIcZsXYtvlYU4aHC5T85jiathlsTe8xHXXPfl+Ry9yDtbiO/VU0Tsl
45kf9LbA3wJbqme3S7iQ3q9DrmcuQV49aQ+x7QOrME2jZaacxj4wxfgG3wMMTV/m30nfdHt/Sbqt
IZLka+Gkfk709l5bIvuYtV19bMNlwQOZYymwQU+5kyfNNWD9mQc/vkUW02aUvfuJT4iEV6nnuxWa
3JrSyk+z4WILrgqHPxRa0EoaYX/GUYcYSAHrboKp9FyVIn7LuiTOgrGsLXM1T6CmC8dG2sL+xYo6
Ni2EqYTP3qFpyc8wZS0A2SsdwDSza7iNVe42j2adeiDKOkg+Wmp3zhP1F8cSIi6Ue5ZEs3PJ0JPG
BD4cnvOimd1zROp/bS8zTuXWK+7qTkuBi1jGHIBrxyZUiRnF1CYT+QqIyISyQS3Nd1aaasSsbQcI
EffqqtaL/VIvnDYGMOAQ30rjshS2/xCxtQlGT8N4VAxBPNM50qL95v7wRRQ5O+gtdYpjqmnxegAG
thPEck/L0jlym/pd+eJXafiuFU6kHcMGSWmDWG8Q7NFlv4p1wmDDMlYhzLPM+Oj8PITWVDb9g9GX
zbd21jFW1qPxmTHQDcEwd/Oj5NHo7YWVgYVqcZLsE3OWcOasiQ6lLlZ9KKFhvVqDHp+QiMT33ml0
zifwW2hJaZd8T8W39y11dfcO+8SsH0hF+c8EVAHGz2ShwffFVH+s60hWWw8Wx6cdxf4LFXzfNR3D
q1NzYDZ6Z/5p1+2MY4JNQUncOyw5TfSS7VabQjAp87L9QOtv2dq4aX1AourU9gnON2gl/xybU7eu
u/bBkASSVqRouk2r0+4AbUNg+qiXoDAxtC0DEOaJcoS1iH2aNcauOVJJhIlVlwqHDEiQ10GkuwqD
abpqORAHml/ruyEXCaEgzYZsrmcTi+suxBXmtvqHmcUok4Kb6WDq5LF8LKm0nXd1fohmq7lkgMrU
4GB1jy3KliqnIvubJWkDpdgA8cHNLMQECG/YCzxtrL8N7ly3e6F5ct/oPsQ9W5/lvZCt9lXZLksU
ul+G69zMjNLZAtiw0lKsHr4Qw1bz4uabM87jz4bB/2MWpXGHS4cCpm6UNIdbNpNigFmvuY9nP8TK
Z9bF2olHyLEmxufA0OunKJM1ywl/PLVOmwQFEeW1U9JgoY7mpIvyBx8f3nrA+HJIQU5vKkM0u0kv
nqPS7neyHWm2JPRBEwnIARSFbKaCuUN5bfRp+bEgY9N+bmAsrnBDbvQqxhaV6/jZJmKIQ38SdB1Q
1iPoQ0neFtrOAHe5osygWswZmbtV3FpG1733PR0I9+FEVMJUqUUD18mWyayF/J7rj45KN3JbJOeo
Eo8Dpk/A1eVj43veY2/IkIE6ScPXUaUlLU0FJ0EJjMdYpSm9W7BSqowlm5HyqvdTcUXlYlBTWcwu
yQRM5oLSCpXUTG+hTYOnXTAVM61VKtMJ/5R4p6WSnqmv8+s6mbY1bkFQqTKhdGARDzVUUrRRmdEF
rfYONANB0lZlSoVKl9JjOz5Ht8hprNKn1qLReQtnrthRI1CdZzKPTKJ1/UTZi3uI+MO/WLEsh3Fu
bVzeqDBT2CzfMpFOVbDQ47WPDBrPUjGzcTI67KAdDs8M2w2m38RYTgjurip4o1dmhKWYI77YjWnd
h3CMBDfZLHwclxDGYErWFcYdB9xFQBHw+uoaLW6C990pn/HpGGc/Xdo9twt3lzYtQLaMhTHL3dF+
gOQZY+UTCd5YjTaxtplqfo7ezUTL3fkBr/u482ffPwxGL1/bsCqug2EPe64nh2acvmrhtGFWIoRH
Y85qmWd93aUlknNv+c3DiGqBXpdaxMmJ0m9iG7Jh2uTivs+K8G5x/elABgQ6U43jo/S9L71K/C9D
WkhXtrSb9wTP8zdSM9lBVlq9K61Y8ziCc6vh4xfzkEatsgMSRO42GdLsGvqMIDWq1TrrDOfDrBLv
3pxLrrxY3TRHgBiqvWy0lw2kB7N6Kmf/PTFLKg+GGAfyqZGNKqKk4ps2BmCWHwk75ifboIbz6rSU
n+0tCo601ULuz8YwienobLKR5TmGA1lvaMtlmxfw4OeVr8wF9nQTIR1aHieh2HG3te+o1pvSCWkQ
UU12ZpWeulb1ofeqGt2uLTv5NG+N6TipIeO149JGzipzCPY5d4YxTUO3oz8ZFM2Rj6zZZkdYIY4m
P1kAfDD2Tm8ZIMivdJjMV7/r3Wejiepj0yTPDdGpTWE1xcFt2Lm7/UCzSTU9OvnywQ3wl0hYdHbO
h0ufxXerkkwQglIxTHT9h3tzOrlezvYh34yi0M68OebKa+vsUGZd88tabLZdXd1kQDsbsIKrpE/y
PR1o3YMFr2AO+l5wXKxbP4qeseW1m2Ixl4eYFXGCq55yMW31ny1D2SXd/L+cngzIcBw7/octQzX+
k//m9xf8Pjn5+h+G7brsHf5pv+A7f+B/xoVnuoZ/O1X93Xtj/WEjslMiY3m+Wi/giPm9XxA63hu1
sQAmQMBPAfn+Le8NVqJ/soj5mG44ZLD78DmsWdZf8D9z0XXsJBPvqDfFdNJSnpNjZmaPk2VTIFwO
3HW5p7kB3lNy1dkcZhfLKtoPygUkMpUrtasRudBL43oersLqwtdsQRw5Nck0fcUd4bJD1VhNGBCc
tTTC3VTt9kZIR/aUu6+z3Y0PfVtbjGtzkYdHBpb8xzDM9nloeu81ppcJamnO9IrBwTBnVqS4ixky
DrGPGRLXfr5JY6shL1b6LCrh0zo/CKvnP0udZ0eeLzyppuGtSxrxmIVav6wJJoe/Ohre7yNtuMtw
sTOEgQrjorWaTwFN6w3SdxEwOca/KF6EVOtHdtNwqnKvNZkuFiazJdFJoonbbmsAMmZl+culJPih
KlPs8e5QRJdBM8ODI2rGtAg2QbIaK0ucwe5lKcG+hRA4B5b4c2Hi3OdOKDc0tcUfBp6gKSAo7u2k
y3GY4ZUo5mzE8T1668GuehisyZhHO9qxvKNtimGnV1NtEXQunKcijhZuymWcu/iBGCNXlWGqjDeh
QNKUovJ/zIZORJFB0uUgqIYTVLQuMMOsOfZhlm6w8zoLpqCKIqxm8k8Kz4LMiRC4olPYuwi2Hcim
g8t4rlgJEbCUfabpkh1O6HWBn0BZCQTmoKcmH7sjZjX2p+bEi+PnlOZp5LvvOTqRcvGiJb0H9aU4
srY7vOc9m1ycMZ13otkHH2m8KANFGLk+or2DeyniCb7JZQlQOebok0wJUyeRHGISuCQqxh/ZHTuQ
2PHKiafo6nX1L2L9M6zlbmmSteaBDsXdk4sVVa45R2ixdF/UWDjaHnBU/gqENz1AOWs2ALxS60Cq
dfjE5cVKZmyHdVWX9taHP+CysGmsrVH5rK2mxBjvl05G6Wujc9oeHhbNg8tKMA0Mzc41huRxpE/k
SsJvNvIfvLuQgzhdtwmvLXQgbPZnnd18lVx0B2PSJcJntS6MCseu6AZ82iPUqlmZADx+Rigb6kiW
J6GKPMZbp0fHer/ch6Wh6gA5ppRcocGAJfA4q0oQCWeYy5uaEIh+AYjHceWqChGhykSkqhVpOiPc
pqpqhLIN2GwT9SNtZBXrnEYSU1WTVDr6xlSJRyyF+xyXD+3gFJnMqtJkUuUmPFR53ftb58mg6k9K
D01lJcpGR4GpZmctJVUplipNoWelO5pFW2ySFPkavPJ47lXNyqgKVxqbiDuByKU5OQwRR0xvxeNs
lLS0JKCgd05aEi/25cMSc2FmtLpQDfUCGJPOb5rPvbYS69RxOLMnqXzWejO/AIJy6UjhKZxMtvHU
3vpjPFUl40tKZfRbvQyRylWqKmcGVT4z0EKDF+rVV7U00cKFrVX41WiscbC6UMhJiU1I012Q3ppt
2N55+3ZxSEup4hstpQIHcF+81lUtjqsKcsxbVY6Zmo9OzcmN21O2YeViH4hHFhuHEPi0igScB3QN
fdMo9sOMdf7NyoV4dws7XceKETEpWgR+HfeZDXV/qm8wCf8GllCyE/5pxZvQl6lCX1AUCh1jFqZq
yBSLYlRkEfJ+pbgVvSJYjDeYRSThWoSKcNEp1sUI1y8ge9BcCkXCcNvCO6EWfUJJhSERQeaYFDkD
hmK3IQgJTsNSZI1RMTbCG27DiXJebfOG4UDCprT8BufwbqCOZILZAZGrPCdUqN2n0sNJr9geg6J8
FHg8Nroif6TC7bethAbCLse7xjdESMTb/54SCjftnoyYIokYiiky5xF0ER/OiJxF9+EakXhy4Yk8
NE0cbWbmy22O/eJuWDrvkOoCIDqYb/LON5yJFSf9U6IYJ14srU9LcU8sq8HLpVgonlFLurls415K
O8OFwjlEKnpKdAOpFIqp0g0+ew1WXWdp47XWFXtlSCVEaOFxywTMwuyb7hPFatGy3vVweEFw4Vgd
ra20Y9GMSLEc9byOt4WiviRmHr7ENxRMUUOFQTxPqJBVrBhzgBpDt2NDaRsomUIxZYDDLc+W4szU
YQpyJr/hZxhPX8gHmueFFPQZRQVMTe7oKZ83xa5xeuOJaLu5XRTZZh4blkyUEsZvtSLfUHQBi/aG
w+HG1Ox5ok+fsaLlWLEC5wAUxaSpaDq6KRYKmvvuaLfdQ3c7yUZ/Hmv1BoIJ2hcLII688+38S9S2
Td4EmxQOxl3l9DyJMnVkXm6nZ5rui02vjtTKJEYtsTpoe+rIHarDNxWJ3ILj25m8VcfzKJ773ciJ
fYTZseOIGdEYznGetzJf9+qIb6nDPtbBYx9p9bpRQsB/5uP/y3xsWbpJ9OBfz8fPP8vyp5Q/f/7j
euH3V/1tvWD84fz/hmTGXYMpB+qz4WKxVDzg3yYcFgmOZzAGs0wQBlmTv7OzLPEHiAsSD2xU8fb8
mzsG4aoh+B9yFIJYD4xVX+i41LH2qJq2fzThADS1tHi0y4PGNUfX5YAgnw4bzIAE67sCPsTKcFxz
PHcmnPdCNjNbL8zZbhS6+6YQySq0Q1lssAsZF9kI53nK9GzjJDodp5FD38TYWiDUnemdsqpGfeRt
C45zaRzMWqeuwrfHgDsYEbDQ/dGXdceEIqOdzR19DfuqCSiWjgOE1X43D/Rs0mQjKpqmJ0nahFE2
Lz12cLh+3kXdeJ9lK4tDP0VkChMH4LFLkp8FHbeqhDtUCz+znJMc5DF36tUgBQgr3EnVe2z0zQ7R
cDnKIacOITId5zsoyxrTTUGd/apoo+iuameSUWnnQQtb9Md+JN1Y5u7D0Bv+nc7URNoWaDyOy5j8
Tkb1BkfndZY0OG9Tvd211HDtx0QAubfmh6quSPqWJq5xVLcV4D2DHlT/GJUZmcwpu9KzgF2SqNLK
mEdvkyPMYmxp7KdW2YLHRuiBzpMO5WaSh14uzHnaYhxFFmtHBsl6Q9MOvZQaBSSSVcZd48RuvGk8
jVwVWtkzdm2xYVeGmh4W9k7URrE1G4QSfZHLQz2Y8s5F11hlvfnsTMX0NWe9s5EjBI3QzZhQMkrX
gQHlW4rWEVrraX4UlNl/78MpqMv5G7KOZBdqpft+iCiaMP3wdWB63AJg4iyTEIG462czvYvsgucV
LKI4mKau2BA4HtYJFpy9dNoWYqvJE1BXtkbbNlV1HCthjADfvbYcf0Xj7G8X4GRe0IQFNb6eJR4E
3qJcYQhe4t5IXzzaTz+hlrPeKVmn3WkVRSWeRmysgiPA4OTH9aaGaLGCsgpXYcm8Y4g1894yhuou
H40XnGo1Ez6QuT3iWfYwVY129Ep6Exj1/JNoEmdiTSRSRndDK1zmjz6Zeb5jpGb5IDKeYf00Hmk2
3qYlzpkVuFJrG4vaC3CAkNMjHFns595L0eh81BQM1aA2cpOWGwb6wVynDXsKaaCVTeZSXDXN3vt2
k2EOKpu71jE/q5wo67kh0Bif8FK9OTxJHovKJiPmGdpBJr0IzR2sahZdq8EfS/9rwd+SbNh2LDSl
TeQhetMrvrCw4YvCVr8qva5/IXhsXZFcYyqu88x9FqFkodH2xga51z/CoTHB44SSZpQ6durHetIg
egf0uEV7DDhZ+2Lmo0CLt/Ws7AgDOm7lHskqeFJbM/phPOdGyeteDDVQXkZgh2pfwOEfDMFjF+i1
Fl3Y+tClRGDNbEj92rPxUDLIhz9S5oTAThaaoXX6hVAwxUbvqZJnCZUBPSvwB3GKxfAxDXlS43rx
0+9Y3Gdt75WDXnHwJEqOi6bHqj/0LcDOcIp7cUeBtf9azLX9mQEZ5pOig+05GNCoh1XZAM4tWXP8
mFEGsp3Jyajew6BwYeJgG6euz8BgtCntjB+55BHpQ2IOxrMVLbgkYGxgBmSrkuy49/ETuywE12D6
JP3XFE6kFqWvflndu95sclqdsYJZ3SmjXlpfV1RpYQ+e3Gijx6VzP6lFqK1WorqeD6xCbF7jwCE+
/5yrfWuL5tdykmgb8pGFP+5StZstfUEBe+Jz3U92uLZvS1yzt9wdGdB4R4uJt6vUtrdk7bvcFsAt
JhMwe6rNp67dbYU3A5YpzV9cVLcVcq+2yV3qmEePBbOtNs1cqyydjchJNm1UWdoWPAw+87xmRjPl
YgTWaINi1cry4mJye/QG17l0TjN8YAZl0W1a/mm2WEznTWuss0lEu67FN0Sdb5/rqwJqzFczN995
RtEcbAlnO7ohqU7sYx6L1EZ/ivAgbSe4DS+2iOSDEFrIw6HM6dVw5X3VeRrtgLN+HAgUfrEptK8A
BdbSdSLAuWm4Zzuuv2eukawlrJaPwaCEY9VhNmEX2kwnlzD0HbMegNUGKGE9zuk3Fp/GkcQEeAAO
HtBU6a/HmZmi7sQGyDxiKJt0DperA/dlE8M5knlZvyzkwg/QnvqdQbx2Zw+FDfbPGMdgoSo+GGmp
vHeBdKZrAkPeKbG4xfsAttZs5hCt+flPky/slWnAIsKKGl/rOcKdvig2YOpHO4c/YFtDE6aFkIgS
t8ZFvHMOaHkW2n79OXhmd0fRpfFz6M1qa3eLtSFZZew5qVrgOfh5pl9F65pU/TbFDb5pyy6/ZPrY
vBKBb+76tmuvNjL42YNZFyxxmZ6zeEp2nJ6HS0bBTWBzUFTEiW+NJ5LzTFDqLST5cAlDw+ebSIdJ
oAA01Hvs3qvCgiAzxUUXJFz5Vzt1p51vOu2nBzu2oRVpTVVD99BKmw27KDwH1oj0HzInXk4GAaXv
o4xQkqdC32QzzoBYj97CtsSwU9IUn5cuGy9ttjYJOwxvpRsabsRQ34g2qu/sJNFPliZpn+DpTzcT
HVBrYcR4FdnFvGgmDIx1jz1eroQ7bXxtJCo+TA49orbOipJqOVS7yKS2C1EErYyjqhHx3XSyABbo
3b4dujXVaPanOXnMFCLGaeDqKXeCts1Yl5SDM8fuE0AvL+KRh0c0ip+lQxLv4T/z/f9lvjfJZjJ3
/+v5/kIJRPz/gs+2ypO/JFH//NLfQ75r/8E17rjCY9aHNqtG9r+57cmUmqr2UYWVlVLOjP33QR9z
D7g6RG8aDpgp/1sNt6w/+E8xyHODs/+Mtv4barir/yUwLXyDiA+peVudN1RNzV8GfRWWYnuU7qeO
/dUKq2XsrhcujnFtDi3Az26o9Wrl6W7sHLjxRuLAZOp7FGnhN4Htg4i0xahfZJvKJo4Oi7UyoBvU
AxcS+DRL/igS2wPGEotDTaTuQtWTOHSCpwmu97ShMcOxDkNi8OkmV67REwsMbQXC1zv7uHY+SunV
H+CCwnaDsMBTcywN72zEdFSV7WBcCr/QIEmVkeOs+sr06p2ZuyDlZaapL7HCgucqkNQrRSrcSSwy
liTBdBwmnfSmx2iyeZqDJHpsU9M6hFkBu9+qOarfR2aZVccKZI93dHxX/pAeT+q8LHgwG3GpcbOI
oFbXguTlnE9WH2Q97VKrGvXMWZlm1O45XxnPHObsT9ecpmtVaf0eyI71smCev5ZW1e6lpRPHdApp
XCKz4e+vOUS9pg5KRsDSDTiJ66eSZB4mmR9pm/AKIGqbzwkxpA/K25g6JqvlPxOTUZ2Y6uzPOeLr
UKz4BWxj5Lcdc36aTgzhOQ0xWrNe5UYIDHbirxYZP9PLrPojT3X+dj+3mUz7UbcujkiKU8nh4GJl
+Gi8ITRW7ZhMd2mYDAer8tncJWi3gDjU6+lMIWC9Yio0Z83nmv/nzzc016OsxcMa+q9mr95hGv2m
K2+plO8o4YR2xzqkkWfKaHZc65BbkgetMPkTqjnlu9RDzD89iXYY2HnP64LBht+R0RsI4ziTViSb
6EY8TrqC9XKtqs7eqE8R1jYvFq1aDePyKw7JU6/0ofRf5xzi+CLt7VzGjgjyMAlfF1OmD+6AOryC
+6EFHHrM51LwAZziUX1q8dJvmTMoeYARwndaOIBFq9+IffUh6nQL3cgZ+V3dbuDTYLaYwTnwda4F
JYLSI08YzI+563YNgrTkw6eZORSzweTSc8e6+8Fj/L/YO4/lupFt234RXsAkkEB3e0PPTUpUB0GK
ErxP2K+/A6wTN6RNHjLqtl+jFMeoCMIlVq4155hzvaZK4ypEnN8jLR64wUU5kyxc+p0McmO2UIc8
9iBVJIwXkGHwiGJ247W8KJgPi52EFLvXYhx/ePIsfu9oaiOQv/Tp7yw9yH3iYAiuXfiM5V+HYS4R
SVfi3nXzczJ6Q/nUzrfItZS1z9C8P6Hy5odhRgPSb+MxR8kRsfFG51+CDHsCjOI/vj3CkSa5vklD
bNr8ss9euSff6Ya73mq5JL0ZjDdDwKvA6LY48mUjWNB0hPfIJpALp4rSAi1CR7uGXqYXx5TJNE/A
/Eq0KWUxOjUu3hi23GydhSMyouqJkVS9A4NEkezQnTsJJFSPWqxTD5dNzIyEHRItAbbZKTS9Ea2P
6UbbFCpJt+ijjNPRI7GPSBHArIIWg/dB13nANIuXnLKI6+OzUzh1puKsdYbu6L51Mn3Cwrvoi9S7
mNhDlwsVjfyEgkQrMgE0t4b4IQmsuImrjh2aVmPRXpMfQ8Z4WsqdY9fI2lPSr6gXNfZyZBAxbEg4
X2uAp72ZGnJQqORi3jCzxhm8oDwY7jITyy2szQEsQAy1KmKntrWYGt0lHsuzmycaEAAj5ecIYjD3
KDbcVaxYMnSyYU/KLkGNjpkY2I9V/CWT3uZTovvVzqN+29KPNU/S4pknHQktjhvG9XTfgG0Vu6Fl
iYTZ710MScITBfyDG5WamnHyCQUpD0FBlvnagmEaHqA6R9tYZzjXCjOZll3PXUojXzw3AMnqNRsR
ninfFTzgozNxW+smtZ91VBYRoD/DOFXtaJxie+zxUNcZtSwSfp4Xo1H4CCClPPVexxuROZVxFRWe
ccoyohZJqyxnQYY3PznSSIsRS3/NjzdJzXsNEgzEUWjzdHscAvO/91hHthEfBXbWHY5r5EFvz7xg
IALxTHHOS7Oan/8Wie9VG3XeI7UspR3CEQ7R9UalABXQlGcD0bC+1Q0VYBpa8/PojY27pAXlPUKI
5Ub+s6QxcYyyFWJ5HiXbd2uQQm6DLgQvTF/DjNeMG8HcdZ2mCaGMbc/lZfe+eXvjss4Vj32uBhhr
lV2Hm7eVtShCA2Rl6FaPBjuA/LEPgjH5ZtOnjpapmINAIOFEWxEq+9mDJrCO2yq7NcLWXLpB/opO
0dvXZTl/DCpaKovRD1iByYczrvrJZiFLqR/apUtau4HjLMyNEG1MOO5YfqysXxkBdS/7i4Lc16VT
TN4xyxvcJKb0h4BLEnnp7RRDC9ejVLrLVGnBI5/SekdoSMYtypkQ01IaWGt5J+tVyBJTLLTeZKLA
VsR5LfLssQiM+uD5A+TKxYjBlDrEqk+mQMLrzR+iBu/GiZlLeeQb495A/NZ93t3O2tSVFSHWM9QV
EKni2GDDn31v4UMkK2Kextz/UTEE1MyiumjQhS9rUlV0GfMO4IoxMq3fKTXum7Atj+RvEXJ5g5qy
WCLiJWSt3ZRlU200hAw3pYCrl8k7n/we/RttMLoUC4lo1t8jjcxYVcFNsCN1VpOlQ7YomUWuTMec
8qVsMKYvnErES9TD2c54awBFcy9IE8nMuZ0bRJJWEVK2/mAzvEyWYMJHYglyMlg3ozOmcufxWNbL
oGln9wsRbkdlienaHZQ8NLHHZy4aAP6/Na4yWlhi7mVpc1crmvtbcu50pYagKCHaZc34lUYYnkZs
G4lsj/XQ6ZfSCmiZNZo9PKeiiB/owTyIWFbpRYoN6LZKwnytER3kMhUHn+Z2VseAis4cYnOswz3u
P8CP5owxjFYuPbvNiAASnHzV4X+n04e5h6Yf0Xg4c6wmvnRrYu4uuV7OK33WfDO1BCOMaaSvg6h/
8Ly43MDmrbfS7390tBlJu5Mv7HzHu9Ae85WRVubGSiQsRmXXt41OX80hd2HN/nD4GdPI1JC6svvF
uONGIWFm02gDz2uzTTFqYut7nbwoCUBaB1VzqryWVmn91jZtsqq4VJPPEpVk1Cc9DcOAuuFAfItx
MFF87mwsJ/uEXt9FYU0EsNhwC7u5Xzs4pOjS/XbXmjcli5gVa8ETktzgJCOo2T1oU2Jc8xFALCe6
HPqk5uzTuUdMy2Rp5Va+Awxcb0GpU7OOZbcagNvt7IQb1kSj9tRgg1/FCKYARdi3bZSZK5Xn+l3C
zvGiGFP1YA6mxsB1bmVrb23tntr1Rb01u33TJEmXZLltHKniO3BF2uKQ/2iRA4dNTnhWsUz1lsYE
nx4SX165SlyxgZWHNrFIMngMUj5rSfZ90Cra8UAuifeu62ajSR4bhMA9eIS5h6/P3Xx77uuz+AfQ
RlF7+EFI1z+3X8t5DmAqo18a82yA1crYjwA1nv1aRwbhF83wnYp4TXVdUwnOM4Zxnjaoee7gV6wo
rPzz2L1AkqJFptzp86wiC+lLNvP8wu5To78ArkCUWWm1MTqAxnFrrp2y9buuT1I6mnZaI6yWhF7F
d5FvQNAx4MuCeJmaLnhl8Q82YWxWq4mxKZiTLi9hCfoTenoSObbKCTUWpjpydm7S9o9a0tAaGh3f
BGvXGiQclYiL47BaS6cuMK/wXkTgTB5LB/DqxH6fZuWYbJh4TOs21PmvscR/b6b6Qx8MLo+4BQJT
O0TQ0ZDiJm2GFNJDqnGBsucq7FTzTUMwfcxq99JJcui8VAP3Gb7e715PN33RsnchKqSqxuhbw6xe
35Pr46mDVhmTSXKTFXvkilht1RMdoFE5BWzc/GtfeT3VbFewDQFz6z75Vcqi7sdxT2SY1o8Mh8Fd
1hPDoTiGqr40U6HpCIRQjzNuhwpkPQEG4atrtkhulm4EnG8je9/OEKzX/O9JQcm10u1MoVKoTa9e
2y01KApOqq28byhEnE7wbYqqMh0PujENd6PZG6CBvXSZzS3ZkPTp8h9x4H9P7jwfknkG+3moUMR3
Yvyx5yibv4ZknV7WWV2Fu9IJ+GAGBaVgu/D6vpYDizTT9HuAQK7Yj9BO2d6giEwOnTC7u1ZAPF2E
Xe89QnKgeBdvn2kDA/JWi6jpAjFRTUQBOQ2pX8wlxbz1BPCX1ist89m8JRIr+uUcVvn6T40cZf1w
107zpiQfy+GOJEJ6yV1MSNv8WXnG0+td5FPjIq+0ZUlB9kcD5CMuHA6nv2aGHhMhyT+kmui6NOT8
//9h3O9gV2sWWdy73O9QuHvjAE4zdBLUZDUyj2qZl0xhnKGpnjORjHfIb4Y7ZnxsZYuhvsvy6qvf
6KMbpMM4oL8rLQamZ7+RZqOUbvkA7moMGexPNWe4U/RWHht6Fc3C1eZ9XG+azatgFrsvOwrlHGtQ
SqOVb8uyacp5M0GF/vmlmqenf05XabrYtIRMWi9IIcU7xEHoM3BAVrDz0YfVq6worOHbJKa2+Y4d
dKo2Al9hvSpyOyVaq08o2z7/Bd7O/Ow3cElE4BeZ7WqWeQYg60OHmC9TBTt7ANu78PMmiFatZ/jm
laE1KEcUdtxtZEVhcFSlPwHaxX55FeTKOLl6a1yJYp5fff5bfXBZEDLjaGPD5whcbn8/QOgffPCX
ItiRdsn2bqBuxNtbsJuZQ7uR65vUzG02UVZrXVA+fX70t9f17JpweGf+h80bDruzw4+YQpF/ck3G
lE002uyR9O6mcrOYGxKOzCMmq3etEwhtbW/MG7dcMNg7dqIqzWsBJTchMSBRQbhTc++lrII8/t3g
Qb5DscYn+vNf2DwzAnL3GLFLgWyW8A3HOw/RDQ2tYpQmta0VMudCv4gI8uDSa+dVm2dKLPzexWi6
nXafmxPNkyELWQfGqJ0YCDgsT4GF22ZpT1q6jFPBf2R14s8BbFmwfmsPWSZgLyLcYro0qLqDaFcw
2yOOVpZdsA66qt5NY8bRbTDNuFCSkVQElw3B69vJ/n8f61dKbKQcPIj/vRN9ycL9l8oEYeb8b/yn
Ae04/8+z4P84lmk7vFseb/p/GtDSAPcCAtGzgVEgvaY1/J/+s5B0rV1pzqnU5pud9X/7z3N+G8s8
gwqaz7haSXb+F/3n8+6zi5HWIglmDiJHb+KcLUMjog0Lhv60w/JGW8YeL1FD/XE1PvgsvT8EH2fb
dg20MUhmjLND+D0dx8D0Jghd1iKZXMya8OodLun/XvP/w1Hm3+KPbx/yzmGwQ44i8x+N9qMYfin7
i6/ZVydyXm1EhciLjkO0063Ub8k6r6aXz89i/hF/roCghd54piwlBIsyevr7LJwhNUGzuvWuFy5e
OI2Qi6gsbrOs2pKfk33xEXp3Qm9H8wxLZzgCU/PszsjBHpQNn3w3FoG90Bv+iDK6KgSLpavPT+yj
Qxkm1hrXNm373QdXp54dzMHgxEI3OA0xmQfImYxLNEDJF6vy+aI8X0PDlNgLiHvgiGfXEAS1PkLH
pa1RkzuXpGpGWcck3gzTsKiCIdsiRhz/7bPBQU1GCZblMm5CuvX3jbPZj5ga5JQd/UfmvII/HEyQ
C/Qd4ovzO7NPzPgpj4kUby4AKb7TZ8qwxNLKiS5RvctGskcXqQ/AWKvceJ+Y+oD8sq6YLhsDU5wp
vGxTtOyf38r5qTh/RplYsWxhB8Fpf/bUMIAqQz0Jmp2bEWrv5JygU/UPnx/kvBKZT5KySHchHbNE
nlciDFLUqDyzpuVTGVvZh4C2A2n5V6mpT3zwkHh3LcOxgvp/8/mhP3p+kJbZpu6xZr2rQuiyDkZg
WiBMcTytcXOx5441TKzMWNikWwEEljFU/vrzw9Krmx+Sv68sdP257AJVIJiCnV3Z2c4Yv33QEWjU
Pwvp6D155WTby55Vx/ahX2HI89Hqtv7BanRMiY3FLYgHA4Rc12+jsq4fzXCyDIDiDWoEJW9Nm5yJ
VdjBh/QwmW8K9uwrSw2kHBLjfh/pJlm3Mmvj05i47JpiGR8bp5P0GcsfNIHgBrkN3Cuj27VIqNBe
hzptZ8NZJSAZLwknAktbtcUCTVNxdGqYpaGeyqPuTs4TcqvcWNAACi/1SnOOaZCOy0nXmnWo2WBm
gqzlQQXZuZrI371ovWx6wD+frsIyhAIvq58O6bMHP8rAzmu0pho5ZVtKpAuRmOphyEdx2/utsdVa
ma4L5vF7kSELT1tDbEhgqYBil8alqyfZGqbngD5r6O4sqfghiasu5BSP62KCNMlIrDEufZBnuwJF
xjIo2vDWj7v+p6eA+nSTxV7K8dHzyy7meNH0q8cD+B1OQR2vyFGZHpzesS0YO8avumYwtrRRMf7W
KjFr5+JUPXpmROTR4Chx23XoEOR8gW2ByWG0TbXI1Iz5Gm1nlZW+usCeYymsIgDQfBTEuGeg6y8B
P8llm8baVRyIX6rRBOM31b6yyXwQk/nLw5H0NJjI6EWrRd8hB5O3MGIQIS2TFynvxa9JFTVyrL6a
sHKyYsRpyU2w/Uk9tjo/j/FhuYwHmRwyz24eo/nRZyAnjxk6s8sy6/21ZdfGtm36WXpPoEOA2G7l
1WW96U1X3xZ0rdjhQlDAIz36axdPe7ycUjc42KMwd5PhcABzcpiuxmrbZ26CYifu7pNiau/Z7PCX
a4/UowQKzy0UAiw2qZ8cXNbeBZzLlt2IJ65dj8u5qEgjWWV1aa4AR8srBaQ33semk5FyDvqe5h6D
7WVb+8Ydk8PgdgxQOcV5m6AJ7CP7moz7GKlXoG8NUfsvPv4nTFKm5l+ZvVf4S6bxsl0IA8UdDDxx
PYZIS8eANgmuMnHAZF5dVLSt7gzGQ3vHK50bn034tikZO0kjCy56YRMXUE23ipxtKE12p+/aEOUk
7AVasW07EGuaEN70omApLbyyL9TC0lptW4yh+5sGrPtbC3y1bOAMHWucfS+hp9MPaysB2wzE/lpj
HrNgKztfDx8xy4oGzCt9YK4kupd0HQalvgNuPO4ydA0XaRCIkw7xBtCli8HcwmGwRbeDMqwX/XfX
9LsfuW+Ht3pW6bsOQ4CzEu1ASgGJQNYiE4b700gwPVX0Iq9aa+ifa9LZLvM28K7JCLdOqafI+moa
MA1DZdjHt6kjmbPTJihr9yaO6vwZikl/Cxp0uBniUF3RlXAujEGOl9iQ7GNSWvnWIHlziYTeuS9H
y12paZwAiGlut2QLywEqfGYI3UwfodGky5yWto+AMncce0UTq9h0fq9jinVUtggRad1XdRe/2pPT
7IyORYgMtGbLo2GvEAfZQPPKZouNFVhaU0ZADqi51q0uqmPaOwDgQEaHp8nMQCESt8PPtP3QWcUe
SA5T5tOB3zY4mezrD2MyVkA/zXGZ2n5ULWOH4cqCCba3d9ksbAqcUispAm9vE124Uc5Q4DYItC0d
tQh5kcOsCaBwPG3YIKg1Hap6r9V6ymlUGJF9TCyosVpmeKaeesuOrHL00AUFjpnPsgaKgBdMFcBf
IOreplhByLCBA65YBX4QrAB9tpNyB16p+yX1fNqYgWsfzdzIt30RpXB2tbgknLowXpTMm5Fck8j/
3Xht+sjYs7/2DD05vP11M3dsHICCBJohyBgq2LK/7qd4uIaUoNadmxQjGjfuPPfRRaUV0Jl6O2RE
pAylQyO6JVJjunFWqmasDH1SAh6bVWfjVVsIdPDrCL/eZV4G8dJsAvNO5IP/FIuweOyiDAe/1+Zb
2578dTQZ+oy2wkkE9GGpDy1E7aJ9dj1L7V2JbH0RtKS4uH6Cj72fbc7wXq88pXP58hAnUG14Ed3Z
obs0NLI/MOoXw44GCDZ/tzSsfW1aOFl0t8sOTBDJmSdxSLUriOXTTtFeqxf64Ew7UmKce2No9O+q
6aZbQLHcujJzSVgv3Zx6Zp6MTmXLYbGN+IdhQuBs1G3HxKPSTmXk9P1CG7j1rkVYfCGtGjq7Fb56
Bn87SWPnPqsd++jjBdyi5m9WZhUQHUXepbtlI1rvrVJLHnsgMts8r5x7r3K0tQ1ob+kqlW+DhMyR
ev7YQe1uFoxehpvegb+LqtpbFl5jLUIfE45Vj+LZyKp0nZc84OA9E6BHfrSUusCCJfT8V8w3fG82
enNqEmd65EEKbmi1B9eK0fh9HgNpcUTjEfxU5lu3tpzvir2oAiZqkqXZ55TiDTFGCHW14UYBRcLH
qHe/utzXHjJZ+stJqdhYMXj5z31K1OD/HnV+2UFY/UZHHX9lR6l2CnDp3IBPGw8E6bVrpjzRU942
7q1XdMNG01v7G7Aj8a2rNfEttsvxii+VswmrUFuNxG2hkxfhTvp+cTkFWn1XEH61NmvgA3BCh6u3
q86kNFwVjQuVYEbi5XnBh6+Jj0iUDHTi4B7ydiLTjwdxM8BpO8qKQVzuxWqfjcpal0Abl0OtC15i
6Y2H1hzTa9+d5cs0uAjDnp9lBhjTracJZNe0Go4TkLIr2eT+OksllH/MmXDbCCG+1qs42zvj4Hz3
fL/bKl9HZDojyFfYD7j9UzVdogSZLo2qmeOBPYuUpDEJWQIN4w5Nz0udjMMVi8KI68PPr8HRTETg
2ADRxqYcH/UBNRPCfAywE+aqjTRoYace+aUto7xrC0PDprXM5CBIYj7GPa1uQ/YaA99yuK5kw6db
hjlu1KrQLPIgM5msTNweiIkMiC98m7q9V2NzXPiiKS97RWzTEnxIccK3QP4CCw41UC6bI01cdV0F
U7esW6djsJNOl2NvgEXwnX6Dzo/QJoDt2qnRddymbtZRMQs83mnHsqEHDa8mwot4MTUROl23Ixmp
QiO3VUaePuotj1NWTpTVXmS86IEYL0VWNTh8e/0F5KBJHHxUWAtNNBjGG17MyLDNwzT0022dSHlw
egjSrhprLLOEPjEM7ErMKR7KG0B0BSsdBPbpVncG3nnNQhOxxMYwnAQxegqJfthdgI/A28lfvYkt
ELpwUCt/B6ZGbCPdmtAn+MgLUJrMZ3Qtw8FEyWqHV8YUmcCbouwenhPqfDfOgXyH2pa9PWQvyx7N
H2M+ukxe8+oepx7hOUmkHQO/u2nLEXyYIBQMQdcvt1ISahUYlxYmbIoQ+oLTSACqF6ycdtDUG9et
e8jleEZ8FGiIaH11hPFYt/i2dbKiW0yi5URaoArR+5VRgaLeyX7KXPvZTPb1YDbWxhz6bK7bqr0b
ggyUU3Tqi3Ba1owDdqxWWy5EtzR0EgGwv5BGmrjftRwbsYotxrVRU/mgrWc0gFWrle4qbZ/bGGZS
WXK+eWkLqio63KzY+eVQknqTh8EyAdiJ/SklcLCwUHITaRT+CNrO3iWDkU5Eq5IGBX69uC8FUgDo
Vzo2x8wMj2HslDd5npTfGVfkC77q2VOjle3PEkn8vTRqMaywyCT7thsnkvq8ZAswtN1pYWIPKySZ
4gYIzXQTB059X2JvXXdZKwlkHWr6tYBI1oOEJ+TXBPRBdIk3XZXQjdPT6BDEBiAtQ1UvXj1lkPI1
azclqe3Vq56pZl9u3BYh0LHJXyjvjSdw+O6l4cE1XdYmyaZdFQPTMou2v/GnsdirMfQguoXNRrmY
KswsgwaWMJpjQlRzF1eDb7+IUFQzOn0ar4Wh4tvcVsUGy0z95NTUV2isQ/NqdD31lKShPBAQlX/z
R3QeiwrewqM+fyEdI8PQAZFlN+R5ewwjV1yGWYNSQ1k2UteqP0B36I5EBSY/Feg8fPcGN7dolX/T
yTJ7zRpYAZ1jIFZq4sLkFSnlwUhMcYEwmO6KxgYbiGYu2Os2JByMmhIPVi6zdeLbRgJkpguvCm38
lXTS/W4WMl+ToOcugyCdNnaTxsu4y0ZGpuHEpzCE7L9o4XuuHIg/R7DA8S4ukeOXjtS5vXxtDyO7
ilURWtOiN9xVAGlu1UTZSUsjtOkA4wNW+QU9W0ZY3sim2Ci/kTlhrRInpXuhC1m1K5vKeFt4TnZi
Ol9cqCk193XtU0qtgwzBjwUgtnRbAsWaXsN0JExH+zUqMrMYAdh7KF/uI8SiHPZF627ZxfQLZJ7+
Q2ppCoqRTG8oFePnwbCKh7hKqu9li5J2W2rYchaRX5EHgloI2CaAXDR0mspvETv3+bIhXu5HglcJ
5Wndx4fObH8FvYv0hs7uBTOq/GhR2f7MS6CaIxCOFd64q6noUrT1lpZuVSLhrnGrLpKuJJHCq0p1
RSMwuAK+5CxikcbN2nVtDFEB7JwGse8d7/8rxm/8+3zT4BtLHHWWr8h0LJr2JtFpMoggDR+HurH4
cEEgwh3g3zalVbzQBvshCMD4IcbhniFjIzbSIZ1Ay3sDUNLEyl5qFgygNr0HXoRZKQyr+s7WIfUs
fWhwTtjqm6nryILkid9pbiG2IYSfCzOBl7wgZw2AE2NAYjbM4MUeiU0joRaukaUFGzcY5ImtDt+T
wMt+zHFw8Nm8bwIt51EvCWvjp5DFM1TqXkTiFURcfd3R1HoJJp8E5qSHrtNYY3zpeVO/JRWZK4bZ
fFsF8VDTX+GiWL78JrtQnKIOhn/cRrywtRciv6amGkPH29iw1HCumDfsQR5ZkJProZycQ1U5zUL1
ylmXae4/oxKe0F72Lm1CK75CJDwRUEGEL5pGqtuhYTIcdH1+x2w6oMLV6Ddnaq/cMbv1CSa6kZWO
5xP30BXxD9ZvIwA/UKAuWNdtRGIbVIzr3B7Ci9RO7HtRxh4RvuME+OQpJsKXtJpmm7HcrrsSn8ak
Bv3W91u8Jn3ZLguVFOhYrfReseICcpitM16nb+u0hdgFKHeQunOwgmLcqr7+EXq53MVkmS57CsED
C6m2I5Suu6CUkweoRsEV2vmE+rfIf7cq7qJVqsoXq4rLpwbLHK48ItuSl0KPY/1olK1/dHs/XtEt
6XnYGvPUmtowQqwzbQ+sYE0aYZFXBEVYNSm9myqnjbx0w9q7ysc6PeWZhyrSHr1tGDUYcGhhnfBP
/RoGstr1iVKlrqz6oE/9T2mza7BTM1tSVLFJqjq8pSTV7RGKGDMCZaeZZnzg/bfhLjiPOFbHJfrn
YEdVmK5od/xszKhdYXebY9r5vo59v2sH51myBcH4eoGe9ZYayqFzRptIa13jp0BpeBQIBNdOZdFI
ScCYBBiHOk/zf4eOZd/YumbeNoP3uxqE9hjw6j2YpqzDlU3GSLTw6gF8KFZpmPZ2sdW9oV2bEQnz
jgrgJOd0AD5vhL7vgtL6FfMImhY3sKJZU/DHJMdqPKdAu1Hv4L6lB4LvH5Bwwltz2N16kkb+54f7
aDJhMWzRBRYQ17DMvw8XYL4zNHfkcGg0TpVZoWDzh3UFK+aLcYsxz6//7u9yZqizBWU4Exf9bL7t
IR36p6ntTG3/s3lr0o9++wqWYlhocPgJHHD0reNO+jPCJXaUJIj8H7r3uNMd6QhEB+676YG01NQH
eg0GLRC3NvT6S9y11RdH+eiicgvnHjYacMw8f19UMfiiFRkzmLdxSAe3eymQowCWicsv7t9H4wih
u2yEMKgzYpx/lT8eF4LU8m5MeyZLfUWWd1/8cNzix+fPyFfHODudyFamw9sKhc9UhFzUW+Fm/xi9
/quW6cOHg+fP4ObweJDn8fd5IKB0ca0rRAt8wC6DVjcPZpHTLUcz/D3UGLVUmGJh99NrLRF/wu8k
zeLz83z/6qE5w4WND1tHTHQ+gBAI0y2t8CrghhBfVKGcZW8k1UWqxVhSSy9ffX6899eV45F0Qk6k
Tejg+btXUVu5Y2lVuywnUhP9xi38d/nFevL+WYQV4drooggzsQB2nV3YwFAg3FP0tgrYelMS0F6U
HUnONDQ/P50PjjQTI1AWOYaN4unsMSFCO4Kg6BY7lrac6W1zhH16Kuv48fPjfHCbDIm/weBesXK9
Bbj88ciT455YXi2L3YT6tk6fkXyRkZqjvvMPnx/JfD9stP461NmwkY2q42eYwuEEeHTvcoH+tJf/
BD8Avezy6WEEI7QlusavV5WgxafXlf/kULeuFQKnNULsfGs27KUzAn1h/yOsO9hImg/KImMm6MPp
0k8pBkWVW1imaBlTXBFAZ6pYAUZMh6u+aGljja2TLtlrQzbAqv/FiZIfeb42M8qkua/zAhiWPQs4
/lxGcDZplgcQcwcUW33zsly/Mjr3jgTZ6DmbWgguOAEWdeo/1ZhUNpJQEgZXzt5xkLWi5lsaVZks
zfYh86mOEJsu8yK7K3vw2D67y6xIKgxxPU2HCMCaX8dwmQOwOIu6g5elxVq7HEQhdgy4+pVSrrnk
ODGufU1eJAItQ0wIPez+Ilx5WIcnGQxEVuB84WqZGsXj1OgvaK/zLz5aHzxrpscwEgULBn5TztPS
P541P+sqxrAj1yWGF9YZnrXnrg+7gLhhpNO+1e8+f+TeT34tNHlC2AIVI77Is9e1KkTX9WVW7DxX
iT1Nl2xdBbW6cKxSbX3sthch/ZeTiLzg+PmRP3h9GWvrDhnarnwvvqiDsdPC1sl37HXH7x3gIKzQ
6A/Rnca/Pj/UByfJlJfViA0P/5zP0BmOUHSObY6HvaY12hl08mkHE8oS5/XeaZLIXTZM2UbEkXTu
Pj/4B+dJXQWAUbeRSDBs/vuWSjIn2Hvm+a7xceJUfX4KhoB5bzzWX3xP3h8Jfg3vk0RhBEBy9t7+
+fCwEWwCgGXpznTdb+OYY2l1kW3XqWX968eUcgPBFMIoZBi6c3ZOZVMUbdC1KcPFFhi0Q/fFiq/h
xDobdp+v//YCCt3ixAgBMBglnX+2cIqX6A4rTsvOrJ0G4r9gkEBjt0lnrvrnB3v/AnIwShtKA5up
1vnnq2JAHDptxplp4hRa2rdqcl/jwToFvfNFDTK/y3/XpxwKfY7DqfF5sc9ePQCG0ZhrTGOtMl1b
NEw8rMILmXYTIPzuQK/iq2r04yN6lKLeLIA7pxxpopRuMR+xMrpDAuigwG9mEXJI1pGTwk8xvxD+
fvREUngT1UTVwRHPnki7Yd+hYOTstLY9kKC6EyKBBql/cZj3hQ3xEJi58ZRLqo9zZVXn6kMU8aN3
ADk1VPA51uuBL+Lnj8b7VYSjgKMyWJl1QmfPHvpBMweQi0ayqy22tWz3lmnc/pa5cxtXiqkaCWrE
hH2xSprvv5QclYVD2lDhWS3PjgoDQnnoXxIQNyOtMKBMfOtQs18CSdbWU84kqxnhNAMuBHi0JEQe
v3Sjy60aqmCfMkzawKU8Ye+p7rw2SVYBzq3VW1kAaMc+oo1xHjx87btANfYXv/2HN2YG3DIRgGJ/
fmOYS4Yp7U2Y+z1zmXj04oM20Oz4/MZ8+JShq5Se4ZnyXcmZiYrPSFAgxFcyXYCF2ekJsm2pvqpa
PnhhcT9Q27IOoUI+uxW2TCGNVDkL0VACBNH8cD84+rD5/Gw+WoEcSgBQaGzKuXZ/r+Ik6JoD7PQE
BUGDn0HO+H+7VeumSV+6WPz7Kpo9IzJRPhkCl+/5DtVVkdOhukjYO/qv87XDsnOb1f63z8/qo5cH
z7ZDgAtCNvP8MR4a6LRTwcuTQke4SUaDPrtvQw2Cr1IHtvuzB4WzR8XSfPGp+mjNQxGLoYGP7/tN
D/0ToAyiS3ZBYF6rXHue4mBTxo9lPN2zXH9xtI8eeLY9Jg/7DKU7v5op5ygdyDKETJTJlhAQedub
sbb6/GK+k+67SJ65iJK0a4B1aBj+fka81hxam74bCK5ef4yIUt2AvUWUEltdSoNe9g+x4RZkjKju
uhrz5MpOJVHiLsKuaSwdpkuAII0KiD5oJIaybRt/tbs1Przykh02b6YFb+Psdan9Rrf7LONrMwh6
hap6NpRXLJGWNPtIut/age4EZDk6mbkVPSZ91+wB0v8IGetOTqkOZY+bmy4SRKtRw5obch6fX8gP
3jUGW5SgcnbxUB/+fR1Tye8QDZTbfT69lpOhNnqJospPGWKPz58f64PLYbwJDUGzoZQ9L2NM8ql1
4SpKe9941Wk4QPzSn8kVz3eSHEVQnY76osL44KUzDNr2VDR8sd7pm7s6HTHWF5xebH8Po0BbkvSb
0sysp4VljtVDVfd4/oy82/37czUM5Jx0pCgQz1dKMSeP125DOAsiscqBj+LU6S2yZCjiSfA4ktT3
7+s2Dji3AQD1eSxlf99J3pVeNaIqdpoe4PY3OkaTuaVu+8rLdpnDRvrzM/zgm8PxqKFmNg3F4tkb
mMFHCKOCSzt0ARJuUfcrvSqqlfU/7J3Hct1KlkV/paPneAFvBj253tBTtBMERUnwQCZsAl/fC1eq
Koliif16XPEinidxL0zi5Dl774Us7v9zqEAP8OlQMJ6i4n8u6wWYvbYo2aIZQVVeObkEteG17hEb
pfHB8vXePWrxQM0+hFny/KYk7dHFwMWQ7FWK7lMXV18dR37KG65fEslrvyPH9e+fRgvThekYJjry
tw+goWi4E39W7gAbIPTxhpsaxragD/DBgd5ZmNEW645l0XnGxjFfz5821mIakIGEbAHzyHkgj2Pr
T/LTB9/F4ne8Keh/OcabewLgQ5baNsdA1WsswFGJQwOW48bsgLGHOcCiJNKHhTPUYtW4aXRX4ZxE
McDApvPhsQ9GhySqTBj32OThQnEy1oM/5rvEauvDZNvxtRkQHV+OffgUCr3cEvvGbCrzsfT2ETgc
x0etrZM2ggEVwR6x28bNFBQoLkqjyTZVgXkaz3kIyxb92GWa61SHFUCRMkvqy1h58Ra0y7jPHXRa
vRUX571W9zh4AzyLWbPkDGebgl4RLGDUQjsUSsWiGiaxDrvYQTGYDWcAtwmsSdJu8+fT+969yVvc
M7hPyJx6u366siG22OXeRCv4IlX7Qn7TpU2SHj7gOai1+n88dtTcFHu071HGv3kWnHgspRWN5a6V
8dxzuhjMbD+05QfF6+8tP9KQsE/Q+KNH4AZvDmOrLLZqWMk7lKTXQsw5BoP/KrM7JlHnTKXho5nP
UV1+sGWy3j8uXVrOKJvrtwVZIApZgAOmJ1KN02OswL0AntKuUbvr+ZrBOXsc6RThus16ucpLlEKA
PFnIpdnvHaS+Tjpoe0vvwAO1drkMUYdxw4ktxg/GWEH62SFmYTEo9ECZN0WrAMIMvRdvWkVGeGtm
drP0J4do9za1iYkEkrBO+TyrNhdfEX4bV3AiwMSoQW5wdPHvC7zUcdOma7KPzHvyWT+6FO+t6Vhn
DY/kPBYKYz5lP60Rid44RZmRsa+3LyOWicU46NvMaD/yfb63Fv10nLeFUS968Amkju58B1IfkUzd
sojj9Z8fl/dKG5e0UOYKzNvIUP71y+jSFBAE63LH0ImMPadcsBl/qLIYYW0zfmA6e/dgM7ucwhd3
29uy161ZjMqcZ0WL3YKd6LTtbbFBBoagsk0+eDDfWwhc2v68LbDs/Vb85uNouSlSClzO9bVJQCXZ
yONDlddf2wTzVux+cCaN9+4Lj10SG1i8VN7bOc3UiJzzS52WqjzG6mEaB3+qh71JL35Flme8I3O5
XSoRWDeJHsY78liabVQlRMpHfrYJgPDdefgC0GiHON0/OB/vfjwWRNpI9G/x8fx6pUF3NxpAt2I3
SPHVCqL72Oxvc4th8p/vqHeP4/nsFNn+/m5XbnptjAWinB07UUE3p30pR21YAR394EX6XtlKcwr3
mj7/yXvzHFoEIjkhAqxdi3A8btC5DeV1XTmH1Dcu80p+KvLgg0bFezfwT4d8W7Cmk50j1AGCCG5z
G3XV18DOUbi6h7rqP9hzvOWZ4ihDsW+QP4jllInw28e/HXzg18orWGbM8bmNxbchCSB55Ia/pH0b
LTWhQbBjRV4nchYca8Ysz6pR/hD/9AATjahQ6Te7zkS2jLUFs0Hc1gS8BtXKLwGsg7j2N8ob/Hvf
YdUEnNOgmtAatZqyubVZmd/0wUTTXvkrJfTntOou8CQKsF/V18TviSMcrWQNXtu8FSgvedmbzgd3
03tPcTA7dWlxcN++HcDmuWhgvAgqPzHtCfkgMFe3HxzhHOmZAvMZhw8O+N4lnu0ZOAY9mq1vT7tI
jWiUFEO7RAYwKERXiw14GH9lRSGxes0sTP3zA/POV+S9PruNA4w4v+0uA3f0oVxY+W7OKSO+YyRt
OKZCG9OqeUhrY9qhQ/r852Oe9BpvilC0N2DLTB5RtrZvdt2RRiASESrFziVSchkPnXtrxwbwU2t0
jnGV5/fCLMhHs5FsnXTKfgxFvOimdt2iJdqSeI9k9oMP9U4TE1UCXZ951YZBZf66RJE5OYmw54lu
phA9mxXZG1Rp1qYJ62YbeK614E5BPuXk6yCqY5DkTYb82v5Bh/63Y3/rnTVs9oUjxzDY5thv2/tk
ykZu0SYFvuXUYjQyi5sTK5+uEViWzpHL5e3bFEkiPotmEeU0kQkxZ46a1HF/NViDvhnHUH+MbQpv
oIP6I2VxuY1BDs+2CSg8iiRpdLlfyRhasGT3a9tN4zWCQXtVa2W7i13prcnV9lZ+dDSrzLrNrFJd
8tjiRCEbaHqI/S445Lr3pHdj9sHG/L3vzwQMD/qcXMJU6tcLQbstzZvW4vvnmbqN8efulKuSB6La
482fL/p7h0J9idYANzqvjTcFCEMnKYv5tQRHNF4J6c+WHiWyQxDn0cOfj/VbvgdrKtsCWjjsXnkN
vt3+l5qbd0ORsDnoiZdbtAyMcXxMtrENRdWvSi83jkalh1etAp1omlp0bbZasASqLrai1Ov96QP9
J77ho/gG15gnGP+MEli9tC//9fUUQXzxUnz9n/8+vpTNS/MzJQTG+/wj/0Dp2X+hspgDF/zTuHQu
wn/kN1DfkMXApIxiyzeoxdh//yPAgVXuBz4PaAglqE93nhXn1Pj9O4EN5IrwRPy0ntJ2mfuXtHnY
EtByfbueyrD18zRS7rEwhW8saTQZqJYNcLVy2TWwEDC9msAgh0VWWFV4gYjIIEwPmV8doL5ku3FL
yaJrxaFpyO5Taw3egR3ufHy07rKzetYZcuQmcZHFFNbepqj7wh4uWh2ToiIy2AMjZjca+r9Ni6/J
Pett2bxm0XANiRQvHE54b2mjpN3kOPTHTQNAU5iQNDV/wsw0nQCb8jttE6t7Om2xhDT6WYkOH51D
oyNZ906ozlz6nbxKZ4InopLgqYFDHS/rRnbGssbKJ45uWcfhmkTRR81y7YpDEGS5VidMqPDwmWHE
wMBjzRzRTJbuk/Rgi2ozZTTpbdBU+Gk3VUfUHOspOFKSu0CTsj6AKW1nYmk2Ffk+nSmmMFPko9nM
aFNjppxit3zN1Xjh6zVxgn1WjHv+FJ73nWtdJjMpFbWasca0ECzVCaTaz0zV7oRX1U+k1RN0lRko
ieIw9mAnnbCsw0xoJYGnuOqIh70nZD3cI8EYsCx443XQmOOBdqasF5CZFPpakiV3cZ4mX7gfnOs0
m/GwfWVql/iX/K1yXCKOK2imUBXLT/HkweoDlHEFi8tb9iqiuU0X2CQqvzcftBOeli21dVnZUbcK
BFy9giiCOSB6OuYnwC20im5N2i0eq5iks0ELSaAeMJORxaPop8+kXI3XzcbHlrXFhTvt7dicXvWZ
rRs3BpRdJKwX3UzerU4QXnuCx6s65LKGsVG9jd4On8GPv7aI/vv4XHNMgWA40QuPzb7sA7usDykK
g6Ek6bQhhH/ltaEkJM2stRtfM3yy7fqBZuEEjiE09Nf/rKj/p2h2hgIUlv9+RT1/IZvrpfzy85pq
fv+hf4WyY3eYpTY6DTraraxx/8jECf5iP4eSE7HDPDnlJf6PTPbgLzQz1AqBPTdDEAf9a4n1/mJ3
RsOK8ZXtsb+w/s4S+2aB5fAs6DqxE7S4aby8rRNKnZyDIs6IkokMZ1qEvV2eoZAZ7wpD4TyLnI+C
ZebC46cVfT6gZ3k+ewA++e8zupYRequRMLhTigaCrvVYJt0PI8fmTeqbo/Aem2NRyMyjuf2mDm/R
PhCRG6sd+c3gpU0lr0GPUG16tljr2kA6ZMPQgORL7aYZPHX30z1w9f1A/4Xa+4ouQtv8z387wdua
e96mUwohLvVNvvPbxmLXjX7Sj167q3KXKF2F8m9DUDwOc6RnAO/i+gB8kPobe0lBDmRohSBaRcLe
s0G3clsh8iTcOfSxiA9AmheRgdPLn4ZsA2iZ/xdTHVHzVj5HkyuB5xqDdsPSjpNh/EavNruxUj9b
Tbi8djHL3TL0XHlgJiofMWmPW1LzsOWKyBhZjyXV4oIR1rTTpTI+oXIWF/XAGJ8ECXXVEpV2GODR
vvhFkejYZ/rxG3SpadOXeX+fd+W4bVJVnoUGSRAYHnlTD5VZnsWhzkAxGcWTEen84KCS4KyRylzT
4whvSDktwMM3RP7vOVXkfEUGtcUc0mxbW5B5fE3da4gEwfX3ieh2f+Up6CMOhhca3QGyXcx5c4R9
Ul9XeQ8otJ+9L2kL+K8hc/58slRCa5e8YCtM6kPWmfK6KdrwgMhRbV3Y0HuJcHNtWG1/Tx59fy/T
yb3l6pjriY7dujQd8GBwN1/HauB58NjLJUM53pGJUj11xE2LhaSC3blzaok31JgqW5LRXYP3FFDE
8duA7fBOr/kROJ7Ng4vv5YyoOXuPFdL41OUTm9F2KM9URbp3UbBnXfG+g+5hF5iigLVOOuk2uVg3
glS6oexJHpUAhIUbYyICaUO6RFW/2iH/GGVIrpcRcRPRTlNoU0q7k6+q4XH2tXYkzrzL95XPxR09
MaxUl5IH31hkB611t8n3Aq8vvWAnw66vqa0G9ewmQhS9cf1YXthISpd5EPVfM33UFyX+ZaYR0NDC
3qieCfnt7xkgT+eB7PlVVjxuRcFuwFB842DQxEXI23rpatK51CK9RyTPd3FBwizaICapFZdWsejj
sv9qZMm45YVvX0Y2VyJEjgvkVIyrAvIVwFTRcV5hbL54OdHJCktLumqVlpQ41sLwxiVd/BU5z3Re
DvF4Z7I12Za4OlckBWQbDfjTFz0luD2xscHEs0XO0Di3TcR1pPrhVM+3aF6q/utY8+0n7GNEtU9c
CdvFmmMb3P81gr8n4D0hkLPsadCa7hAnNcxj/5veBYSMJ1oBH7UJC5MywHkmw4GKCi/QfWRyb+Jk
y5Ktidl0Zdv5sx16/Vc40OJCpA43pTL7pYq5UPjU200obXEpCsu+DNrBuexAA30qk4bcfMetnvEC
crd6pA7UZlg9Wxh0jikxF7fKH32B393HCE/Q5EvkY6xmwz1qGF2CbHX6cn7MQwA5QLtRoyjblQIc
e87cq3kQNDZvRnL1/QXjrXxpAJM6qDwtlu6gJ7u2Im1ySWxissV8Xr/SpgV2ZBdZ52HY8uWjkeCf
JogBHgF8bAlPCb+8+cA4y8jcp74qh/Y1qTv7KcHolkW73ppKG+H6pJVz1vlA3qgkl/UwRFZn32B1
x/Rsq/HOIGthCc8SrLThKITYkOY33IeOvoDwiUOpUi1LU1dedBXJzxgug4OtZVet3oBI1vMbzeku
7EIUhM17zvUEqYqIUmVd1E50C0jwosA6ttKZmuwic4r3hA/fNUhB1l2OYqOzx8+JX3Rru+++ZLFZ
7LUyeh1hxe/jiQl7aXTirCr6YZ07vVrScm6/GNh4SY5ujnhBww3+DYMQhCxYGWNN3IznRMjCouTC
nnBia4Hox2WNO9tNiWTOiBxOcllOCxGEcs/+DN+HpuwlNjVnUSQZU54iz79FYmp9ppkl5KzGHpcU
jDcj4PG1WWjBMSUU5Zyh54ARkAcWJ71xTEacPx15nPuJQeXSNHp9r5davys8/Nqitfx1NWiQTmfe
bV/OyTE60m9TK/Tj4CTBrouMW3Imgw3t6ubMKAMrX5uc+9dGDIO7dGj0oQWfuIa0ctp+h0Pa27B3
ey6JZTrrGjNflqbeoYoPDOZOAVWwE8480rB5taqh20ZOxDuPF7i/waALgYPtyhoqm7xB8AISss2a
DTpY9mkxwBDSYdSz74AeI91WHUs1O7byLHvC/FV5S1e54zaAyDUs0Qj5KxDw6PV622LPbTFdN0x/
Y3eO5cGNkaYO6C8EriszYTYLwXN1bueNOA5TSJyIqZt7VGjNyopjnqpmHUWoOEta2IuxNZyDcGt1
N8HCWNZzJARj/d2Qr6xeqw5G7U4vItcd5hfF9EkQc03KQRPs1OQE+6ILx6sks6ZVH3bykBXCXhK6
jInOzfpFDld73diWfe01DO0qKCbdIqoxmOvC30itZ2pNNtNicKxxZQdW+gg+jPQBfRw2djhidg16
bSMJh8F6UFznhsa7nMytfZJYylqgRV9FWhTcE15kbPOEO961qnjv9ypcB0Non1fMUpJFNmg3Rav8
C0NO4wHOOc5hcouJj5FuXXy1I3mBocs7CxQ7m6VNQDE4XJS4yB7j7FyAW9sL5tdymcRufcyhwj91
qTfaC88Z5sh0djHHeIwyf5kaqf5VYNDMVzZKT7XSoWzsJymDpSi0etuxh34a8i5JaK0n6Rkgzea1
sFJXPzcam3DVhQGV3XnCYqkTxpc1OJOrEl0fELFs48VO/7lKjWrZ5sNcFwh5jZMxX2F/Kqs1sSfJ
UVOzEwLDdwoM1yziPY6k+iyQTWXjWWAUA3TeSfB9+2EDpbpyLkczTHYgx8Rndqhas6wFOdpcG31x
KpHS1OI9hFKNFKimPAvM0GFxhsXiJ+FAhvdAU3KjE9cdEdnkj9/oTPooMrTwRjDH5RnIKBO8UBfh
KnI6CqI4AS0eC+dyItXjRquE4OsmVrzpsiTDuU2nZ1lQ5MUr21XisxIdeoEY+RpZCrydMZrIw/fi
SyYm/AtjbL4IctH8lQk3mjq5mPvzahzNNWWoe6sy6OgkGkhJXkhvZ6s0NvM9o9DyLCdQY2frzUDG
MNvRtk6JhC6ESYRB7DS83IOi0m5KQuPvE9OKLqOCSqN0XHERTadPEchHS5vTYkIp50V5KsZvLZFs
gDE9ypNASuOKZbD8YgmXvqIW0T9uKBMPLhz1cFFAF1rNUR5bwmq7+zjRuXaG1PxyqRf1uI0Kdzzq
dFLWcdcPkGF5l1cUW0/sq4tlM87lL37MJ69VOSkvfAVa5UhZCzV+w7qVbNUUVusyTYKFkQwEBY1O
OLM7hZWTR0i744NNhPH7JgKbmD8ruAntmWUQv/aLnU5DnD5i94P7ni5HL4FXSMruuIFixF2R4DEI
Ysv71ptjvyMDKtpohvmC3eiBqBlwcg6vKc0ZolWHx+S8r037qRfkRCSTlR11vbCeTVTLClOkKPsj
kQz+PnSNbKXbMB8SxYksuIS7KCA7TDdADdTQlm5UTtAvL+5pUyprhKpDFVVLnAjVfGVNsthu+qh2
bzXHG78VfqSTEVnatrawGu5tQh6pN8gu33cdNw7MLWolNinUg1HG/0SjhktfE6+EZXuukVQ5yesS
BwLXEtf4ijBv+RgUNO5s6Lq3tpXBA1QhHTzEYmdgRnj3G2z1iAjq76NJg72ATTV/rq0ucw9tPnn9
mQyHiJOUJBFLQdOqtRNlMUwBYYU5cQQQ1UngIKdOa+wVX6g076uQ/DH4gyRfeC4kTaCVuK3hsPMv
QgqpcKXjG3aXYYJ0uUfhCfKSWX2DGd5SglWQWqrWARCtwjDmG0dlUK0VNz+RXooSylOkOWkjxRXb
GB1/LgVg49vNg06SxpLIBGfZOBphL0UgUJ+T4YAv2xafx7TLNnUCKajreavp2TDtSLejkAPK2d23
Sf7s1dTtkzLEkz/kVrKqx6SnmOfcBbMz/zBN8zTFibXvTDKDB/Y6g0y8hZIA39B32nzfOn71okat
erFHg3eymZvmogQftLFav75iBwB0TepkkQxstty8bB7KghpSEc6w11VbPbdzTV3GROTHRdsPkDpy
BYknH7qNMUXFnmAhqsXSsxa8s7zrwqq7e93ozLVZmtWL09TJFivpCFGWXcsKMiVPXlsZzYOZspGX
MhcXrZeQLBDaqnppw5LRot9SkYa2jT8c6CPPSKN3RDQqg/8ICVO+nrA+/gx6JGqrWTiJPe1QhMiD
FJJuiMloeKGCeemKC/LJnBEge16Y8hFRP1S4ge0t2XfBWWSI+pCMXnnmRpw4pufjtgTqvayAu94z
1GdbNYzJ1p933szcxUWRsS/3ErYnjNenbz5P6bRO/Ek8ZW5x1StPfG67lm2O7oCMLm3SWYhRJw+J
X1pqc8Eyf2plBzQPfKSQ9bJign02WkMO94VHVbGT5UWSDSvBJvUZ6BMJmnWRkk7B9Hnd9Qk70nnT
kCg4pKtY2fJaB3FHnlPKK+C0Bopypnexxx6PGfpIcDv1wH7aInGBhhbfLvfG4xSRV6Z6uhqn29BU
bH25vQnTU51GslDETtNqRnl92mmXFrcPrsp86RKKtCAhCgRqaSS0U3mR5Uzsz7rQRWo0b8s0QPKf
WwwGtNhtHvhTA2VKCIXLBBvxIY6/1f40nk88buVSjREvgWFOo/Qjuga6UNmNFIj5FhQewZwe6KDJ
Jv1LdgQmxZCAJmyJer5XhOQtUKAAXYomHkHkQbQ+whmyFWW6sxSdVq0DaHhbctmMYV0Sf7gkXJdE
xYxEOF40ek3DAXkA00s6MeRRycfJsmlQOO0gX0n/NdfkKI13JUkui9Csc1Dn3BR4M1nW2EmFh9MO
mY6+DnqOdELoywm/qTDZZMuJJc4yOPxp3+wRwHau5pj+sortPTC8r/DD5jLF07h8ecFLSjZIBb/f
mgktI2GzJYeUFN7oRl6eicrMVpit/DO/beRjZdC7AMZFLwMhenk2YI66JJuddSvSWxZ3DWYB7svq
WUW1vwKSAYcMNMkGMhinMHZk/aoTi0lKRQaNuaFsXTcuZVGb8kzP97Os52UYC15zzBswOssg8ag1
spofD1o5QpHlRRvP3cZBpvNbgML42fC5JewJalwnw+olNsLo0utgMxv1fP+QxUO4Dv2f3OXrhHPX
4VRW+AGdKcKLspti6Nm927wmmRuZn07vBqOl9daBYrr0WPLZ79O86jXHvvQizeFVMUCClAFnWI6Z
+Wmox34ZFMT2uRUViM02BMhEanyCRoKgtONCBjTm9mOul2fEppZnjknxANWxWsfUS08N8l2xqaeK
omgAQURacn8/DpQnIqMvolc5MKACEEfIOvZI2Jp4wgwWHtg3ustTK6ZvZ8waiWUg2eNhlSoaGQ2r
iVhSXmZQehR3SKVI6m4pMgsebGJSLLpPVc5DMep99QwyjcbgQK/OSkJKtJaCxSLHeGXS1Fvzsufm
OS2zyuNssGMfjzUTkQd2U6NgCFbMdVyj2P3XQAdrNst3zJumnTYNbBX7pudk6ixvcc9zlAUWby23
F9TWFveapoc3aqBPYeaqSPal7cjDIHKaN/NSifXQXNeZlV0STEuWrZs4dBuIq7RkwPshZqvKM1nT
FcReNJ5jQsIzJ73uq1eGatvy0RelzHhwk4DijwGO+Ez6GSWHbCZmWbBDF4lIYIcRld73Dmdt8jRr
b/oxjwpYJPzHuU4V2g/ykaoktRedgh66IPwmoG7pnORiIGPRWAyScqKqQmsZjP246jsu+OjjBMtM
Wpmnfzw9mGOR8orRjK5+hc6k3QheKvtyatUVQavjpojTZAu6hQc6seUh8hwWGabm0SWjMcRCE2yF
c+FOVMKDN5J5nH3r7Kly13HDxuHUoPMawoAIbb0Z5ipgVBCe55Fjt2UDxzce9l6eEpXi209THcVM
QemAt2xk153jcbCs6vxDG7YfKXaNt8KxueWNKRVbMaZyovbnUcNPAs6usqpCYMbb2QnNYZCtnXPp
uVDOopYcx9FmaYshZwH70NWVF+F1ThuHiC+Kgygs2buUljw0Vj8ey0HIx66z7UvyWNUdS8K0+XNt
/ZtQZ/6wcwAKU2osUb9lmCOZyLxes5qdllhMzprSvR0FezHdSONLrWNjQreCQtTo2RQR00lpRSvj
kFHzvKSC1urpYv/5Q52mEr9OLSzEyDaiSgSW9m9CzojAHjMAw7MrCktyowXWnEbTybNp0PptXXfx
it37tB5Rd1DodDTZUsHVBQvKTg6b1U06cFORY8BqEDrVF5Hk3rXvRsQMtUQgh1pdMU1snQ8tUb/v
VBASnK6+x7SeZsmv1742g6yKIq3dwRiVhxD93ty5n+nYzG7JZJ0nEZb0Vz1r4jNotpl8U7Iv7Frn
x+zlP+KPD8QfFvXJH0eVD2OFBif6eVL542d+TCoxYyHxIJDAxa6kI5zjKv5D/WGA73CQg1qzsY4n
/J+TStv5a3aHz/YYBG+zT+afk0pbRwzC2J/x4in6hLvib9A73gwOGVFCoMbXh1cFD0lwEpf9tLyg
8TASJ5TDRVd8iRpS0/PPf378OFnip6fvtwO8Wb9qRWIHjNLhwqdIxqxHu+yFnVKCju8HX+bfKuFO
9oVfjoV82rGARFgAUWznrf5yNBpaVyjszun2Exgu0IcCCHBHilQzk84zvaLIf42Z/7X6VqcHqU1U
286YlAe6BfBlv1Sy8j16KDSekZttw5pU75GEKhSkOnXTWVcjW7GPuovAM2+CNKw/+TTjjy6h4uGn
Ubab1EycQ0PeLMTYClXHmIYSixGFQLTwrdppF2bvavhmBrQcLWl+BVlityRkRH1NzG3Ze9WKD1EQ
WuqO7J7KzjzUhkjuRpV3xzycy/ZpjivawPDLreLotYSROkQGX/iAK4ZnrdIBDGtRQY+yNeslWwrb
urQ1T0zHlJmQdjvoWmIzDWD+EGhi2WYpebhbL6+TH0bV/6waH6waxFbNL+o/CBySV7yJL+XPy8aP
H/qxbPjmX4zYA0ovUuJQJbj/WjYC/S+biS23eOAgPwUb9a91w/8L7x4jchBYWCSd2cP3Q0RmG3+R
QE6iAFJtygif1eZvrBtvnbAghSCVsGYRRIT7TH+rupRKY+ySN8axZBsErarnhlO72pk7HLFeYpmo
4pF8yjQDNHiXKPILaH3Fgi1dIECpJ31pGswDcPeCDkjdieiQ7yiu7wR1GpJAq2TZMM3/6UxffV8P
fpYRzCvOT6uEic+YoLZZn+2j46RW+fWt6jfdkCPFr4+0hNTNCQLvzHw4MFw6ZemMjv7zAS2fa/Xm
kKSY4NZ22P1BmX/rf9d4UIXWVdHRdeF7tx4pvTk6JXeLty6SjKKlJndGrdNlxtwp1bKze8/eBW7X
hxsnItd0H3qoGBZTT/YK4e5hh+StJV7bB95uAVKG9I0lHLK9abTT1g7L6pg2cyZMlJQ0uI0srN2F
rOWMNyXvjB3OUII909xe3eQTNYRpTM4L+eNVA2nb51BBHEIHg7cNEmxwgNMQmqQBFnO5InJZtE3X
bXBpjOeji46gZthPeKcF/Lm2mAwDdIfxOM0Q9NqvwBeDdodHRusHELcxf3LIu3DzZByZnwyaG9Mi
8Rq+G6me8kmLyfSP3IGPoUBeQGlGufVkQvGc2DKaMr5E0sYnOhHZx8mI1V2NMAWTltSoLM00NhqE
yBhrL7DvedrG9UZXPJpsJeNDWzfcf7zspqVmkqh4M9Ul20UrN9WD8A2lPVtmy5lLTizxsa1Uta8F
Io1lTwjYRPIn/eBFLno+reggnqzJwEdmoSZJC1IjFTKeW3dArSuSv5kQnLiQpGs5L+kwM9BHN7jv
u5ofpyNCgK8knQDDFL9abyQnKRltroJrt23zGKNNEDt70otizXkEkOkkFqcl0XJ2WcqhAL0dp4rL
2s8BaUcME2C7p/mSeCO4+oC8Vq4fcafHQGqjwdizRVs5kZB0HkdET2u+zqiPJDO1m/vyPk2/xCCZ
oR4hVuYMlcn1xYjsrarezNdM1KNV7khjniip8RMbkfZCcwKgJkVKADc7rY6ReNo65+MYufda74Ge
7kV+Rap69GIOdBdAYdr+MjFL76WMsv5BWDp4e2Pilo0HNjH90AMJjVN89ssCasd4MJULkRzOVHCv
4Zlsr81k0tyV00NRXhB8yu0FbtqtL/VWOSjwnUgrcYx00jJIZbb9eLJWKXek+ToUimuXWMIevo3p
2Ikn/rZIv2HJUzdJAXAvdVGtL6uIe6Thpd0t4xlKjjqIy5NnmnQXWghrlXndlBcIBCrxxJnh4fJA
gkzbTFTw1htdE83jiRqIoIoHQUMzqXaJiddom7ELPjrMwMUiVE29i3o4u5s0NNUVAYVy1xGbrM4s
ACMzcrrjKC45XhPZEg0YRQRenBeQbHTlOjLjj2WcmfWnbJo07R6GzSTPeOtr9dWomC5u8tFi+Z2K
YQzuElsvspuwTxl9MOiTy7C3rP3Uo/tffAcA1qhP4LbrA02rIIg4EYIZzy7MfdRWNqsK0dwSgdjy
dCNnSuPCgTbgOXb7+aFoa9oeCzXQ8Gcxr6CCdhraGZTNsfuocr8zL9OQTROtRCOrXj1rMC5i108p
jfKCY2pZlCry86M6fa6NmnHCgiD59otFxZY91KwQBiSccHLqy6ooS9dfqEgLg7WXk7a/NjOcRgsq
ufTQSI9r3ua1cZG26JUe/C6U2VfHK01TLuxRApcv9N40LwveP5OkJ8FEYB+Wpg+BoqpcXd/HpgX5
l2gqUDQaLmfEOBPdqSTyL0rMCI9O34VzTP+th10ernFRdXfIqbQ1G9sY9LOAz9tF8d7KgxClFNm6
iyLBh2RYxghOySucHTgWd3YXp1JLHqLY7pqNLRy3TBl/jWHJIlPthfD1+8YR5tIq9GethNzclrSW
srGkRowH5e/ItI4+503ofVVwihFL1OUlGa7AHms5rrO8VtcEokbPjtWX64KXFFjSxrrxZVg+G3Zc
bMxSj0JydgoYbq1XXwVg54mxyEi4B8STnyciyu/MtPEWgd60m0lrSRvtFbZtkvfJIh/EZZ9PxZmD
fGPd0Ye+ZlkXz0CY49vezq8GT1fptpYkLMuRIFw9rcptn1TJbdS4+R2ZGE20qcFanyG7NlZ5JqdD
rgXZBiUgwmgCxuY2tcey11vVJ1464rF0ChGv0qkp0Qjr1UPsuvOpJQgXMqDTlUuXIIwL4TKCj5K+
IAfea74ltVevclogO3OOTAE9ZF4QSu/Zq1h3SqK8R8qBVVOb/VE2RbX1cznOWE2r2s9p+ZvIMa7T
sBJbHbfLimBf8Ui7VQy8pXp3X6Ig6tdj4XUXsrXD20DE7lZrpoyUZcxwJPRNPlYb173Q4lYeWbDH
HR7TcT9oRoBfLBvWY1MTUs9wbCm7MaWb3rif+qSfvuh6nh4DP5iOdVkHH7H13jSZKInYS7KDmbWd
5u9hq2MR2W1Qt/aBPjvvMDBlvGK4bVnnSgWtBoUWP7XUip6/17WUh/TPJdKbXSIfgLQS/jBYDXEn
vM1MkFVh+VCk6IW2ot5lJcIofYC1TL44XQ30CdUxZJn54KhvNr+no85OHhS64P7I0vm1ErTDKfbi
wQkOkg7nE8I1VibRmhQ5f/52b2xDp+PQxiH5iHITsPL8OX7aZPcxuqomiMKDnc0ljqfXvDRKJZ4c
FbJi/f2DYT2kWUiFjtJ5vtY/HcxgEdEiqtCDnw8BPHWGGQ3N7+WJSf3nQ/0ve+e1HDd2reEnwhRy
uAU6M1MSRekGRQUipw1shP305wPlOZaasljja1c5jMujQTd6h7X+9YfXlTQMZ+ZsNAM6Grhzc74u
CbyWiBm8td3FuK5XkNxB6MqIdWgu+lWJ+Y+fZ9AIGSwTYgudc0Ur7j+cG2XlnNScxg8/7sCaJEEy
ceqecqjPMAt+43W+XiO+g9Eyut01Ve8VptDUdqfPRDifpMxWh2Bg7tmY3rJE++1TkK8FeHCtHO6z
H62MzamOs949JQxSDgASwI/+m3LR3z2FhtLHRjGAHX++y9zBMjtH47tAtfE3bsa8h3HUf/ErEVFr
wUOn21lJ6b8uwKKrOoYDSJvNmOEaohh+k3GBDr5d4sG4Htp5VG+0dK+PD850jhC+FiYvPPbXR9bZ
GC8Tgc8nUBj30WAQdVL6SCkiMSXY1sz/zNDtFYfXnxfk642NFjCw4P/qeC29WpBYzGW6aklxKSSB
73HDMTW4BJCrnInrnx/1m6/I4kDeSA0OJHh+VnnwG3lUZTItWucTldFcqH6ALGuzYIq1g5vXVfPn
h/7u+/1QpunOb2wqR2bYVkro76l0CYmuK9s6lrqf7ml03txoL/ZCv/blAegECjnbCzz/9U5LfeHr
bOeTEj0DptyoHIxlPL28b0clrhto1TWkMcrkeaKum6i1+uuxg0e3s6GU0Fw0zhNj9f4bAnuLqlPV
ZXrrF277liPa63MPkomFLwGnuQtAs+6zn47YOnOmDPIYK7yyeFAWM5LMZ43rCjM7lloeUNb/+Zd4
yTg+fzuYQa7aPfBi/9x2MinBS2KumJPma9S6s2/RP+D6DsdNGNxYaRuv6z3PjOtOlt0nxnLK2FhZ
MN93vdmVxEJIUumpkphbwTZJN3/+gL97J5yUL/7j/Hbn2hC9Q7kw+uz6SvkU3bqTfzYSzTphaFpn
zPn0t2CcV2vTJW6a3QCUwxKFovvrj9Bl/Vr0E5cz2jEJLzB68nDpapbp3NKN//nb/e5h4EaAxZhk
vvbd9xWhy0lH2taMz9JtXsPBhplEl+PoLV3Snx/26pjmm/mro4KORonj7KwsqQrNaPtYXwhLc2gs
k2xgZbER6RL//CDzbMBkMl6w3PXudvhyOHGdLWTi4LLZbb2JC1yk/a1ODycjze8HrHpwPOkv2nwE
CbETSA3plFaEA7eeJcKuXK/Bppvv06wAJ9AmmqWoNyDaKE+Ig665QFmgXtZOx9CW9rwraI5fMhyH
GsJr9U8P4he7R4YY3GtIW88rkYxwqtar+v6ESNTfTLhwX8DsyfaJTiT5n1/aq4XOo1gDzGUAbPFq
P1t3zFnNYZyhOwhyC6AQ5Hx/XNKCLV6qzcUaLPgWfrjeXj9tfZtrDTNptj5qNge529mvVKvKMjrh
2Ce3m+3vOP+NJ9S2wcMLIOJ6pEBsOlU6H5p5Nt+4AMzzJWLzZCT1rsWTTQjgq0D557POLuMhs7G+
OhkoDyoFWdh3MfdCIystE+1R7H+B3FjYm7Hpjf46SBp2oCWS7GAOCzwn8kiWe11WoIiqWPGaDtt5
6nop+OsX1oCo3D6HdWxktx5B8jX/JGJVDwFRWTnAJSGcd07eqwfMJbjuNC6D/TIwEjmNYmn7ELbF
fOtMM9BYHxfgfgXAURxm3ZisfgQ4XF0hXC7ERjeK6m4CbbgW7qDtZ0I9bzEL1tSeZKcCovaAHkD3
oKkTg5TrBBp5jiTm1hbt5VDYsPm9Es+1TYPlBg20yk7w/IwIEpBD6Ko00g6VhOyIegD71kekIZbK
64Y9g3+1ggZplMa3SRBneZlrOfslmNsVDIWUnd6Oy8xfe1qnmqNL6BoWEoJItwNGpjQldaf4f1Xn
/av4HIsY5CVgyGWGXcteS2vGWM+g5RDxCyMhMCZcxBwUR8zw5/uW2Lz0Fk+xkmilpBuHu97q+UHM
Fsv9bWNUbXHfKJ37QsjB6HZYa833BW7Zl4nrNsW91xr9N6Io+RbQ7x313XJraV+JzlihqImEoBC6
G3+Qr+48Ocyg8SE1AjvYFmZuX44rwRxEAx0AVtoECu/cFk7mBhwE5GpQKUC4Xy0ummMr5p8oXbS2
X2D618duzqX2biZQVEVdobi1Ar22gXDS0urNm3oaneHeyIgj2xQsl/SWdhHWnrF40L41xlzHcRQ9
kYHQeLRItTW0OddczeQU7MJTXY+0uKY3Zd6lPcbGdEwhusXcq8aYXTeiBNPyMVVX+5mxohmSzAbK
mEh9Fu+N2hEl3EOHBVanPtFGWia4G17qADB7Vh8kPqCG1G3AzZjzQ+slEmYmKoUgtfk5GFR8C0V3
vv0BwTml5MNYKVJBOzedpyxOEab3sp/aw49t5ZqcLcRWWsfJQ4f4VON8SYybg+O1MRtpdgDtBZs3
B5tjXLgOq6jzXRqjtHR4r2a/YuZW3ssvS4bwbjdn4PA/RjNkRDzFjrUWEolNbec3nv1UGfmKxArg
+bDF/fIAnRYE/uX681wJyJiCXXmXDkGyKiz0bM53kBL0/qJC0Kb2VasxaSgXmxdrI4K1djlzzuyu
rzs+iKGDnZCxbPbERhnd/FnOnqUhyPCcorj3G2xur5y5RDiZ57W9BjBny3dfY5Kxzf3OtO8WowUF
ThdqY2IfjMmruI8ZA6QN0aPA4JvAZppTsIMHy/tIYV6Qw+6IAWp5WGZji7oljlWVRRzhTn4qRQ9a
v5SAknDhauWDCOR2fKp0fQZqAyEffAAyJcd8+nHj/29O+taclOklF8of5qRPff/0NZX9d4YdvwxL
f/zJfw1L3eAvQAiX+9hxAJH0gCvybzW49ZfDRcygb61OMdigBvrbYcN80XxTsmLNgYWVycX772Ep
5AtMN+DdUOFTHP2TYelZ9cg/2iC/AMNgg9aUT3dW0AXWQtJdq7UH3AyeUwj9e6LiuKJ8/S1DqN89
aQWYqIFA5F4ZSpY1+SorKf3gmySiEs34uV1voClO5Y8l+5/JFmdFyfqdeAZGIkzRbNtfP8lPPVAy
aLESbdGSMFXIKJb6TT9WOVaK6uGnH/w349rffCX6HVKgVm8fnWf9+qARm5ugEao9LLD2irJ4xqzi
Oee//5vHUAdT07mvpeXErRDb4swtdC5gs8BHuv0CmxVz9l+8OtYqyByBFpR0L43wz6+OmYpNWml7
GONKXM66hGTccNmKOn/jS53VquvC4+JZ+1RACnqzs3fnjRUK5YD7I52mAtXzcr8k8wNBtw/tCEzx
5zd4Xqa+PIxS0V1LRurw9cP89LU0w2nYmw2X1YoueRBGD5zTcdho2ZPuowXKSOIODUCgf74U10YG
x4cXd7Dz7eWKBs0L2rADrL3mnVyLHycgu5rIKeuNPmN9YT+X4i/fETYhp8KKsXpnxb+SueTqrFrC
HwBEKtku29zU43d/fpO/W/L4UPz/U9a27ac3ufpXjBqS6YMWzGSqi/mBEUt9qsV/9+p+etLZyTQV
VdpgN8ACKeWycef8STGeZeLx1vYy1jfzy5uDG+qQxYczhusgA11Xz0/fKZHoyYFpisOASzDZkX1D
lYUx4GTZj11GBCOqLKSl6N52jkB/TmDPG1EHjv76vYJW+2DfTBlskojOVmgTV45fNW11aEez2bT6
qBXh0kIiVna1bAN8FTZGIIxdB3h60MXcbBj9BJCm7fqE8QUGzhNCh61PlkEkUFp/fdEJennMnN3T
jZ30iucFot8xUcZ41Xp9jPmEWivMAIZo0/K3LGlcbdETmVS5xNh6c1fdLSIwPxae2RydOI8/jxVM
aAbVziFeR4/NQrT5lLOlCm92k6hfJA4GUGbhfXaQ2IeBGApZlPUWo7f6HQnQ9omY2ulrF3PRQLXg
s7sGT8nt5mLy+zGPUs9Pm+1il/qXnPxtzPX5PBoWZE9VzJcuxqHdNUHS3qDUbjYDVDusHJlg0o7J
MpjRKQ7B3o2h4Hc6cue8QzKpiVaLKp1vpyrOzor8yAj3CROHDM63FBrK1iUvlWju2dhhENkM0Ygp
8smGxrbHvL25MPQBr0fA470fVBrNFt6uSTo6F3Ni5J8Tvykf3AnpWtdb7afOrcyPMd+9Db3JaD+1
lQ3A4MYjFXLqtcEQWdbCcTPDzMvI3BblQz/5zgXs/uqOxmD4HPNqCGbu2htX5s+6wW8qCSj9WPnZ
89xP8bvBpReb1tM57fvmYilXEamA187yDSgvb3PK53uYE/aRS2Vgmg7vZUxKK6QSySC7m7I+ZQlR
eXS7CNETqw1ucjepn10tMK6NBmdCWB/YA5vahBzzZeeVfWKDXcfgLS6vrMh4CfhQ55Gy0yWqujZ5
DxjFV0q8rPgckB4eVt3UbGInpaNCEN5AaVTCLfcZMvD2ykDAFmxoqMbHNG7hD5jGSJFfQ8lRoYs0
6VJrMvXRJ5nzPfLd6tn00ubEd1y2BBIz7NP97mDnRvDQsLnfW3XD+nGQApB4jP9JAU0oHcl2nlEv
CiJEoA2sTcoQz4XDVLRNmpA+XsOfH9JL3wm2na0rLRptbllFLDqyinYN0CXKNX0gyyIZ99Kv86cA
M89dULOPyI7DtCULxnLfj/EMQT8YH5VQxZ6wwQGzb02Y2S5vLUdtFe4sXShwdJIhrAm6yKDtv5mK
vWVrKLs35eT0H0YP4DzJbefCWxgqVijuHHwTQStxG8pQeU+ZFsF8sU9OmhSfu8SsT3NM+DfiZDMq
RP6M0iHAmMW1AKsV7QLJyxttWWdQKf4U10kR4AKQlGtSNr+QtLh9yUVEpQfGvXHSIH6Xj4L47LSd
0+91GziHunAR7rmpqy5tQz62/TLu6djJnA8kC0FNfn2CPfPc4zMDy4l4bsiugATJ90EKb5P287u6
M/GPGL/IdMlOVe2iR4tbl0m2792lkk2Jm8C81Y1yvBoHEWyTgn2OcRcgTesVH30DhijhrLtKMRhK
1NwOUTUxsSTrHSKrNZQsak5FmGYlriG1zIMbi7oWHTa7vpAl+o2xjUOghWWrBKdbNQ3j3liv/tbm
e5tV/pT1mn/jk93wVM69f2eNTIQa3FDe02lZp1myosjniz/LYB0Bl0uzGTGP3zq9YhtVfheQdyJJ
PtVEKcKk58xJ7cK/M1wBrUMvnxyHg1IIzg+X3Ls7lc2IcIRYNrHXAVM4lvTv4qYQyAwlJ9lLsScD
0e1LvZKQhHIOMVM2G5fxwkagADxkTDPxcTCmrynu3G1d1sR09wSLg/RvRVbeWC3h5ulk+fwIVXvT
d2tp35jNRQltl5O8S2UWVoaNZThvJ4sDREsuiq6XUxeQ8tNQ+MZ3feK0Gtc14gDEXBfAbte5Mye7
ccHe2psoZkJNG5zrPHF2PWK1iEhnM3IsxYkIRy0aldvAs+QNKS+uN7PuiYgLdyLEaeDkLnVw2YTb
4P3YwvXw3bo+xUpWd73k7NESTo8pYNMXY8U7Dxq5A+khkRy+ybUVm/qXwJDDBZquMkLrcuMXfXno
XX3c5xCk9vT72tUgshsrs8ZHCAL9zTKnw1Wcq4+Zbk34k4DL+gtpcbYynIMKMoVutatuWk3Et2Xx
yetgwqGwf26SNep1yD6wnx/EqCcH02+0bZpUXTToFv74CyYXXIvJnsP9i+Y0EgSHS291pD1qWVo+
ECJfn0TNiaNXPo40utGu8Suou34csq7d45PLb7Cj/cPk0IW+xr1dR/CqZ3nAGNgWe1S1oYnmcwoH
iN41otqSwyynz4T9aOZBFWG/VBxrRhtQTnBLInBAVGKzjB20obK1sgqlezfo+G9MXRUyu/vQV2Z1
mjqrOjXeoLcIWfGjsMpebqSBMXGJ3m4mbOdimcy5Ulw+peD8q7wpvu+YNZLHAcal7W0ILekJzurK
nYWeMfoniDcN0zFXQguIaAdwgQ0VCZ/P/ZKnfujjK/gdZhHeDVniHWcfSC+CEyZWSZijo2ycOdcX
f/UYjQZoYLe168H8y20ZgKv6SY6Tbips9CbSGJH1G/1ngJ4Cy5i5fDfl1oxhlOEygqG+h7LTest4
qsu82GSt/sX25aHNcxwiFgvZqIMvq+myvzg4xjvHybUrw6o13IY8JgyabS579qlphU2OHYAs/eFg
dqRFzV38VKROsfUAdbfm6vLTeJ3xiMPtfC25oxEhJ0LfABBKLQpKS12zXZOvSelh6QE0rIEtzQHV
raYdsxm7zp2XVJxvtsvxbSdUJzRs9hRONm7dm5YvfCiQXiMKX5zxDWTdelWMrgUxWgWHtAIC2M67
wJZcSs23ZXFIq8o+ybGvnhuL7PZwGqZer8LEprQqy5LXlubGcD26VBZGQUBEa1BW4Yr0xMVVn3yT
2e9i0ur02Tr4KhfpXNgglZe1yAVC0T7YDiMj+XBAvXRI1sRGa6ZT2tpeFb8jx9d+wvgSDmDAf+xx
PfTuIDJx3MZIDh70LMs/v5yBdQ1LIppUYb7ppby2GWfNgY79nq4zvTEt4yVa9afmoFcqgbailwfk
gJy95jRekbSre8Q3UDMNlNnX8BhT/J2A6/ZFAO2Rw8+5GKwKKxYjeKtvPhu2Y6NMXQNgs1K2V+zh
vG9OzITzgM8jKuNBou8QBffL5GVPdSnvYxjHuz93fK8adRYD8iCe9MKAOud/YKviVAn6zcPYUZDW
sYy5rClN6jptLjR7aX54+f5H9Oa1///6QM9ZzcMDy3o1xaoFxZ7tFuS++d2kwbPnzst6uMabnIU1
EOG8LXrWmuv40+3LFTxBdXT3qQk6irmVFsUFXO9GdeN+7qlx/vw+XvXZjLmxkcdOjB3CeznrFglF
mVxc2kG06bf3jpY0F1B239qDrxCLdZgOJ4tMCTIQvPMtKDPo9W7dZAfXpnJ1SagjhtAdog7hXRK6
RcMUJadyR+c+Pv75C5qv+2HqA4SJ6DigjzDj+7UfXozCHkU5kbPQQwpHqI8DjRbHwedKUpf2Daj+
TQCz+qG2l4ciWLpnrXWm7bCMThINTBSgxicCv9mulL6FGrSllrMLcaD4xfIBgue3Ljbi4ajB4kt+
IC7/w6vfwqvXKehPP/QrK+irrO/XfxFq8wta/ePP/S3tQaSjQ1xYD/8VE/5Z2oNI5wWkNrku/nYt
5S//NoLW/0K7A/0twP4SW2bH/yew9Pny5zKDvERvioE93M9VmPgzJCP1wU+HMU2YstXqCqL3srcI
wMlCuwxolfQkFV+pyLuvrYED40+v5TeoruufH3lgKOSnco+4lhWA7p49PcOC1ymIFTxWOfaGXoJp
Bo4IDK5UBSXNGbARGLrVrhNFy1pX4Bxgh+NqgNnYzfIBe2o6Gnj66OqawsUUIjAWRn/FyqMXGbJ1
b9GgI7SFUCYuUZlUF3HmLXJb962J8cOAp6KHKczay8fhkpJadP3ik4hLE7PkjiT2nUitAD0MJIp7
xBMexmPI4/1pAjFaTT5e7BhxO4tPjTPz3twanwc+JgpnYrTbJ+LA1Y4DGCU8zeVxgdJrhG5qa2CV
5dImUrwzqMG1kz+nkxEuGr/StzGxEnc3BZ5mPuhjnGTbSiazyEOQGucTskSK6NVQYUgvmsFiPB5O
wALTbWd6hBx4iT8l1yrQUn/XEEmZ3E+J7sLCKKrOJqurougx+3HQN1qKfuxo2OvfmeAa4j3Oomjr
vduhH0zwCCJjY0mJ8IqNHtGHMfnK8umKXYP04rByY0YQ3BvJl0otyc3oLc22wTAjC3tv6drQSDr/
Ucl50La1Mc1bhsKY6LlqM/C/1vk4Sv68G6899JN9VOiJdShhIdCxAc1NMXgF6XoQnst9JSod5zGf
YWuwa8Xo5+SKuN2FqKZdZ3ftLQJKkwXTerhjyayJtCWI70Z3mT8UrVM86imxYV5Zp5GFOCUassL5
rtVzfg/PBSwrmLtNHWjBLsUw5TjgGfUJE7EixAeFK9ET9TEL6uFkx9yVhlHep1S1d+MMWR2eNKHX
NAB4ek7uqW/q4xws7/EZIalPC4L+i7Oag1QY/mxmzCOOBUENW30aEG3qZY/3qF1FiJbKD82IK0mn
Gek+mZvgq4vxXRkKIt5vRwQvT8lIJUkWz6JfB4uv0hB5qXbCUoc/tei1fid6XKUmLBsfLLN8n2ut
+clFn55EOFF9zQBuHlyfTWUDtu4wHrOPSVGNzGpmHIKs6Xsc9/6TAi7ZBm2jL9iFJsOTUP02Vwx9
jXSyw6KdLkY7dW5KGr+dNSoKeZda8iAYFx+RyLhX+AEan2ZTYmHn1dgTmtNwDPICixR7CVC0Nf37
Hg3cjTU5zaGwKusCH9H5Gm2JOlRJ65AUlhrX4FX5Y1en+Sd+0XI/z9K6kI0qD7KucaMi1OZrSxsb
R2hzvVMmLHXbOcN4WQ2UwWhIjDGMW9+7X/KBcbCmWRwr+NVe+aCBd4HSXQpstsShnEWsha2fZaca
o7Mb6UvC6YWVfYTogEeGtUz6VVuM2dWQFt17SSPwjjSM9oSOqd5qeO5+IgIpp0N1h4vBaQjLmKWX
n3TlKXNnVGl1C6s4PhKLM+0HpScwZwJ/J7rReXZGAAdKguXjnGOykgTasS7aCj+o+ApxEG5WMtXD
KUD0ZNTJ0Qzai8XRlygOrLAtbPlN1hOD/ILYXh0+Wlg7Lci10eNmkNXezkx1UnFmt/uC94K80Lsp
w0efxs6t7ekubxysBMnXOzRCWncQZ5dHCQb4FY3feMcLiW9muBofcYo3Vpiu2rBPhk1TzTl+i3a+
b+3cBeCVTfGBaLcS9ozBbtHWTDOvaL/hNTfslV/NfTjHurWd3dnGkUgMt9j80riMMD1w1x1TLHkc
81mZaaCFOopGljI9IYG377EYGq8Aym/bcQiuzcZMHnH1LveYOXa7GafVMcQYRb9ys0K/CoYiuNaa
yrxb5lFyURAdfdk0KzhWzjdlJ1vs9tioELgT+le8naoonob5mEGUObUN5mHQ5YEzpVVfyW4I6Qs4
asB5UEdCCzA723jnLpVjRjpDz6jv3OUr6rRZ8KV9kYWyz/NDD/j3pXCJQYHVcOIugQ7cNebnHFI8
SnEH/iXhie8Nkff3iTd417Cj6HXxVYM6tBTdh76WwfXseOpqBNV6ahupc6MZ032ZNV0Ssnu8y3qa
lm/YheVLBI0HzLB2phNK73Ef98Z4DahnnfAQWxUxXfcwgYXdzs4SbxZcG/dWNqd33GztJzeQzRd/
qL3nBTpOGbpDjxQxSL5NxZyvxjWE7oIMTqATF8vcOxsm7kOkkXFQRIHWa0eE5vkU6n05PrUALCXa
Q5SfeJNosChSu3sglHLYNh7qJcKasjhy3Lx4rm0YQsQ9dR/9pHbdrd0k1RcrSfx93c3xlTRi/2L0
a5r0WYljGvgU/wVID0453CelPZTXg60DoftVf1UYy7CVxLGeukYDZxpgguR24VxPpYcIc6zlR0KT
mLy05EtFPcbLmFdbk7xrk96/VFqwfNctWcoVXeW6Zj6TXJTToL1PU4eIh4wU5bkgfjzEwzfHyHka
SBhWKiY7UPcbXI5q65pctJpjiWlN4ZeLEeax4++9oXlZE1MGDhNoYEUG8QigOv5TAYF7p2fWE71u
c6UltfPOT5IeIsxsXU5DYHMMLuYt9DI9wrvlav0BkaZYxl4NEmyqzlYTa/MKQC8/JibdiUjr5rZJ
TOuD5w/jdva0ctd1jbPX3LxGwgelCraeiaAq6zdaY7XHRen9nYcF7NchFeWA3WurNnIag3eGk7e7
Gq7wTofx855RVGpHldbat0Xc4d1jjnNwVyZY4YJZNtGkW5d+LCZ+9srWrzrduBpsdz4Fg+lvYWR1
34E9zQHIZwoO8dB5B1TPbdSX/RLV8dLftqpsCc1uuwMzP/Mw47Ib4dOjRdOkArWPDeF9pBYw389W
kAMDQfx49itNfqpwcd/FRfvodKW31fLgzjLxueP76QN1ByMu4KIpS8J8yEHJWqEd3drskSDbroi5
tDv1NWtFxYAfd9CTKeeN03C9kTmasDTtflflhXMbU5vuDGJqLySmWPlu8oWXb6xOUX/MHMLXFs4y
G0YaD0TtVDeoVu02ipVu77nv6t0ItMM8BnMiLTO8g4lv1I1neDDPdC/7RIHm9ijCfAqQJT7INo+j
hDbTDD1DGMXRKRMjYmUjnWvakcASe84dhEMN5evYo+nTiuneFSINJ2VNR1dfUPzhu8Q+gcrL4gi8
bxS+6ZaW0NwX2C5fIf6imJ6pVGucBvXp3aiXyQe9aMoPtkkNaCe9siO8QLqbthiCC1W4VCuJEx8x
KJbgUUj1Uao33GDAifGR5lmoDYLD/IStRNChzTMySYkZNIeqM5P+u8UQsA8A9OGb+yRHdXi0j3gA
waMSJ6dMuzsE5daVbYvlOuiEsQmKjN426eZTWhO5kVD4PyrXv8ht933iAn9KM7uGfW/wLe1TVXjG
Z6IHzJAwiTLqYhf+pVeh/1CjeVw0rw7HKbU2ncT4qrXUk0gxmfa0O78lrzDAVmtTIh0P+w7rtGao
p71OolVUgHDPtAgXWWlUW3JyPvCzWDuiB+wo6AO5sUqKG63MMHPLrCs8rD8ZvQ0DchzwDS6KclMU
vsBKt+TFVFOAtSG4MxYwbQinrj4laWftaunv0qReTuQZ3KSLbT5YAlFn5M9NFelE0uwM1EiR0mb0
5oW0NqpZCJWxK2RBgC0qy61PC4TjfZ6pFvdKfx/Ejnczu2kRtW4NI5Hl96SRM4jCPX6PWt89tAzA
To7Z61dpVWabMSGER/mCa65Ps2PWeogT+0FFcM+daLFJ/2FIm1zXKM13QZEvN47Ol8v9cpupoaJP
aMUQwR7v38B+Xrelrkk6B2wV3CVeZ2Gmsb2UmfSzY060LyXcjBu8UD6ntIPX6Dtbr+lIqaVqrmxM
xv7cl56jstBWTCImiAbBSQaSzhkso7JauItqs6Mx4/+vckJqsXtKmXcExf2fH3WOcfEovFP599r9
vlbPZV2Wu9gY8KjWxPaXPbKgml6S5vufn/MqSGx9EHT1AMAB2xD3PMm0aJbFFoWXHGUbLztGkPbR
lS9e/Nlw24kCMcMYpHrGj149tR7gJ6cKVn5anK7NdZzy6V4+0v/wo7fwI9S1AIH/me94w9X5C3D0
4w/8DRzpfznGmvViAt3i/7JyGf9Fc/TtvyDkkRb/b8Li3/gRxi+BB8gJBcxjcfPH/o0n+X9BmkL/
YSNk4o/DyvknnjDnmwftrrF6qngITw0c185g83hiep/WjnMc59VKm1yugnYZVS+irzGyFqf/iH86
uAnc/x0wQIxGlUk809T5g1Nj0kiuIC6HFj63ycx09ac3+RvI6fxc4dOZ2I3iib6avpDQ9ivcFUhf
wPAO7GM+2njfAvjcdnpaX9Yv2E2XlZjIwgmK+rYBafrzs5linI84SM0k4Q0jHzilsNXWT/fTiIOt
VLauzLpjnMSPVYfjoZxkFlytwwx347aOd8nurV1ek+tdzHaQfTDwRv08q1p982TfYUeoFuuUlCQQ
F/BG9rgbyGIrusa981K/XSL6T+cYT9VwabQWaLDe2qESjBJy2BmrUKGvblJzYe5IJ2ZEMDu6JZyA
BzdS4q0b+jLVOub87oyOzTU/Yf8K/ajP01D1fnPh9bbaioYBCLL0GrdszKpCbbBIA0YaFaQReoU8
woBR/6gJoW3xAnwvKeVL3EY78HTPbetrCpmEzC9tGkPRWONh0ao4KjRlhTlF7oIiZBqZOuMSG7Up
kE1lzstjTcnvhFofGJc49cQbVyzDR39C0R/iRo6jODbaa8vu+O7BJ9JiN6Wlu58DM4uYJuK1xeil
uw+klt/pfZYZmzzp9E8lRlnoOFBjb/x0DraTtES2Gy0CPkJKNvcebUsCRaDr3BLz2XR4b8gmhRbj
TfK4IlPJpjbr4R6CKKEHhjVB98KnWt9VuO34YR0PBXc+RuyGhoJKWYQnCAi/SZKZzJzTQIbQnmx+
1lyzDySnmXQ+VKghZf+jly8+fvJufVswqtn1SWcKSuBUhbYYGEYnOiwqnGYErgmTcws3Sdsr00++
dak57mDi74KB4AF2anAkgai6V5iZW3jiyvwERybf+M7gPaXwYA6q0tU2KNsB2bFo1G4wh0ThZmLS
pnejPcPTQleyp+cwLmLNp8L3jfjByk158Kd0rThx2/xuT/p4YzTG7IRAENV35PZFw7iOsWTnZDUu
9QCCuKGNymHS4gk337D33qWJllvXmOpLp6V/qtzpnSEwkiL/x4NqFBHg1CVRPse4f/rtUHyr85Qk
JIxG8jXmZfpWwFcwiM5LKwAF5B2jftV3gcieMEeD1hjUOO7e9D34tZJqVa9a+fhIOigzksXBAltp
Fr1VHMhZsCvg1Xxl+LZaYQdDh9vmQDTDFoJNrW1fUqPGxagXsqS8geCSUVPZu8Xiej0w9F+Vc3GN
8qipRZWgpCEd5LMdTJQwBewqekwCywVZBIV+UB3Xa5oN9aVI8VrZdLrVPPUN8h6DWpalPq/hTVBv
7qGur4ch2GRYUJzc5GQsXUNQIawBwh5PE+t3g1XovBOxwkW5c/q4D9PR7j8OmYvzqsBpC2wqwVn2
xdAW5QcGuvhYfppGE3Q7cMZ23KQTG3mLkzdxgMhb5Bc9p7q6QvThADrGE4h4S/r6k+gJB9q0Gj7S
L0c5tq28JzvHUpxMATDwQhvG6zkz1UPZY1TURAWxfgjG5hhemNpwExjLkyMlZlcnf8x0/qtIkHWz
jkCrSWhqDDWNj3Uyl1kPfufUT3IZKpYOgCRTX+Ved73BJx5RW2u7SQ4ZqU6wD5G6mOXNUqdwItwm
wzqvN/L5TmaJeWPj6CKg3vjljXDKrorqxG0c+Ch4u9KaD2aoj0NaXVYaPR5HIg688CpaLGYZYGDr
3ok5D5XlxHKDIZn3GXxhWkJeThFEZaJqY9P4Lk6sMK98gb2uN31qDK3B22YJwM/cvAljbNToyyi7
iv9j71y62zbSaPtXet05vAAUnoM7AQmSoiTqaUn2BEuRLbxfhUcB+PV3Q467bSXtdO44PUhnJZEp
kgCq6nzn7KO6+rfO6D8KAL5no+9nNjZNX90MTPiLrZYTldl7dP1YwcpqHgOz9qONZWfRzmDDe5mI
MVq9QDNVYKTC7818mMAPJYP9Yo8V+uYojGRXqxxrcg3hsKDP58IqMhAayZhcgAiSHf0vHoTu1mvs
0JukcY7xCLXWNBc34ALS7nPWGfJ5wl87T8BjMH8pXXPj2F3nBUNNqo9SlpVrXCkx8/QbnUxueY7H
Gzu2rd0U8cDvStE9/rNx/J8aE2EMYFL47xvH01f1r+NX2X2df9o+fvux37ePrvjg60wNfYrehO2T
tf/39tG1PzCOE2gAuqtD0OTffA/JGB84B8GfZRjPjFysXojv00iP1M3qg+ffMM+E/ft3do8Qjd9t
kShtZF/LQJwojgvm4J253mzBpYnBlgcKdVDPKin6kOOQzM+xr2ID1pEe7mIuz2Otp8lAn2jV3yQN
DT37PDMQJyl0pdYaGQWtJxowsAyMzcxmiqlcxJV0gxSo71fpDgdfi6V20hRWTQONANdSdD+Zlf3k
VONzYcwUXRTl/djyXO3zernppH9fNzHcvgoFPqihiYPrN9iBSHa0l4Nah35e5hm3nYMw1ze9/uTD
owIXpqXmbVWp/NjJEVUUf/G3U7OihSyk2H064ePptoZmGLcR3t6whPP12pmy1jmB85AIxhJBFEwY
ZlCUZeaKI4S2RXU+rmB6d94+qDcExNq9zvfPtgd/PRMEY5RnNjqQt2e/7tebrBzOljyzNq5AtQ46
W3Xm1qQDjuBO6Zf+45ixNG2qwtOfaBFcLp1m9De2Ccm+1IGh40ySZ0QTeHWDMWhQZehbXdr78Ndq
MQQJFCE7QOgGOq466lxl5g1rzjTWPg0DBYzsIsq1fk8YF9LrfH2vbKN4mPPCxc0eD8aTJLHCIjIh
ziKcJNOV1xTa60IZ+WYSbXSkWCX5ohUdaCcyBvu3369bfyuubMkjmb+emXTMVsFbnYDrMIra6XKo
9sMAdL72AN1jztTCjr6zEDTiOjPtU/Mi9gxyp8HQU+5wQdAyScCeGVR4Oh2y+i6xocztxSJqPIDR
ogWVVufHxarPRknXLBO5cdj1rDVPjaZ7zs5oZk/fc6msBPmSa8GjJTzDpLbl1VOEpM5OMWDZdFJS
OfEgwQ/eAcecn9om6S68Svj3GTyFXYK26WxBqohjBQrtPGqt5DGjXAs802yfaw1fNutLDpCux5M9
1rzJbLG10F5MStwZQTG7s9teBY7fO8GUNcunhcVrTwuKvy8KU7wqRxCWjWRZ8pQXoHW2sZml+c7P
9D455UXNn+WTRtk5tWMSFLAEwhdULlm7uALjvLuNaM+h/kblG4GvHDa6Hl2WDts4qKDKWxc3A+N8
Iii19PJ96RGRxXRJawlSYFp6+9zQuzu2Wk+UogwXpa0/Vt4040ccW5UE2bBoQMbAkJUxJSx4Dx1n
R6kHa6JrNhuWREQ12i3h+nHEu1qWor7unAVnK4XOOzXPTOJSyzgOtMMEhtnGYQmh87BAUQ/JPCxH
JhY5mzRmGBtV2OLjZDiYNssZcRZqJqTeCTe5BbmJZjVQMySeo3xXAQGgmK1fmdy4XDnNdRQVN6K7
HNCrr+Bz5OeVxt68t2MzpDWHQYvussEKYqCGWeBpvnVRENgdtgqv7tO4aOllZBi03sks+1r1QCdn
vvqlWe0DRPQVRJQaK/Cckb7e6PzM8wIrlORFhpnrAPm9BSOsU2akRiMJh2QUBB/yavnIDEjHGd8m
p1HQqLLoTQ1H0Z73ZutyymaeVveBjBudUT3WNsj5RU9DD6e8EGAmaqviQWFgxFT6dnSc+VxRQH+T
TAvHed6/INu7TNkZbUhut3WWmCYIhgeM4anZhJPo5X1QrlHlQG8H7B0Jfv6NWzVyIwszucdnqi+b
qcBpYMoyOx/7LKf+QK5m88x0MJ47DYVf/jhRlRdXuFZLbGd6i/d6Ns/qqHVPNZGYe5RXHv6DSU2F
r6ZM8BKICyici7wmdJ8f3YrIGyUBy43pjDyVOmeIPr09Wdq8j179qcyPRc0dCgrV0L/dRQ0hnbtp
4RklVQkySdN5rBIe4rCBlYQBTO1U+4kqhdUYblrcDsq8Nez1hZivTBwQO36TYqTRQOlwMINEaX51
YtmeT51EmdvW9QJtc8CAQx2Dff7Pdul/3C4J5J1fb5cuv07py89qG8Q0fuz37RL4lQ9EaUFeEHJ1
nDUD/F1tI8P7QUcfZtfDtmilM/97vyRcfoi9DUhxdk0/75fYSpk4IUAnI7qZkGv+zn7Jfqcf0yzN
y9tAtmwwz8Cg322XaHQpoEJU2YU0h3R+tuq1zKey3N6irNzXeNgJJVU2H1JAeqV2VptJY8vV4lwd
IGzoe6Yv8xfJGKvcaHpD5WvG8fx8wvn9tZWFu03BUcmlPVR9DPKDFaZQs3XHtGDxBpBeg2mSrSmw
u3BnzzEKdwiFNEv8Kz3VevdmrIfRECGGStr67ujDJb3oKKxHn4jYFylaD0RWgnRJrVflMfU0tcGX
rjFopGuV4FtMZe6UXDhj1TbeXUKPcq0yVCvBM8sorR6XPUPOElcJHjMj9LBpFfpj2ro9rR0oAZ6J
T10vK/0cI2k+hDwzXhKtkzu3beZryssqOLizyvhRZ9YWktJM5i7/uQH/lxtw9XD/Uui+q4c++dfm
Gb0wrZ5/PLP8/qPfzyzeB0pgsZI5DnZ5BkP/vgc98QHv/Jrtxynz7d/82zD5wdTxVcLMwbhuIon/
58hifiDpT5QcBB5x1PU08zcEb845748skANgB7j8mQxy6GP4WdVlwo0+R0PlYQJ0rEI/yYXaVFXq
7xOu2h1zZ1CeVZx5N34qsNibMNpOyiFkORaJR1KJOMV9FqXi0emS+ZoNVnUHkiT6zDBnYkTOzuzg
qsU+NFC1I+irLBGphkeeUwyZHzXRA7XttSlD8uGZxEi+0NizGTXJ1gJv+3FY2qINW/pPFsakszI2
Odtc7EFjVr125UAswPVna5dDULtKEEyucwZwmD2mUQv1lkicjGbkO76CihG7SMwEdb9jj1DPzqVJ
eIcCAZMA7AAK7ahIaZ35U6pX4VS04yfKEF2f3WvUf+VVsGZJq0KJxh7SkZIkrs0y6hREb2dQ1Yh8
Dv5NNLc8TNk5HdLVox8K2NevKV/4wY7s6drB8wI0Z0mjL4tjYwHNDdU9NosGnyfiN3sEoEtNntLz
Wz+HJk2TcnKlhqi6p+anvuo5hM3nUzvF9tYaTJ3CF9Kw0GXLwog2utGyvkNm9m6mnN+rdRo+yMyI
ItpgaXmaAiub1lTZQo9W7HnXUcGGIkDk1o1t5DPe3fqFqokVlZwOF4I2DYmw3Gj9a5sha3KRgQg9
dHx+uxEJ74Jipna/JIm6SAbf3E3JiDkJP0p9Zxitd6NZXC0kdEvakTzidMQMN2WEOYMEm3UGgk4c
mUMD1h/c+irndKzdvSWZHTczjlan1IZ+x8HapsxEusOi0YJuDYbYQWRrf1PkdD9JpJzHRp8taEQL
CedVvYGfp5VeKPuEA4NHSOhmaugZY4jo35kyjW8mDglx6E9S42w4UncJxrqD4KzZ5rZH2n/2Fmpm
887wL5pGuDGzcz3GE5VVKZHmtl8oqZwJ+aTRoF2Y0VqvptCoQwEbp2Iez/65PyPnA/6PTMRwi4ht
5xeJmPxryl8NUjDScT5WxmxdJp2mq3gjCkuj4i3DSWxvHEMuAiPljP2Onu5MNXOg8UHA1bTT2vvU
ohwyt4C0DzTPERHfzzqOoBxlaFXouR5+WFhT6NtRLbX+2DvNoJ8VDEvSR1Y8vz/ClLVpK+DyeYJV
rd1RJtptzDy6dMtyPE/Hvnsk2nbCrhdfFANI4pfM1rLRDEwSnZZ2xIXrVlvXLPSPtkCrT5eZze7S
L2Ek6bWlsQSLp6BCr11i9ZD2ZrrV/KS+ZBTT4hrtb7PBSCC5N+aKHTepEs+5hh4ch3qzA7e3dk9R
abSvpWSNxDhTNiybRrNNM7PdOjmhQq03u/gLvdZmcZjh9gzrcj5sZ4CC5xDhszPsZ/Z29iu4UN5F
n3URUzOj2/hePR2hgQ2hO6Xg4HsyOajKe6VZ2hd74UlDtQJWDIBJHt3WtM1ja26wu3XzdNcvXbx1
Y7XOEuwHQ67n9WEYoCEN9ZXy9FsaJ0zOlQtfW+dzDLUwvo1FhHuiceJdVGHkyuzqXK+a7ms2uyd9
MaNPDLDVYVJtcVeB3rzK4JBt8GAzKSm68doYIkGRG4w2RS3k3qImJW29eV9YWNoSqnh3JDHIjQFv
xNuMhpRKWTcYupZPdUQZ41y4V0sjL6GcRCjgybjJRS33kLPlLuM4cCllpK6crqARDVkXqbTdV6nh
hWk0R7uaYQ1uJ7vb1Bw8D0tdpxwGRg1jSGqQKF/bo+Fyr2r1Fg92SkR0Jg6OPy8o8JE9qqxVB72M
+4/ZIHsuDKXtYzm9DmvAm1zoHPaS7OxomNFnkdtwAaYI3i+yPygWzTP1s8FBCD6IkkxJRQZs5/sS
fYVYdrqnu8A6ehGJ00kjKjtQublPlxV6UHbpntR/yVXhLO4JayNmZ84waRZ6bdrf+l0bPfitzS1r
lyCq6iHBcu61vxErr/NgmdL8qXGLEr16lEGUUgJediAD6mUkqa8i/ZHcskYqDUx3TVHnqfKIy9JL
TxZblGsqeKgoVp+0K5KHD27clvrG8Nthh0XJOUkzMqYAZ3luHG0QEhd+Xno+SVW73RR9Sj9Obgo8
8q2TLlieGWzavVXjUTQESVacbMDQMG9qzQrZZaqzd0k/HzUZM/XBk48Pe9Ae+kbvHrniKoriB9Wc
60LeOlFW30yoGydBm8PW61cfRcFlYCExTWa3mYwEsriJyWzEcXgmIzf7Kjqr/DrgYSeEL9aahj5S
hM0tZz5WLiv2Jptbe0uvo/GxTobxNvFz78vEBjtsONzTqWt+1vzhNaWD6onpPp7RuSL7bdkf6fwj
c7t0nJsFPeYjkhO3Uht9jKW1n0T2mTToC+lAe7/UVh/Qsc4MPp2fKNrzQePX5tZ15XNbwpIfhX6G
ssY02TCbr6DSxyDPtHoLoSQ7jHAM6o25zFa4OJFxXXSOJBym8pvKcE5VzBQLfXIIS1xlc0CPUdpT
IioVdZVGuZziuY9Ctulfhiy5x+C79skAo14EuoIYi4NrZIyFIt1sA+xV/RG1at3MtN6mtxhUUI8r
wgQ48rOZ5/ea6dRbQeT2M+eB9FCnnvtVGvKWk8ZrhKMPP26LR9X9VBWGvsUYTtMx7rejP0fLRaMP
1KGL9lMdY8RE0zqqKo94djZNyCEjhxY4ikM2zeWZGJszVBNQro7xMVVzflFwzQcV892dAZ52b2Y9
E2odqP1YNMe6n+6sJelosYBRW4w0oibZ8qVn/7npxVDfRd40gtl46xMt6ZEv5moMbUB/wVx15W4a
IGJKzXuJEBANygk+6a0trvBuUGPh2TetQQTWtF+IDxtnKd2dYUPl2zn90vX50Jpf3VIh4BlfOugH
yXbgV9oYVacOXoPS1FmNFaYt0tFI2+yeHYt7CwIohgqnsh2e5umKLo7oWkb1UfKl14Xcp4l+SuYO
P6DbcImS4d/OyWRupZEZJ9FkH5GhndsICv6+AdY4BK5Z1bdDQr4iI2brjg7vjri0xZJ+obWdg9qy
PPS0NK6bzdaorpi6EfNW/jlTxVc7jQ+tiV8/0fQr6jWu1hxJkfToPnQOZE35WRaY+5ZuulfdcN0Y
/VWvVZfs1tINf/DMfR9Nm3keSKuMQ7yhdCsJbK9IGIEL+s2CiaDnBTYC78Ip22qTODIwZ5fzsgbT
8tqUVf6P8oLmmPbzXzmcOIlhffnvysv116rqZpzhVfrTsc/89oPfj33WBxDXOJroqVrHQd4PTqfV
BIXzndHTm5lp9fF8n1WZH/hHDt3uhIiJtdoUY32fVfkf3JU/hMfJIFq6epP+xsEPS+C7g59HkyQq
j6GbgD+RdN5ZnQpGm+TU9PmAmpLPxPdrbCVATMSJ3TDhWd/MKD4pS2LaO9U7LSyBTsozy6sxiCwt
uswmKXQ20NTZkDVP8PBpARIzrRL+C7GH6EqtSms58xiz0mEyWLU8pNhS64jlsPXdLk5h0pgiOuwl
7sImKzDBZoKkyJKFQJJZP8hulsd51X0xgOmhqy3Lx8jUkIUtOp9D+SYWJ6tuHOerhEwDMXKy8aYs
v4nMnCN5atRv4rO+6tDlMNEumVSH1F3Srwys4he16tbTqmDbc50NW5JU1gUG0xUW9CZ3u0ToyDis
Kni96uG+Fxfn46qRpzWEiHHVzY1VQY/0CDG9XnV1vD004rg0PG+IYsWbaVXgtVWLL8oSbIffRMiw
q1bvST5mQ3MR8JF+9TXLg0V61ffNVek3fT55a1X/MZWX1/06EYDrU96QVKuvs3VeQMsno4NxnSLY
6zwhWycLuUrI0TD27DfSKy8rF9ZDOLsO4whCcgubOoYU6H/9xcDYgsKh/s7ouoo5m4Q8CdAni2kf
XKcdlRzEAwUC5i4bhAcSk4YbWB1RdGmts5JZ6PmmhCZ7adtjd+s6tZcBSoItTm+P/tppThVapXHr
jtelX9BNoiyiQ7F+bdFHUG+62hQnQ+uGTwZ5wo+yFNPVyCaZdmUnpK2r39jgpDEHYNgV1VQc/UJG
F36TVTe23luXuWU+pspytnmNlRbBfiYCEEd3MATa0NHs8qB0DMm10W/yPMtuCV3qV/ip3W00WeoM
FwWjV4wjpcVhMxkAaEWUUZFPHOvokOFJ3g1Omb/6Sr0YlA3uakqEoHP2hXHLRY5FYJras24xymAp
fBECqlbbXJjWlmP+Tc3VtiEPe17rPM6BvziEFrunpSSauJB12CWYGgN79vgtYfdt4iEmNj8Y6bEY
E+2JvoD4rMFmfmsXTXM5WxR9cNRvtxn1Yux0WJELSyYnMbZcN1y21Lg4s7mnpY5qJQLW20y3otVP
PWCSwERxO6t+7VFOSa7sHZBhsfERBviU7nCmqdXrZSyWA0VGJXHi3SLzFE6zmTXfG+5Mk+PsnQ0x
xbaAlOaJ8WBYXAshoPT03JG6e0MaN0oeJ2uh+3EAGYxL3Iedt7Y3z7w+HBbfm00clGT0giIz5LiR
kUjAcyP32E+TL6rsTK0qb1DUCwGdKdOp6d7LWpPj3ZiCcWaW/ea0olQW21Uu9DH7lOe9XCoEobxy
19pxCEdz4/jLduzw3mENTOP4Uwk2BCxcYmDCJxZDBYegpFoPJ+ZFaANGOvH20QrWdrCs8rywLUWf
x4e596xPkElU/+LmlIk5n/iM/AHI69DXRwxQwia+FuW94P+cKD/L9NrWqiDRhz66r9Cq5o3eYl4F
asu+nxvLmL7ZQv/xIv/VSo2myqr131fq26T+8vVfZ13xXH35UaA1v/3g95Xa+ICt3AR1xcprAs74
z5TENT5AKiSS9b1v8od1mp9g/kFZ9DpXWVXd39dpzMoGza1v5mb+8d9Yo7+Jrz9RRYDogyclXb4C
Pehr+FmcbWU8yNInjqK5XRVkc1Lf+bnZp2EMYC5MTftJleN4CVI8RYhonorY1s50hb+O1jWeykuy
doNbJb6RsrouBv2BYwq8kaZo4Rxbip6PNdYtDXbpFnmTXQbEm1Sje2qY+AXmZECDVvKZrrZLRxWX
PNH3BOuibS9tArEKT2sxDh6KR/o66EN6Kunt3LRuA0a8Ahioax5lajZuUVpGzmtfv3YMdFNfquea
vroAZwcQP8LNsocLtsJ2SgG3za29kyvQZFK32TTg5vycLJkxsl23ExbDYWeBrB7m5drK5nM95r+S
mRZMSfrMLoL9P/kou2cWOhovwIie2rnb1QU4Llkm4hEDwiGVnhMoHbBM3UULVgjvZPTiKR+LZxd4
1U6P1a0u88v1E+hZBbdWXrxmTaVturjPdmLFegnQYsEQuwkhnfE+FurWqyZnA1o0PmOz/8IOAHoh
5+k4ns/zAYDbshbzaarjg9F1/HDp0UwGkyzWdO8k861qrKdE5EeMg8+yzZgR2yc3EdIJwD2hVOVH
BT6t7udrq+C7mkW/a/0GI521+jhwSU84AANqerEM1XxQZsI5ngIGAqHIxGGawxQckN7Pe6heYayt
n2VSPg8GNT36Oq/qeSJu1tdqYMiFpMyuVadf96ba0+h3/oZB00b9vHFr8Hd58iqYgYW2kV7m+XTO
rtE+eLXv4CrkHRItflgiyGxF7xTb1BfaNu94oTHFu5tgWriQRFPrGUKWxbk0saf7EsFumivGD4ns
t1B+nqsRxl5hTi9evZyPgLd5gMv0lLfuUzrpv3mtuPIVBHsHpMts9ge6G+WhncZ7lOBDmjY9F6o4
xCXfEZ4WuF/9yMoER8Gp5yRUiu+TzIE4+i5XAroILBKzJKHc6Q9VbLz4QjH4nyRxs7g4Gu5438rh
3pqK11Inwapz+t0O5XQvIkJYeUriFMIiUEBHw09opJhk1s/dqJwT9tCnuq2yHaVQ+H4sd9evP8f7
DJIJCoESzlPqyvng0A0YsEScGlOjfi5if+1mybyVK2iKkqp6W0zAz+bWQtnDIX1oV04VgcnxrCsd
72waNe0qT+YibOnauaq0ZiYNWYzHMmlReLVCvPSQr+ZROheGlwNSI1CXttZWIiJkWx+bDpOZRT1H
LtJxEDcmPvTMaqsHKs0eykljd7BgvIEHhwloSqKTVeWfpcC0k09FOOEX3Swi3Tb9LMPWmhKI/EzG
siCdZHz06h6fltuemPFcV1AwQmTXh1ozgIIOth2Og/08VbN8qSpz4K7MkhBOQuC52LuaxXd2ZQrj
zpzr6NroKaKOKy7/JTNfaqNuiMGV2BNGfeNMprETLjgxfgt2QguXISgZfTsR+biydHfYTyYX3Zy7
T67mnAbSlmfRKF81Jc9hCv0VKeT9SYuKJc6AHNk4vWFYf5fIIiRlDZnK6wNM3DxAo4e06U2n1G4v
FwiMwQ9L3J+ERFh5fiZRrYVOLGiCeToWxLdz3w8xDTaBQ+XMTMjjdcpWGTmBapEEjuCB/utXeh9H
geK7RkJcXoy+ZlyU/CY/vJJyXTQ6jDT0ZOTPOKzBkPE4zgw1bwTe5fqMv9N3v35Nzr/v3x2sJxZw
8jkYFN5Dh2JR+YnXkVqeezsJ7W68rydubE1YB7WS/db3WxR0DHY83X790uIPAZj1/foMbMHNYIx8
39HV5LFaSDVUB8DQ1LHig7yeiXmsj4vzrM7yA+jJFwWHbpercTxmxFw5C+PVJLb5kjgRl+tyPsRr
uxZoSX9FxCKKh6anzhVOngAQdrPBO808Irtkkrgr7fF2KuMH3U4QXyfrNDCiIokNrtAm8PspZka8
sTweD79+p39yCQHV0U1cGYZuEyX8+Ys1i9Qva9OqDolJnWetX0PjvUYhbf/iE11zW3/4Ni1DrFXe
BLiwO/78Qr4yvIl/ybXqF5T8AeacjRTzB+IEm2k/2yIHwlGD/VuM87Xb6yW1nKyh1hK/tiPP5XWr
gtkqxxU3ncca+RVfDfd0VZ6EHPeJx+PebtIS9yxFlu1kTk+xzdyujM0mnNI5PR90SXlDPj1MKwWV
dK517FOvDBVDXKpw0tcoJYNf5ZDr5OTVewpjX6N6efDiYbf0nDQgxh6S2T4kSZVu4pLJj2im85wc
+8YclmtIMjSQmvzZvqd9ljbGMNdgj/XrL2x9gvy8T4SC5DJLNuDr/LHFbXG1urU0UR0WxuPrdmLi
yUbhKt5dJQ6/fq1VF3r/WngWKC8EuOTb72n20pxp3SMffrDz8dbq4LRiI/2Ll/iTJ4tLvI0eNf6K
irb+Dj88WdIEP1uh67h8/LHBnjvh2YwWwqzmC7L7vO9JjOQm9eKaeVKRn4Q45Y7aFD0CsvjNw29D
9oG5jVdk4kDXBYusz9OpmctLBJ9XOJoidGmzPRA1XwBiQtAc9KW7KFInHL3mo4fAEjhMbs5gjiDN
2uxbQKCBVfOxRJgSfKDwW3M/TGhWupm+0ryaB/RUX45Tjvwfz6ujlQ2qwRHWNhr8FEzGRr2/rSuT
RLtYvmm1/xWGZ/3JHct3AZCfkgYd/Jb58wdWmU0/1XNZHYyCg8KYUAmS9nCfTdThS/A39Oyy3UK0
906lzZE+6iQuAaO86jOu5SiHB+NUw05FC7BQx6iRyPQnlTVi65G8D/LROUWD62zgL54SlMEtzTHa
hqZofBzZ/KCb6mXp9AAk1t0k2B36LW9YatM+T/SHmY1Y0ERJsyd4TkJR3ca2s2bHuD6thgdf54wq
8DUr25YRxGETbKrfwA399VX1JzcJa8b6P/RTTm/vPiMVt27Rq7E6ACLessWZYNLy61gYWqMm/otv
xDDQd9/fJ4wnBY81w6C5430WoLXEjAw0VAeJjTk0nA40eJQdI1Yq3+D7wQvGoBEYEm5MHlNZxg4w
Li6dnA3gQAkkKSy/2ZCeaUMfvS9Ii64nXO391uXGhcacuPDLbpP47PanqhZb0XQvZbbcTgWiq7su
xlxmscifQcWwS8X2nC1QLoZqm001DOi0DzGqeruer/TteLlYk8BowX/oy/zoMGDfZA0dO0009EGx
9AnQVdqB1kNQVDFkVcQKjqCM79Oeg6SH8rtZYLziGlH3kpIxesv9AMAr8R7jmnroIwABCM7usE1X
wXn9G63kn0TjekE2w7gzGJeF623UTfapdtW9E68HCBv6toePZVO07JbwKl9ObU4/Q8N/LdGN2szm
Fuuj9sK3pxfQr1uFZQFIanqZCgwn2HlYMgrrKUvGWyUsEqq1faDw/qiNhAlX2LukLjro++LIoXiP
QaWCAjFyYXJ3OKq/JID0OekoMMgN+zR241aYcsY1pPYYZ1K4VbI+B9ZywnX8hMHkr9Zj509ub/Y6
5FsoseSKeg/XpAI9a00LLbNz55eqG2/J753YX/DhAZ/drvuvt6N2vfrUe5+d3ts9XyX9bladCtqM
H0PQ2uZ9lYV+7m+9UQoXukdM2ZLpVXhhhvlQGEy+RkrSyK+SGmxX9GyrFf5lIzEzLDHrIl1XYFlZ
LzaLy6RA4xmT9fPDKNhu6VI0G0enbWSKe9xbHjvrmIMh62HCOHtDZlWdudlw3488QaXZ30qPIynO
/MtxGG4te0j3deFMIak0oBdqOS8ThbcM23JJyVlg1/MLHajNTmIgcTkdHPLUOY0sIhwyh3tBFdS6
m+/d7+vrPwrbXyhsAlgkj8n/rrA9fJVI+/2P4trvP/Mfcc1y110zHY3fhl3/tj8S5rLYteCMtIgj
fINIfh+D2R/4B1x4povGBkWDG+K7vGZ+cDnf+NxOBK3Qmt2/I7G928yYIBxZEjA5c1cxD9PfbTTQ
pIcFRxXCBYiwoEwATXOV/lXnyh+2M47BfprybI+Fh0/i3TY3GsjWCqjghyGriMGOUIgDb4rqz2sE
47p0SM0WBMzlFid98+mH7+P628bsX9VQXtdkxbr/+3/W7+vndYgXJ7LPzoCPjcKjd2+R4uxiArLo
H2LLp/7BlZ3ajhPeTFIq+W3GmO059svGD7oqFdtumdOvkwYbMHSkI7YFPrJgppR134+cs0Srtcch
rxN8LRkLQVZAWuGQjVMijgmRdS60QKdQ2/+PNwEHx6dfGl+s+R4AokvwtqS5/EO7kD+dLFLepVbi
IHTV/LFlCgDjMXdFqJUIEdComk/KR7Wz63jm96NCFtclVM26gxSvjwDnSfsvu9GD7TfxuNx5Iyak
Mh14XlYLGoVW/t0mYqRimBIUYRprMSoYi3eHqs4SeAZd5WNmp8KPKuQC4A7AUrf+K/bzHzY66yt5
qwDAtmMFJP+8GbSxuZWNwSuNAkzg3NNH0jtee5S9aG90mxXx19/Ou5vo7Z35MCGstR8eHuu7jZVp
dFVVskwcGCzJG54oHRVzxNN//Sp/WAMdSswMtlPwQfBFvw8L+JLHRQGvjv0UBcAUqb82wk8Peefd
//qF3tDMP51wVmM1NT9E63gu/OGhkMWcSRTX4IFjW3G2uJ0ZJj7XzDzzxc2lIC1gJExy67rPb6EZ
exdN4eRbOkai24QczHlp2+2NpDINoOqIRaMxUn21NxEnjFeYSF0QO065Nj/S8EkaH4OwhdaWKcyO
VsyLTI1FQsAz00NnOt2jcpb08Os3+Y2P/dO7xGTAoYWJMDQPGNJrlvWHM9YaZkfVldMB9j1T+bhm
bY6j7kzDjgh4taNvXNSvpJq0rZ1TVcHFmx2KMht2+LT6Xd5IeWryVKUBM7Bt61SMk808Pdn4Yz67
qiwf7dZhSKnMOwNZERqoKoyNdKLi3tRzYKXAALbAe6ePYKTMbRWn8z6Pd0Y2xp95nOUHp7dtmipN
tmppXZ+zuiSHsomIe0HSOpAOmTe1nZZhYlrGvhO1dy8jOzujmbRE9moTxNw4eklYeDYg8jnLNct4
1RSGaoNxca0LxrHFHny2HVKmZKF7N8PGwW1YbHojhu8p6/yh7yp2nRVUo3LWrmy/gV44z6tVOOnX
9hGxtyML63rmJLCucBRtNXexbuxE6PfN0JWPLky01waA3kS7pD/P7K2xggWq1ikHqJLpyQVRsnVL
U75hfM/o75guSMU5V07BHrf30jUFU6bqaugr7IkZyHKaqsF3+vgvovyrlmvepVYVGvj/FDCJK49l
SbyucIyW8lJ/VYSrUx1R3GFOTDEDkNtaAFpsT9DuYv08sUuBtaPQGftGrYD5leKTnZDWQ73VV85q
eWFFzfxRK/KezktgGydj0KjImcfEDHXWF1K5SuyRvr2zYbHEs4yc7jrjc6rOen3AIeJ24j63dhVu
5RC7GWOTVojnmm3zLk9MjbPL5FE5a1byYzV3w6bOQY7SlIP1a6rjg5qHXZKIGzMqh5Bn23iG+W+G
NgyHDXHN/CIk37l0jIYmquIypUqIMcuYE8gtKKaIcogGJZAMqevHxqS8S48tK8j8Kb6rsvgSz/Hn
BLP1Iel7/f+xdybLdRtZGn6X3sOBBBJIYNGbO3G4VxRJUbSoDYIWJcxAYk7g6fvDlatKpF1SVK8r
amHZJRJz5jn/+Yf7SCxEorX+7zNVtVNW1Q5udIbTnR8+9l4UHNy2FSdlhgk9ax5u6nExxEa5MdHl
jbXpRxuHPtyLWaKGaSvKKsNcol5JyXF4kXemYp4eRE+WTmZOhuj3xMnlFtkFutzWbkZernFSO7ah
/JDi60m/NqXpboh956LtOuvoQcI94W9vb1t0kc8ZMxo8IjqFYcuMogRAItPvFxgHLFOdaI7zLORV
AnXiUripfalqPhffmqFLbAAxFnRFaGITMqcSsPQ+ibYYgFZf2lHGn7JIDC++6uZP7thO12UQjFf5
GPZQCLQ8tbaFZ0UPrZip4ng14Fr33ppzjc5ynmMX8aPqxBVSErU0O0He1b60Ywi+1mI+ytGuDuig
kiuSmvReFrWERwoWAIc9vRB+U51SNOWbyoZL4DE6OWXVkEMA901zjclRvvNx88QlEuVD09n5IcrG
+dsImbi+QcpFDommKFhGLC3aGoda7dBFpDE7h1iwtnHsQe/tcXL2XHF7rfze2U8w19GMkpUAQbb7
fQkn+d7hQ73BqLUZduTZgPXauh6/Yms0IZOwl8sZA5sviYKPjmGHejwbolSMAB4sm/qiqHXyHjU2
1clIyVfXGP34cYg5C5wLus4BDBa7VT+/L2LZfMoyN99hsTntEMiYW8vDErnIBVm5yHsPOg6Hx7rv
4NSnKBwW3K8vi0yy9rRcJLFaaN2LGpcYZmuX8+zqGzdZomvV0aDOE0SwLUrQHNi60vuwHbnyHF1J
aJfTzhtcZ4+qwdlLT8ak72isASCg8zNOWODeQiDedmhdziQfkLyPY88lWfhoQ/JXOGb0eebt3RBz
ZcHCsF1Icb7QvbNcEppVbEM1RNfUKt5W43AIh7NoCXTjfRVuMn+jBh4f07FlXa+d5jqDeVdghCSd
C2GXzUVUWaRkwAC5nzlAsrMKdt4FEQanPSfe54kBZ0xsTNLf20rzJ3CI+xYu7g4rAfHJJjENwCS7
UGNTX3SZA8BFvegePWNf9A2LgoDehKy4kQedNOaqzKFqjEWG/4gbJfu6Gh5EZJET3vcp8+rJ26vU
hmlahTCME7K+Wk2+0QW3X+VfWhk0yantygYN+8yAqjcVllB9SaZLC2YAcYkEP83KOmNYC2dcJjfm
e1LOeXv/b8P6q4YVb0DK03/fsP6edl9IjkirVy3r95/6s2UN/N/QwjH88EDSAdV/4IOEa96u8B3G
te5axP+gmpWoZgMAPciZFMKrbPbHlhXpDfm5Hlo+O6B1/U9a1tfVPTwQSjWPlVGuysCVtPK6bqNw
TXJ8tPzjOVGbeBcMWUXVXi7zTLJ1z+AL1uo/b9DfdJB/d0AFfxTBHoFCVOGvD4g/v4NxUukdXZKj
dmJkDYUARUdVEKwXz524+fnxXhf63y8QI1vuV4ifCxjq6+OFmb90DFTlUdWJ/5yFHMDNMvHQeeQs
/vxQrxvz86F41DxrBmXYxqClfFUDY12VxEMu5DEvJ+LKVUYV1i8oCn0nFjf9soSPCmOWGwpLc//z
Q//NVfImebwNAVyhvwyFpyZnb7JaeeycDJemQJMnjlUUUNcYk4H084O9AaPPF8obCOMY0SicpfUb
+bHYN3XRleid5HGqmbhsgE5pSKbMZpY29oqKqHIznVyXxhCtOLfJ2H2Ck0cAOR5WRB861X/Wza0n
5BNQhCR2ZUjT2b/pUTORREOBpc0xmCSXS4OQXthENlz8P4+F+RBmk7zCvDhvXqgY198iQfx3dLsJ
e35pdS8K+sX9kDm/QlvW+/ivpur7Za2IFQ6SOKIyO319n6GAtBaFiTyOUYIBDqySwWHM+/On+ddX
B7jMdwCu+Cer1JuHCeVRqt4pJAbHpHpmwQhf8oyPiyWn5fz5wcR6d95ekgsO54A8cwvfoglB5Aqc
PYR7zByQ4Z07ckx2RNT0BaENT0GTe89ogfhIgVnu56R3MfpBTvuL03g9Tvl+Z0G+UcnyqRJ9++aF
iZjnRBE21kcT9A4RBpUg8ykK6b3xc4dhiSn+Ps+d1t/MC4O33fnj9TSFCCtI+4vu+e+eAOz5EEda
nvRfmA95Efp4bWg+3jXOEzIXiWvkTx0lQPn+5xf+d4fyYTtAOGBrcd6+UUYHbd2qxj2mHrcXj/uV
QlYYlvqAkdIvplavl3qW75XraK/2Wg6H+8vrq5O+RiWqretotjN4SJjSPVVuQQjNxOhnpDcLfvEu
i9dL8HpI8Bwcu3zIlzAd1x31x5VJk4cBB1qF13ZEoSpxzy82XduZe5SC5j7tIp4rOYpEdgaZ85DG
fFKlYTaviKCZdkHqI0ps2P7OK0gvyePhBXCIho0SaxG7VAAd/OKJnLfYf30SQM44UIFJe6Sso8//
Lq34ATrB2ieTpsTAuyNz82AvlPp16luE0HT5QDJMOWPYRe5dW0fbOtOzvxf8sjsa76Lcz1nBOUZM
OtNtBO3+hSCS/sU4Oa8uoCTflcPMJdnZbYbc3BMTPnQiJtm4SQJzDx2qparmx1qQ5is183M7ylpK
cydrnvpRMYmKJaL3jBsIwymbb0m7sdq9j7PHI+MbC9wgjBpxKTpvtbhTCN12ZZj4+bZo0whnsSF1
/YuiajhGwJ0+6/qbBjhpI0eM1jdI7sVNl9S8IVoK/TSjhEKwEUHQwqzerY9dH5fESLaiSq5zkJKX
PCuaJ1ihjr6Ghz3fI3Ghv3F6YjCIN4rTz2ImTnOjFtfP8d1CPPGIYx/vXp/7zzkWBQs9tOM9zyLs
XvBOXHfocfSeyzl3vuglckidU8196yMS8CbVbFUaS7wKyGrwNqSQsMOIWdCVuQ0fqUFEBS3e2rpG
ckejNHrEvzy9iFy3e2m7HkOi2hEP9EPcnxCT1vuui5dHByjvRYeS54TLZ/goTNu95FBJVqSsh/bX
RSg5SGkJHwc987dwK8dLIKr4LWU2iwfAfXEjB7trvu+oFTv1QXdrKuJcJm0GQm/wWJqV4s2WiS9n
XIfmRV0na2FiZVjvIyQNT5gKmXucd5iUIcAhNsJDK3jTpA1vDYx471n5azYyvanG+rQOZmJB7Uj5
13pdL61RNd1FJ0fQL8wcORkwwrzctz37ol8nfH+1Hc94TC2BuEmssuBRemUfbKM6oOtSs2S/oetf
8YWKqTNWu1b42NkRvzboQd0NcTUo3FYbtL5XuTnMBfsyMCF2Flvt0qgSz0vXKNLSe8ZFwHsmVpvg
gK5qUZ54s2g/xO7iXC6Yw6idE/vyczWOFbHR6fwOU4Zi1wALkVZhFSIg4MBur9OiHq9i/Df5LYXB
VqJa6mFnd5H/ABsshd/qr1bAysvmm4BZybGUCYzBMg9D3Ao6d2s8jPPB/ueHnAnEHptcja0nGS1U
Rn6O4tbuqrseAwZo2NFQfq29tv8WSPK1PVKrbmCNoQSeDela2yFnZdou6Hz2k41R9IYIBf0JOK/t
Dp03+18MjfWuY8Ryqju7jQ84uSv4D4NOd4L2/GKsh/omRK0OE3bpks+xa5GcUPcoQEhXvmiqOToS
HqKai6Cb/Cf4TevYQi+f/Xiqr11JBsfGTHL5XBVNvsdLesFxbOQxBpEHTTOfqs+ZzlS/q8akA3Bo
1cVajHYbstxx01uzh/cNNeCqqC8PZeBAIAZK2FRgSvdDTnxKlTf6KmuRi87eMH+NAI/3iZVad3NY
l5/SfJSEeFaQPqqU+XDTpRuVt8/4+vB9pIu1i5wy2aKsFoeShJWsDaybFWxk+XcjYLC8deGN+qpw
yVjPm1C56I0BDGICVzujpxOVLui8K2Zvh50ZSGUEm2cNfYt2BJUnV0GN4VbRdwyt69naO2U9fNS5
3+jtWHWHYWVhVYn9pVBd/SksUnzXQoFHsRW5u6HgPMKoL+/YleBELyzvJ182ZAnENk8Uc/nsVKuw
urX7QSMl7nmpLZ+K7HmOiIK2QN8gP2JPa/Y1GEh2hNJLge24pm+2rLb9CwmvLEj1EoqHGbI5iF0/
ho+tGvCkCAZSXQlNT9aMi7qxx02pcJ3dOp5VP0VCmluQI6Ll19TvvgvZj4PBi5DYOHJNFC3W3yaM
7i7gd7AEsRqvatea1dbQR3VdRgnnjwuKey359IfEIxzd4Aly6YlcP2nNa7utFRYEmCVVxZNDrAz1
XEKWggCfqdfRR4ea1SOTV3+b9Sg3HWHk0b5QfbevMjl9LYMJB0ZIG97voR+FV20SdpfgtahsKhMT
sFGILPmDBLfnTHvu3pPIc7Z4DTTdp2JBuf4Bb5LavQyI9LgZsabZ+kWa75NpImfF8pcDDEz9cQlh
dRN0JKePo9eW92SFfXOK5RMMX/EenLq/ZF1F1eCE6LrloJ2XuE/ilyVNpw/xoHhyfPHZvhmx7mXm
gkMNrKk0nwmj7NQ1YnboOmYqNAZMPuv4Nh9IZL/sQ2MfZVPP7xA9uvc+PgHWpi3zgVA8ngJIL3jC
o1WNBvsY0RfvTNvK95itFO8bIYf7MiV6ua1F9wUqcLGv+8X9A8b8eOx9vTjELDupv8EMChuFpCUZ
ZVhI32B2wnKBEg1bg0Bez9P4R6St6cOEc+GdGAYcHNLY+5xPPjpDTApD9kqC4DbN7MY3IQy2d+DE
+KyQuOdvkjHunp0UP4ASWeO+Qvl8ZDpvRRvZQ2sFc5vTg0UxO+6McBz8wGWkzCEpKvfBz7WGNuMu
H3SaRCd7HpY7Qg5rtHLx9DQUfTPs7a6T6bVJjfG2QW1b+K9E+Ofd+Mae9EWYDN0lXa51yvDC+min
rYMLdD6UEPYsZeeXAy/PzcQO/02MDUaEWo8Xho3wWGVdWex0mIBMEknnAmjjUwFZVqRbTWVhYXeq
xrvYGSeoo+QYQQdnyXvKTQ9zE0fqE47OLKOuDWt+22jsj0lzx1oeO9TaederefE2c9jgexEUSrIg
iulr7UDLPRCBtByIopNXUjaglIW/XHaDSu+7UjQfUU90j0GBtcBolny7ZAbzT6bwCMeTBFuOJVOM
Nwje3RKUmLwAZ7MP9TZjamxj0gJpLKzXcaFPqYqFwHOvjtL3jq3MR7udrHde2jNZSF0SVwLLbdWm
0pV3aDrlTduaiOTuYuDd/RYVifldB27/ZfIi9TL5vZ8ebHR/GI5AXmJCUxcKI4uAkR4uLU26axNM
Sy6xT//mJSa+7bISkviSdv21O5mkBqzGOCIxKQb7UrW4GrE7v7fQ2+8dos76XRhTs8fLTHibndQI
LLxB9gE6FxwULKnGTygB6mGr4iV7b6tI2ZDsquJ9FRZkNjGLt+4Sy+WpFQBIxEbpidzyRwMCG/2Z
XPBfLPRXWCj2fkAD/4T6/hL1+pi2MW5dwIHfhfFXL//7P+S5rj/0D/aO95sjsQ8EIZMgccHKmfxH
XIf7G7HfaygLjRAsgzUO4h/uZeFvtMUQyLERBFzDavCfUKjr/8ZvYxhNCxU4juP/R4bLSrivwAlO
isO7gK3+2o4BKL2BQoLRr2t2FgF/Z64K1EV1wJQv9BhBzM0phedrqujzXAUe6uogTj4y98G0waZJ
SYH+btwae06mIe7BU2QN71uI6rfJHOtj61fFQ13NDGsBfK6aqH+IaPZBx4bm2XYJZeUb4gZ/7Fqr
enSInLjV5URNPGIp9uJFFdtxAglCzsZ7ruyGPZxi23t2NRPwzcqkeOz92vqaGz51hn+l+RqS/0H+
YtrJ6YZPat/C7yS/ITsSyKdxCh6xAIO+iACNdNMBNUCPRJGJVW09WNKDY4t1x7jXAdWGYoi/6cpV
2KOoPG5Ea/CGyZPgc5EXgUOHNgbcFlzQL2Gjx6dMi4HC1W+YcEFV2kfBNHkH0dhyE3X5H7JcqiPD
MwTCwSIh/8r8EzmA1d4TkWTkzXioiNzpEVP1+b6syby9kt3K5sM87DYis1Lhno+tj80w+okRFuNM
yP4fE5sKLU+zgnjFhQ7uEbhm7LcK3xzaKcK/NArgyG4O0Rn2YLLeO+8bbOiagwXQ+dA2gXwetCRU
As6RfpKxxB4D54UHM7nrXWbwE28Ssj0fwhyqG0F80HzitKe6KbS3tjEYLq45HhRuHdZNrFd9R/nm
slSV+wAmjbMJkpBqzWqbKj+cQR6B6Ss+uyveQyXDc400VKkNzFr+3pyU/IznIi066QoeEs7TVFRe
X0aPmQzydOsNPn5Uo1x10UkMRBEbMrKDOiegABIrfeVgoStvg9XkK2yleHAItqOFJIfxYlL1gDNV
H7pXbtJ7zxqTuu6ChZc2ozXdcgyrtQeaSwFhIsb8eZvJhQtS603Bnlxmxz5fiuTaCmZOYBINNScu
BWAR5RjppwLeBjqVaKRM9MgbJWbDwPbfBQpjv5toJDjs0PVoSK96PdJjxnXWv2BaZm1TzJVwrMLs
JuWO4755UWQZFW9NNdSR1GrZ/B/AO/x6NnT+HMCzwp/fybmD7WT4L0sDEU760LoMzQDQQAcbDjcE
aystzUVE2JXdEjfmn85H9NVAb0m8LNhHIXg3mxH+yTYjjPxxanMaVgBNGkg5OYRHMrSXzzachGAr
iag9+jbYVoNR7rhpPNNexmnmybs4G4iNd5ukvkrdFH4xDkSuS5w6YsJN7BZc1swU/JREhf+77LPZ
ejyfJQmwQ3xJFZBWW1cAOyI78XnLLJqUm7At2POJnXUrqO4TzzmH1b18wJELQl5drI8UidV6TzLa
sJueLuoYrujejIN6R2JuCsk7CGOwIauGiJTXuDNszoiXmgpWKJWBCsnSFvMhbXTxbVk83sjMt9Z3
SjiEHyAMDsqLehgnoDNRmgHnuNxsjcr7adeHjGoxpkLzesb5slk/IZ8bXHwTBrzZiqQiogQ0VJ/6
AHaG9giY8RyrGTffMe4StzbGBohxGLNExyycw0cepp/sVgeSewSM/fIdLu7l0EUHLN/Mh5G3+CKb
gvKAkxLRpGPswWPouy+ZhSYT+jCfRUEC6ofAt8qtcnB22jjt1HIx3IATaKLF1ZVrxv1Se1ir9SSV
uDsvrGhsuGXjcmmYpV1OjF++NDS8uDNUNUnzkpgnFocOB8I4ZviCmSD3d0bMSBOmWEGGhuAW5ZTT
+0l4ci9HAsX25ARNQHORoCKHjnhFJK8LXTlIyDZkx8BKSlf3xYidMkZjZFXQ8ibOx7BeFPV0O3+V
qnSvI4TOl9kYiJfCU2cVkVEHmyXw1LR++tVtzPSAEHLGiro6Q4UAiKn1EXVz+wjPqdth8tRjrRYG
DPWFhdDXWMVJQOzhv5nqYAflvK+wo/6azjEWhtjUdkcsKRTWSRnIzQaBErl7edYde4AtnKZA/iHt
IHUmHtbbedO0TtNNzxA8jRZ18uLmpvXb8ivk9AT7rAD6Do5WDd5fvQluIOTdi9JyDC4QwqVKDMZO
nIqc1fxukS5Om3YIc9Q3h2V0R7Imc/0OfSItvjVEt9XYsprMFLWppYd7UVWf3HhCDNqH3RJfjACR
J51XtvMxopF9JBOp/VBM8jbxxuYe5JOUt7gTMHaE+lCpPsGTAUbQ+waZDP4uBQyPOLE/xc5kjjIK
HpbY8X8fOgwyauNhgedNVR3yfWhidsaW/CSsTy+NDsst/eItmF+98UudeKBsiX3CdrvY0qX29h3Y
Z703jrIJV2wFKgG3NXRWfaL3OIxX9g4bjOlzpE1ZbGn7PDyqymEoL+emKMjYEbLYQzioyUq0+wen
yoOn1AltoJjUxZskk8OmhFpzNfrkiG0nfNAM2/txKobhpnfsz1MbNO80TF3CTyejfXzCo/6Ei1S2
GyFofpiR0hB7m4m7XPj9t1Ga9vPMtLh5Nr1djHcpIaIxnIolBzLLq61u2k/OvER3NCzRLkeBsqEU
NKexB88ssL4Zld9eD51rvW/b3t93DiJ9YMryK3oac2pWV73Im527LO3HJyD5aBeXiX8b6tB7D08q
Vpu8ShAV4Gqrb5QV5e8AC51qh92KdUfKEvm8hDXuuV1qM0oiWHVXVp9h4+LeVeuP0aBtsLj2sWdL
3CcAwSDe9pNw4qtsyrqTNXvyE5HYBHqrfG5ptDqxj6wkOXYxdBYXIta7QbWXwQD9LVfAWYmNqyKQ
mjbyNCW95AoDuC4J/su7WDtDz+Zn3dB3OhfkdJzKKUDkWojfIyZvm7jwsTpzICxBp4OHZIpiJ/TI
e+BgU5YYKC6xG0bL6v6IdNBnCz/AJ7DNxnG0ewc6798GYdt/qFvAqk2LBRrXk4B0LeZgqX58R2CI
t9FD/NG3G3Gs8DvcCdfoLXGbHrFYZfkhzWpEbhnlx8Gh10fYXGTI9u01+6jHVHYzd0lyi3TdPYAI
zw82wSLHuXPXYDN+cMTZ7B0r0HiZmo5g3b4M79zeHi90NQAJ9o7UR6z+mvvEK4sRXLSbgEQrzG6T
qRbXA2lJd2nqQ2qJ/Cu8MINTncNmJU8Z3ZJXDo/JkEAeIxjN80RAQWHG+OOIHeBGdaZnx+3ca1+X
5tLYsYNvKeGtMC95DqRiTcDrJYLTbaAGNLBznpDG55c9NjbGaw64P7A7gnLEBGyVBeZtMnjUIRc+
atN+wOBQHTrTRBlkM4F/XNalu6YIc3CIaGObVtwnkV91G0ymcKCaYxKZ5CwhqyXzcDStrA+T4xgc
N1lPcUM1SbBVrDcvWTP436B9Tvgo+N5ymYQ9Oe5KNZdhGwJ/raUVHoEthhgzPDopynoLW9bHCLjR
+6waSbkYguHdxKB/F81Fv2ZDjLtcKeeYZ+V4s3SBdj+yv6F4rVBsj4SimvI26wmS6XIPb7rSxP59
ERIIv/WssN0g36IsqCb5R45EOz6EflXxAdnUgrkv8vdkNX0gBMacqhzLLazlQoO3XRDddZQB70jz
06y8gEQEpYxVjSgZImskw6cYL7D7JUL+By04OTT5MJ+8zvNuCLVvWkiDjbUbam+4duuiPxrRkMVR
peZWeH33kEzldTM1Rx0sZteETvO+7OruCxFu8Mb6pr0WoxddtHHwSKE2HaCn7UbVyjvoe0Wx8cY8
xzcL0XNxjUs7tg5puCxk/MlWZ1t403WG8YC/3A+urf8weVkQLB46xQjUjPmeWw3cEBenxHxorfLL
jJ3yLUnZy3sLqjO2KRq864+g15Bz5ypXRIsNMnIu8CRzravIAK5jQn1P9Prv2i1McgRkUtHJrezn
fgr1O+NRyGFg0QxX+ZSSYYUePN8HeZao+xCBFubtJX9qJzy2qugWFLo5rLERDP62np5+XxJsPKXb
BrG6RYLc3LL7XfUlO+j0iwn12vj+OKJkigvbiKYdd3306m+16jnFEiRcu7705nVi7KUZZeIgCir3
HyCDv2EHvZnfyvOBsKNjRwCdd94qM4KWYr4pOFCRQE2mT2XsAVOZWo3HIJ+7NKDNimtDPbqw4P5C
3fLXo6NzWMkk2L+FLgSrN9NjaxbKnk1NTI92HvwJISKptAwYK/Dx2mC4tvF7RT1oTSUV/M8vXbzm
JHhcO06fK6OLabmLm996dj/MgSc8kaM6auvL7yPJcYoH+U7ljfMAXEkHhSaIix/ljOVKzJxzY7fV
QA9QxapYh33i4ecn9GZ8z/mgoXeRt6I1ElK+PZ8Y7fvsxDQzAHbyanKBH7w0cR6WWXUvYSt+RZ/y
XpMT1hsgXRzN4KIpG9HxW3IC7pQzdgldfVmVbXjCbls/dezGz0TolckOE6IvWARKeYPnwYDNUItX
NdmDwkrKd5mXFWx3rOZ7yL6yfV+2o7gpAfj1dQv35XFMmKmOObbDG7lUEbV66Xcvdmy7ISgO4Qkf
HJB5TEYMvtjpMOinXmfeM04oU/+hw56pOyy9wFp9W8GvkJ/JatCYawaGLj2OcGtP3ZgGNGebeAAL
RzEEFPnCOlF9C5ax+uCGMW1c33T8fdQ8+skupTGkLOHbtm6YNl01bNe7Be+6jqghusULJlR4dPMX
WwL7tPAv2kQwpe1EUD+dAZDSb/6ky/0X3vwlvBlIPsh/D2/+/owhPea99WuuJ04T/NifACfGl7/x
vXgQmDH3ALREBfMnwCkc+dsKLK6oJ+/9P5SJxKbYGBOsnxrrK4Sof2KbkgQ6SZeDYxAkMz5A8Z/Q
PF9/WrChWdMwCcVbTEBGZW19vbYs9bKmvg/+XUmM27Jlfx3uWqaNJGBNTff5hxvzy0X8fDBU8auF
Syjh/739jmPPrH6avQSTp/WvZO08zOtM8vsQ8fz2x7aSz+EIEeH/cWicz+wgIIzlL/yf1MoFdB4h
75YQtKwKseTfj/OkzJ7yTzy4AWOoDWNyIDecusBIfn7410vmeuXKkUDU8DBhm6IFen2bHTeNKwj5
7l1Rwj7cBhY1ypbJLqtQWq+HMyvc8/NjOq/3jT8PyqsiBbxPtg5Q9R/3DUY40RDr0LnznIq9wiVy
wil9UE2Ur+Gj7lGUyZToUTbsgVUl6Yf+xV+pbIXlcx8atAYXGtTOXHaYfkf7ZWGn9YOVy8GE3xbH
kZh0uE9LvZKptGAtNgzw3F9wt16nHX6/jDPwvpKlcTp4w6sMpsAdjEochpAQQPIBCxdTrJhc0LG1
4Q1WH00OZ+bnd4/hwQ+VzZ9HxeuCAcLK0n6bbw+QqDLjteIOepR4qEiwvWhUlXyzM9PczWIx956E
Z+MpOAubOQGF/vnx//phKva8VcqJLSDygTcPbwxD2A+5EXe+5UNQWz+YeaVDx+M/lvZ/a+vxpsA4
XyukVb6stcph9PBmEYhm1Ve2PYg7uXIrkQyBQY+pANo+c5VMLuXzaPs4Adk2KLNWEx/LmShE5sZ/
SjvlU3ExI2S1XLm0f3lrHWnVYWNHiI3QTTSMuokOOTl9aY8EJue/Igj/3Ueyir/5Lvmf+gvLVeiM
ECZ3dO7OjKxqTsCJz8jtoOz6WLYrcLdyUZsm5S0Pi4XqYUTShXU2aRgbPNnro+WP5j4G3433ue0A
uyNe2oueWU2SjHCZqjnjK/Pw7ZuuQxw7i8PP35Wztde/yvDzA1QMa1fhqofX+VsTkAyK8xDMobiL
oow5BgPe9vL83pi+1E8r02ZbBEwu8I8JESTidhdDFsASnFH0JX411IxpLmFqLdMCgUdEdvcStPav
yOh/swoiWGCaZtMs0Ka8+ZIt4wyjH0lxR+ILN+R8m4UGIBd2JB4aROC/4PivO+irrxiXWN5q9lx0
/nDA3x6x7KHR2Pnc3Z0Jg4xHvOcoZFJG4gjQ9mDDIGtdH8Abdh5FHpxnbOknolw+pGRtazq9uX9x
6xFDEpsVAKKBfkpdxj9yfSfOt6hj1/AxdsWwAooKYDrKjRNZpvLKUVzQmtnxC2bo97bqx+fNZk39
yUhSSAea6Nt55BLkoaL/iO9qfmob6nlpd5mysvcNlpH9JYQromIyNWb9DkZPAcg6llFyCBPGDxsc
j1wbEpkOt07mjHu4AuowLrHVXyI3HgRQZTy70Ao9wCXbhQIDajFZH7VFvsbOVnVN9HqMKGrL1BQY
BzI1X0bWTcOeLcDXJCIwCZCBru6Gqk+OQVdmJ3Rx9c2YgQXvgrrFCwfHP+uTmFVOGPpcfLHzTuwK
yET4Sc7LghuwGZOXGS8O/7qfk2qX9uzf18xcS4LSURHcNvABSqwBIf9sJAw3MtyJggZiU5Z+HKoi
m3ZupNSHEJMghGtZTPRn6wCGbEovbpdN6IeAeCjygj8gwrYBGH/X55cL/owOU7ZBko/azCn9Oi3p
yYkHeiw9Rtc2KmeCbEYmmQrIvr3D+0og8/QgHmJS7uTJtiTRXN+qGE7j1oQyiXZBBpMzhn74qHPe
ESIR+eRwhwzx/02IaaI0CPdK9IyJmGt6z10oKROqgNWGEnAd92p2gS6d+TG6LBiYkQsZBYs6hpoG
fE6dglzlAzuzSERAmmM1oFO7Rpmfze9QWDcnpLyBOMRzXSZ4VKUmuELJm9yM2HV+gbToM+9AlQgQ
ST41Rqwx8SGyPbRYMNYNDfVk28sn0QWYiY6B2cEpdf6Y+7qm52c0qEInOjiEvn4uw877VK9UwsbX
yQsvivkaE3O5jo3jamcPPB4UxT12y7H2cFxR45YX66xsxe/HBOhtrXmDheOLbGwfxmQa6wfLC9L8
OFYB05TrqsKT6EGNUW0Tdptgkqp2pSIPF8bLDDXKh6PnhZHDPwWaU1x7cplaeGcSBDUTAxbkItSf
rATgm9PNswrmacO87WDZa/GzIMKpwYdQq6wupnYcUAyxgkONDiamOx0zYCizcVR8NFbHEzsT8kq0
kMN2VOE6MlunZ+nMW7lJAsFmKiucObb4ZuinsO14sj7y0GIDvIqmwG6D3RROvF5VzOS+y0eW7FTG
d4NieLldZl8+R0xMNnFqU6/2xWqPtAqJ8PAMH4ER4SqD+BCxwsTXkqxDSpbQ11usOAEvE0aRJawb
vSE/hZOj46iPlHXR4+DjEZjPZX3Mq9x5aPD/4y/VBS12T7A0zCYFmFnIsIx3QvT8l5jUG4i4KzH7
+yQRNSKzxQBW63PrsFNvesiUoJ6JyG4Ggt1CUhQ5qzOfOFS1uUc5xKb+XXi6rpHUcMEpQmt8PA8X
4f52L0243srzTLrrBv54PltGG4zPEFDir0HZ6eCUn863JMjzx7zw6YUZ0jFgjenvB1pyHHuoDOd1
FD9ipb0/kwaGlHbDLaD4ZxFGHUkPzXM3r9Xj7HDvBfJ7GG18vxmqy7F7SWteBvycupexnenTGWFD
L8jhhGMSEe4xcoSrXbDbNmHcPMF6pPo1aTffnwuFJYdEe22ywn92VjZ41qFxaBtOxjhB9sIYgNFY
Sjl0VTeWfWMnfNJ+HdkknhZ5feI14tkBuVO81w0bT0fbvzI+7+3MpgivSUaDGgGfEpETuzksdQj4
EVG9z/gXMQFnSjjXV03XcuYjPzOu2uCZUYrVgjacC5xhLVXyhfH69+bHXYfWcxYidMePTuLXbOVN
hpLLB3OasJAnssCTz4nCnuKCbYcT1I4B4AisCtKWLkX0B66rHLw6f0ICrwSm56ZdyyB2nn7XTneB
nMjDXBV3dBABxR3/GsaCDZioHta2em1VSHNDRT1DKGAZcK98nvQNaXjqisupjy4D+ft0HmZoYEnB
2TLFay8ZK6KnW1/PM1fdjuFuozAe+M3ZCK9dMvke3ukptpLLMsH1FsO0ircWhwoGtqCcnEzk8QJ/
V3j0ApqlGVP1kOW4OOz7xiba2gl5R84wZFJO3FOi67j+8yKAfyPapLTirhR5Gp78Na4PzRAfnL8e
/v+4O7vmtJUkDP+V1LnHhT5BF+dULWAbx/FHYpLdXFEKVoTQJyMJSfz688wAORZ2nGxE1aaWC1fZ
4JbU9HTPdL/9dlwBF1CogqjQss/MKaYCL5M5bPfX0/Xc4FsN9Hw4iQjk6KFiC+okNA5AxF/f141v
u6pXIuxL2DftJ6DyfYsVL0TOnShLZHycll9XAS7A0gDzn++AJKa/9vN7p57rFbhl+QWt1iauSWcw
8DQWZMKCYls7oIHJNMEtXLAp0ody7KFe+fEDjTqAimR/pE6Fn066FccQWhw0oEKknUeGLqcW4ucd
OgsCRwIqMhb6msrhvXpCIhF75NzGA9FpxLQheeDdVj2afkg0zuhGpO0G180wdo60M5gbtBn4Z76W
Qu7StjRrRLsdowqbzbaPRWVRD4TKUKE4rAzGMB12iRVw8okoS04yUmsi29QO5AZatJ1AE8Kit3mK
MJibblYWrNdE4qcoULKsto0xnwwYXn5Rgmccjqzcxx0FIYuLlly84zIXljFaYvLwBoc0ZS2DuW2c
VzQ7TJvAAs1jwTNmfahFlQgKdybQmJ6gV2KPWAkA3iQ1qUAqtOZVyLy19NxxhlX0Nt7Y/DdcKfr6
gX79ih37HE6MMeTW2m2wUr6v1le9y9TXcPJsRXx5JDcLziuwTqTXW6mAnS+SB/eN7DpUjlX4TGQf
K9ud+zVhrS4yMa0HQfMF1qX5e2Wfpl7OL1ckAi4Z8GSGN4NyiIkM+xBdmzBwvl36jYDPQBlEXMXD
r9lgE1I7EhvZMpJAn91klksHvzZTVmHXocx6MoGM+iYkR9o60W5Xlsw2gOxnIAdFJA3suaXQTDQU
jgdrnSQE9JHge2g14FSlcukQSkKobla817AREhP8vXarmTwCJqfNaFFOq4kW+ayswXxNhAGJZlyk
GUZTrlK8vRFod9DTbN/v2p76PQ0AFiAOMVUe0AwLcujMsEPZxVwhXhis7Y+MQSWTQQSgZATNRFON
sw2dGaPUF5v5xbpHbfU8gbEKZs8SLrhzAyC0AYC3qT/EjezeAXXufHJqMCq+5fPcZbMZYt26WfQm
K1MwqUawF9o+bLRhUE+LcpMs7zQqzukVw3ppBu4DGufQWEj8U5Bi7X2gvWJWWCWbEL8XOp/AOoPn
zWr5vAOnYtSJPngoh3V8pxvWYtmb98ahs8qnVrTujwYCz06X1+qrb+TARiQztWFzpKZ3x2AB12Dq
VkFGRGqCig5vUp4OO5TG/kRzF3oOMr7Q1Kq29WWvXBkX/WTIVD5/zWiu5aaOr4IsW90YZq5pY6Jm
fMXJvp5KtArMplmW3MxTQMFOHbFfsHXAyPSyY2Ei14vhOf3ARf8tZONAxlZz6G3HcDBw0C5NqM+Z
PxxdqVaphCxbyahOgDUP/krn6xFxxs+1o6Ek1b6nmiSHBgPyIGvBL6037HFiuaVTfW2hz6Az1dpQ
roEoqYNySFnpujIclqqzXFO/6gtuD1QKySY9lT1S84o7rVUwmS/x21vGY4Zeyh6T6AL84BzQj3EF
Tmb+aQ75ps90NensGMKewRK9gi5CFPi01K5BLZFPo3ICWvBd4AD2rjJHu1XYPK1X5I/6tmF6uiEx
Q5gTk01snfhJewLWGvt4q60d6LMNVx4rv+msQpwjsFnjvJH9icAHcOqqAysWwyCGoIT0VVWb2ecw
grAwLfB7AkDabRFhPMG8x0S/1LqwfemZt9uUCMTZbjnVrWXgmRu7n19bWcmKK3ogGy3aZN71djuM
dXpdSlRcHCZD82owAH55xYGtpieC881oWJbiEiKR8iKSfbacVQAS9kN6QuA+IGVnOXgl8jyoZEBn
F7mmuc5JQpUubAo+syUZ64kC62VWzXrY+gSj3ZbZYtKtTd15RJYs7l9AHjQYnttNoV9w5eVsKcr6
Ixzx23dL+hI+AnEIJzkrBO/MaWd7AbKyHIwGdtxnhIuZ9e5lN3U9ZjudDM8NYdRTHSDboswM63Hl
lFsvYlf5NY3qnO12RS2YfZV+rUHI/U5jU3YZkVz5D0BlW8ACBEZ+tIaDnxGfKSQyFgCuWwZMDCf+
yg7+HWeF/2Czx6eBK44ahhVY/Utm1ja3jpHNPy4Z0LRI1w2SrKQf5OyUE8e/3yY9TqxUVeFdhp5a
rEbC2di7Iuf/TYVn/yASX36uJqy9Lz3RfPByWj7yw/wT+a7iKJylv/ah1wXtIew/qBmBtrSPa0bq
ptQdvyYjchkdVz56f/5h6mdUmil5Gpyk5AtMepRCT7Z7uzewziiIQNSqmYpsWCaoKVI9UdL31PD6
E+70+fpnXnsCT301EuOvkawna92qnP23WtCZai7JM21YCHavthaG+pk5JKfIfM1vWvqfaGGRksuS
1kgobhUCKeL9nA6OJPxjCYZzZnEoH8jqt3odWYJDrZBKgS15AtRrd8HfyBIAbVJe6WQIxuCM5hAb
VL2zUwLr6+ly0DTnjBoXMFJzbyq/3XKgukJhpZMWzD4zpJi2QfPMy8vBOaOWQXmTguPu9btpQYf0
iiR9Jy2wIPZVccndwwu1tm3BPrMti1IWpDfytfPFv9GCMMgId9aCdmbS4gQTFMWA/VM+1QJugQ0i
A1NkNXevpZ91jT+hqm8Rd7wMokcVawMvfykkf+8Dhxjz/P19fJFBRLrP1gdl6N1dexdp5O9/uY8x
LJ50DYpgUagY+OTNQ0xU19n/+/4Bn1+6da3DUx3+OA084UK0B7adMN3sb/PWjYnX/4rcL27sPm1y
k0Waw+8v7hi+rYIfCM7DI7myBv7PE/75R+v5n6yuV+UKCvNJWzA8M6cQHLpJ7uYHSWov4Fgswq63
PHYjBo+Jo17CXXTpLJsGGOE+poe7lHcNUIRdVXfJSeItimBRFgdhSjjJq8Pvv24dEy9yK1d4B0lS
MsP8TqDsw3J6k359A+S1jL+0WzjBM53ACiGnFMFj2wp3+8auar/0UvpO25LZMLM56ip5isaD4CBH
mbehOPq6Cr56dJctA9RM1YvaWS7Z/yQN2itytx3pLDp5ZD5eW8uyh/egnV+37Ku0OhILPqO72Ovn
vgkomnYCwaiyXITNQZKyCxstH/7w66p4l5ZB/kzNDCw6QXi5cYOk5T3kzIMT3PONC93B8UDUPoe1
7uq4cfPcXcDh4BVFy6ZhbTNPoZJgsQx8t32M44BxglhwExAL8rRoWTawS9nx3nUp3gQ5TTQ5edaW
b6Jtt38i6WkpjkWf5MYZ7XHkQyQvnNNdJbfeF0HBvK1tHR76U4jeuO24tT/adP0ab73qzdSNs3wZ
tMM68p0TrB4p/60ncq85KEF6KlJW2omE33h1sGiFMYTLTNApNPOZprSDpP19y1RbZ9GpKJZvxq5I
iZRtczFsiZc8zQUmbni89iG9OMGW5G4ZtDVuYi3d7/oujNiRtE814JidEzjZO+H5x5kykpnd7/ne
S5Ic9m736JgAskQ/wX3/aNi3Ohn+eqh/SMvvGCIpA0ma2tUQdxd4bohS/AnOIzO07+W519pSgOfV
T3CwnHl1+1S5T6N0VcnHwl0eFCt9CqPZ9BPE+leGVnU0ktcYdTqKfr2bpatwLy/evHjzlDJOYHyv
sq53vXeAkbT5tOzEhrbg8IfvLfmXMk3fyjTP80+H8stL/9ZOrslPLCLPFX/9DQAA//8=</cx:binary>
              </cx:geoCache>
            </cx:geography>
          </cx:layoutPr>
        </cx:series>
      </cx:plotAreaRegion>
    </cx:plotArea>
  </cx:chart>
  <cx:spPr>
    <a:solidFill>
      <a:schemeClr val="accent1"/>
    </a:solidFill>
  </cx:spPr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_xlchart.v5.5</cx:f>
        <cx:nf>_xlchart.v5.4</cx:nf>
      </cx:strDim>
      <cx:numDim type="colorVal">
        <cx:f>_xlchart.v5.7</cx:f>
        <cx:nf>_xlchart.v5.6</cx:nf>
      </cx:numDim>
    </cx:data>
  </cx:chartData>
  <cx:chart>
    <cx:title pos="t" align="ctr" overlay="0">
      <cx:tx>
        <cx:txData>
          <cx:v>EMPLOYEE PER BRANCH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2800" b="0" i="0" u="none" strike="noStrike" baseline="0">
              <a:solidFill>
                <a:sysClr val="window" lastClr="FFFFFF">
                  <a:lumMod val="95000"/>
                </a:sysClr>
              </a:solidFill>
              <a:latin typeface="Verdana" panose="020B0604030504040204" pitchFamily="34" charset="0"/>
              <a:ea typeface="Verdana" panose="020B0604030504040204" pitchFamily="34" charset="0"/>
            </a:rPr>
            <a:t>EMPLOYEE PER BRANCH</a:t>
          </a:r>
        </a:p>
      </cx:txPr>
    </cx:title>
    <cx:plotArea>
      <cx:plotAreaRegion>
        <cx:series layoutId="regionMap" uniqueId="{00000000-4D7D-42B2-B65E-4FB81C6E10BC}">
          <cx:tx>
            <cx:txData>
              <cx:f>_xlchart.v5.6</cx:f>
              <cx:v>Count of Employee_ID</cx:v>
            </cx:txData>
          </cx:tx>
          <cx:dataId val="0"/>
          <cx:layoutPr>
            <cx:geography cultureLanguage="en-US" cultureRegion="US" attribution="Powered by Bing">
              <cx:geoCache provider="{E9337A44-BEBE-4D9F-B70C-5C5E7DAFC167}">
                <cx:binary>3HpZc9VItu5fIXi+onIeOro64qak7e0RDIYCXhTGGA0pKaVMTalff5aZytDV1X3i9ktdB4G9t5TK
1Jq/b62/321/u2vvb/2TrWv78Le77den1TQNf/vll3BX3Xe34VlX33kX3Kfp2Z3rfnGfPtV39798
9Ldr3Ze/EITZL3fVrZ/ut6f/+Ds8rbx3F+7udqpdfz3f+/jyPsztFP7k2h9eenL7sav7rA6Tr+8m
/OvTm/vtNjx9ct9P9RRv4nD/69Mfbnn65JefH/RPmz5p4VzT/BHWUvyMCaqYwhh9/sFPn7SuL79e
TrR+RiklWkqiP/+ob3tf3Xaw/t8e5/Nhbj9+9PchwMt8/v192Q8nh2/fPn1y5+Z+ehBXCZL79enr
vp7uPz55Nd1O9/DadXDplxtS93D8168+v+8vPwr8H3//6QuQwE/fPNLJz+L6d5f+SSXpbVt/cr6v
b7/J5r+gF/mMcCaExvoP9YKxfiawJBIz/EUx3/b+opf/7Ex/rJzHa3/SUPp//5IaOrTO1x//i+oh
6hnXnGPxVfha/+g2ijxjSlJGFP2iPvqjev6DA/2xbr4v/Ekxh4u/pGJO27buXf1fDGgMPcOEYUUF
++IXP2tGP8NMCcoV/379SzD94jj/yYn+WDW/r/xJN6d/Td1c3S+3/02foZBKuGCMU/RF8pBKHqca
jMUzwTlVUqlvqeixZv79ef5YL9/W/aSVqzd/CY/583z4uAz44c7/bRmgn3FEuWRUfo9Xj3UDZQB6
8Cmqv3oV+zGe/ZSm//Wx/lhFPy3/4U3+GjXA1f365J3z9ptY/t8rAEaeaaoJg+rrD1Ui+TMBV7jA
X1Uivu39JZD9Jyf6Y238vvJnl3n3l3CZH04NJfOJv+0/Prlx0237TUT/Sj1/ViX+62vfC+zsdrrN
P1fmj4rIP7/6WQUAFn5a+mcF/hfvOv0I1TtYAETR7xX/w0O+rvxiBL/dh+nJm9qX9aPq9NHK+9sw
/fo0kfKZJAKqTYoxJ5RReOgKS+ESVDKCE60YlDqYIUH40ye981P161NItYIijKSSGjCEkOTpk+Dm
h0tUPsNaCYSk0IgRLfR3VPTCtbF0/XepfP38pJ+7F67up/DrU6Fgk+HLfQ+H5QxCj8SKcSkxmDvF
YOvD3e1LgF5wO/4/ZWRr2zdldRo6OZ871XNqejKEcxo7lrVscsHYmeKXAScmdmVrUL3VWYvwerSV
T5q8KGZ58JP2r7SCezRt9ZtaTe1JpZPS0HrW7txtfDzMoptsutmKn4Zil/4wN3OxpzxhqzBa8ZYb
ZrnIFh1txoduO44FO+uVnRfjY+lN2anyNe6DLszCfZFq0bzV6/oGh7YQhhUhvt6nZU/hleKhXhKU
TayZr8vV4bPJ9XVltj6s+VQk7ZLuSTG+5HGsL2AJHjKP5HIyuOS6LoYmZNXWrEdPR3e5r7E3W6Do
t9375byhKN4UQ6SH6EP1guggRqP3hzdvexty0ok6q3HTHoTkS2+qNXavyorzA6HbkDYBLks04nON
69fOOm5KNS2XisWDWtopTUbksnJxS2lCzaZXdmjki8Jhel0wijbjhGf44OIMb9yqZM/0XGij5MJy
MizYiDi2GZzZZjRMLGVOd4aAnZpio7/N1g5HXFcXkkVygufqean2ZcpIRKzN5FKRlPGVmb4td3Yx
JX4pTOjFZJTYJ1N001Gv/fSahdg0Zqh3nCcL8SlrIu2MDz0HffD5YlfkODXoXd0Qns3wLrktpjdF
H9GZXv3raCNLdUT9e7828QxXgzRdVFXGbcxLPPGsbcryZWA97bNFuvZSNd141fZVB6Juu0qaoXPi
eTkH8cLSpMiSSi7vCl+Q6zi6Juel2C7iPtxPhJbR9HEXeTHW5Yt9bcLZplvjG0FTqvB20QpbmBaL
Ipv7pLjGdHpbBtenfJL2tBK+KM/XCbXL9aZLN976sgzv0TrOn+pmwdeiG/h5U470lRWsyRLezxc8
hFGk09KByNah85czQe/Xjc1XyUCSnKzonvXde7muLqQd78fTpWGzaWuKnsdW4pB1Pqp3qqzmmz2Z
XdosRZuLsWjndO/muTsiNvPmUAjXt2nbr+v7qtwdynCc6yEPyRg2YxuPzQ5azrmcurzuw4KuF7e3
qUUVuhhGLWm64VhcLwN5sXL8bg/6HfKz8Yjq3EvUDUct6kGnTFajP1kCWAwqifiNF+qmLIZ7ROYi
mka2Q+6ZQkfeLot6XrVsML1WddpUghxLiDkv4QmlkTRUV2Gsz5XQ6+mG+y6AMbNqS+cyrOQy6LCX
J6rYfJnOfnjX1ckwv/RTlHCkcGiSuXixzL0zfrTDZVzokoVFbIcZ6ZPIaHVq7b6M12QnqjvOBe50
qubYnFuKGpvXYehbsyHHLwOnRS6pq06rrsD5OEyrETJJMjwI9RvzXeRm2s97JJNjOYXqxKq2NIUg
yYEXcTEaxfXQs6Y25dbatxunMeuacT1XtTywfurMUEQ8GxWYNdY3/Lpync0HYRcj1qpL1WJZ2ozd
eNZYumdunoeThYU6XXBXXq4LX0ECzb7fjC3ip3xS/nJDU/JmLbNqbs9nZMusa8PQmrp0Kt8S2h2a
4VzE7S0pNpE5H8jpthd7zuGu85Yjd4lbOtaGs2TzZnQjQRmfOZWnViwKIpUfr6n29EZxVaVCDCqr
OK7WNA57PCmSwslUt9a+2xs9G7bJ9Zwz3BgIEO9bqxpTLXO1GS61PxAorMy2L1ftXsZPc7UvcFXK
Q8VL1hpZD/PJVoQ7VogxE7LS1lSix5kjaD4tutimzhX+om7n95BYxGGd2uXY7+MKXlq4ZDfTsK4i
7bp6uiM9ZJtcMhkuWFfow1LiV6UU6kiTDp3XSA6p71Vz0sqkM9Xuj2FQyAADpPJeupjiPlmOxPfo
FEWJ00Lb6lSsbMuFVOhcTCsykLHVIQyIXMwS6/Otl3W+kfZlIfaYylDKk3XQQZnC15/mOs7ORKmY
6QaIvSte2kxTMp6OGne7aUo7ZmijLzx2aeI2ElMOLnpZDWV9VaNNpbYdkjTuVmec1PgsTmNxWOfx
fOu6MUf7Fj5y57e07IY1b9p2uJgoLc0+s+rU7/qD0lN3WnL/cdTlnM92/dB1bM4RjjifZ0g32Fen
yofyOK8tzbpCXS24eDmFnl7RjvRGzQu/XlndHXwSrsrYvJxRSK7XqnmxgVzPio0T8Mb2qpTdftiE
1ZAa65IjI5YgDnwPPmNWl73hyzylnm3xNbMxmnUGub4c57oUZ3szxfkyBlS6nEDm9IbUGx3MhGgs
K8NWF1EuerWjvCr0sL/qaqSTt2sgW8xqKdWe1TyQFC22l7vZLG5blssJ43gceP2KSy+abF92KGWC
bdnVYrEHs+KYGtI0jTMI++4+Orxxg+Z9fE4cSapsaPz+Gx3m7bfOoe1MTg0+n8c+nIwxWad06eQm
UhztcoaEXSH0tz3IYKmmY+zQnuMOIqayibiNjWoyqOeaswXpmRpOZPdS7XN91qEuZJTyXEq9HiJR
5ceRzMlJmFb+IkQ1HlY14gP1U9ObrofwakcKArLRbocKleUbFoshk003GT/YAEVHR9mx9jtbMrTz
2axuxquB7LavxrGBnvth7qp8In7AwZA4a2Ugc6EDD5DbjIqVatIg59rstq3OYsB9me0qLPMpquJ8
3lY2OU3GUUDhV6DZGkSZfo55IqbUTftYHywfde6U3n1W0VlkthzRu8CbCmdbg5prVfnxZaObNRgt
Yp06rPlJqIvt4BUSxx1X22JGuy3IoOhlMNLH6bcWmI6sCBpfdI3quGlB+W93WrODCPyETsU8mnqf
5mhUv1JYXxdpcHQ5lnWyLiapQ5nTLemuWBRN+VABjW3aCaJOWc3Qb0VRNWk5oKJKy5kqexgi6xcw
lwmltZ+mtxC895yCkM6dxh+YtBYcm6POgEaL0bQWxc1ob6t8neYmGj9zkk6T2IeUiap73o9B4VTY
as4nXl0OfB0Oeu2mi3WW/FRUaohpTxW/Dq2fbR54356wXvhcg9LO1BzGJWt7Fj9uharea6i5X5Mo
5HnBql6kdVzkRUBQmmVFiUt92SFOUxLl26mj4bdY2NKIkrNDm+xlSjaOTj2Ju09D04h3dGDLmgY1
+GNNJcSBlujLtonxniRFmU5jjW8hntZn9ZrgPI5MvF0WG2JqfSeLQzLWlcomtBNTTp0/xH6iL2fs
aM7F2hsXpc0tq/WJ3ro559uynO9yWa9iKNeXQVpvmn7d0oZbYpwdqts4rttoiHPsgGs3CTPgwecj
Waa0c1ttaDGNeSIqcSALkh9JT7aLIdT7lRr34dWwYslTiOfNJzfhcKN71L4tMWrLjMdGn7lYFme1
bNEZGorxIMFez9FYimu6T2u6osGdkh3BBjtPDJZsyGMvMdT+SOScF3Pq5FRZCM1df1jFwE+aNulP
NwS1+KDb9cb5lh4S5PNpGJvndekr0zTdctVA5+ccgsSSgQOCs8iFQMECkY9aX6dVMg657RqRR4Y7
l9oljsZ1AXzds+Z8qKFGaTs0QgE1tXeVFXw/yrZa83qcxadlcutH0W2VSodWb5cLIRs9rJ65w+O2
zg+I8c4N0ddl9bWV9v3jP25cB/8+93l+//KhE/f7p8tvLbw/vevk3j2A5/DzTQ/4//uzfu8oPWDu
7+2ln1D8l6bfv4D4f3rxP8P/EH//FP6nru/v76b6bp6+MR8PePrLsm/YHz+TSiMM8B34PaIwoPiv
2F9SoAU4MIIUigEMIB+49G/YnzxDAMuJEkAZagV/fMf+QAtopQVXlHOJidL4f4P9GQNq8UfsLynw
YIhAjxJCFyLoR+zPIaBo4erlCG1LnJGqbvNq7zVAn+ltFPaDQgugPLdPeT9vOrWNCGbboj1T2A4p
mtSNWpQ9S9rJXm5ze7EoBtE7EVdk9NS0KOmNbBadxpltUFpAtmS0Q9lYDtRUatSHQSc1oPhZp1KT
66FYUIaqojcNUzbHo9xMiWHPpERL2uAe9kQjyhob3i6tvpl57cw4OJIK3nwQyYCytoPbLd6X1C3S
nw6Lf4tVNaQ7X6hpwMHzrpBvkhW9bCj+sHjYXvDhbeugDVlO1GxO1qkU5BpXCrJlD+8jhm3KkR/f
CtxoM3nZmzWB1wMChaRb16NsSeSp9+q07KcpLwKIZtFFDqGRmr2xn4hNNiMEiNJB6ZWhER7aLiAC
ZsvX8AogBqROuzqErPBwF4Q4QAIDS6D6IcHMFXHHhvnh4NqyzcQo4Kpl16uap/xhZcMKSOl6bsxO
RG/KCCIYWjrlfML7denaax3bJQckADopdw6V+wjHXynJ5xEORAGYQO1QvrZBb6aQs8q06z/FfnTH
kXqSAuix2WojKQF8l3dFm2CQg76B/uqU074d0oCaJq26BhQ8KWUcWkjqGx1uClXYi1GLIh2Sdj8M
O9qPqwLp0QCbrlyeAmV089lI6jGqLLIxZIMEO8CRXncLoEiP9M2q8JISC/9BnrteajhU2Vh2ShOv
D7iZQ+bKDio2PZF8GR6saIJ7kZZXdcA2G10gOZAbTSoKsYGYwLDmthsAfPMrsOdPm7ZQGhI4ervW
HyjgCUN2+NQUfDMLTvpsnVRI5eJgTQdSChgQEpHDfonGoFMf/NvP+u5K1ZulBbOaVnjfsgKTAUwE
qh/HysxCtWcIl5/AycGqBdyrKrBOJcFU3IMvlOMUX7cVfBSq+UAxHAQ8T5llsPXVDOICrHMTd9D8
OoKfSLkWZ6vq9stKgndoGd5KCw8UEjQMtXxjFHjjZ2H0AzjFmsCtg+0+dG4leYHkeNaSwHNWgNG2
NhRnsdf4ZReaISXD2pjVxyWl0zAc9o6Q3FtgGTrPQKRogTOUVThXIdlOSkHwBR2LOh2nneRWglPG
lV7UK9Sx/ezAynq4uK29vVQEHJUiCARqqdrcxrLNAaF/Ao6lvl4qfvXZvSjg3yPCM8k3oLmy2Smg
vuaH2r0DdTOAjWdlhfqTDVGbL/jBDa1y6WfdJh28flL0F2IpHkIImEAPhEdKV5DNZyvfpd0PbvD6
JJTM5rFr9UHQqs3WBMz5swE8WDi4+HXN9v6ERghjegH/Zrvej5/VPM1Qd04ezGizZMqXBhe3Q82T
I6/gVfcE9upnnBwLTSF68fpDHeGPFdtPAAMp8KTgPSgBb+7opFPS4+IM6Jf+QgISvOIbP1Fr8yEp
62gSufYXhSU2byV4xLwjICY4+KnbOb6IgKEPUoCR9R3tL5KgYfcewheghNs+QHDAe2/qjZ3oqg0G
JRs8DK9LygIVqQTUlXnPgxlJ8KerCCqT/aKyre7QEegSmidtCUEReLm8WEF1ibT6pJjJdUW1Otlx
H0+GCYIJFJVLykd47WKBI6zzA96Qgzt2CiJYJ1v6JTYRvZH8s9MutVjSpExu4NnVC+7BJDxn1yQ2
8UQUiTJ8cg9pZwVjGrfhANQp6M+1KKtG1F9sgm1Xs7SfNOMgmgge8FnWQnOb2Q4eOWPQK1TVNmfb
FLJEcQiBjI9GtknxguC9y4QbWyCdxk+jhK+7ucnB6QdT1hBPWNLWB+z9nUIJz/sEl6kb5ZvOMZfb
pHqRrPOVdFNj6KrKs1hvJTAibWhxJmaAsMSuDgiELRFztrf7e8vbDhggqAhEDlQ5gLd9980H0rgN
qKdG87RG5IaXts2CWofmMpZhhhocgQopKsrCQK0PcL5BIxAurp5eVCUTBVT6uC2Bgg/b0qQREEy+
Re1DvrNqAAgyjsnZUMy3yeTcx6CXO1YjN5uSbvaTGmmyC4gS+x5SCP/rceq9O+jObnowPhlpCqgY
fL5hS5KVkIoyglVxqVe3J4eW9mu4sqRS8rTXLHTHKe5T8jaWbEmruVzai6LSFKCqB4I1HaMd6yu+
CAIsL+mL5GU/Q/lQSXHzqBPztWZ93NWACunnuuZh9IoKIZFQQLD8WNe0OiE7c34+yjrGE79Xn2oL
yYX26mb2DvD4BF7HarD0P9/3oVfyQy8F5lIETEggIhSSMJ/y4746MhL1NMxHvH4OduCDtLYf+zWx
Zhvspz/f7Z86Nw+7SYEFDGVopNVPu+1rmbB67+djG8FAHioBbYskL5OAvrzX17bbV4F+aRs9LsMf
V+X/P4OAu8eDcY+refJQMf/rFuBPvfXfm4ef130FAUI8AyadCi7BHj/3+b6BAJgxe8Yx0QgslMNE
mgIz/ooBJIaBDia/ogZQPJBFD80/rKBzTTiMRmGYT9MwpPa/AQAURqUe2evDjpggLTAl0Eykn5HG
495fixvf49Xye4WLadbQP2JQpqVoWOr9DefzYG9ZAqnh0I8xRJZNQCQAXZ+4An0oe8/6JHVks/JM
VzzOmdVJPx5XDdT0Zcu7IYkA7zc+fOB2ajaXJUK0DU1LKRm+lxu0sF621SbbW6X4UNzRjo7iqhT1
CIVqh+sAR2EDZIXnFUbT2mdly70djFt5111gGUc4ctl1OJ4TSHzNpyQsDtY8UulX038cS+RPMgLP
IkzDdI1+GBkkCCzisYwk7uq5Arrmvlhd34zHqWMtO7ZsCV4e91BO9Zru9QBzjC0qalJ8wd9fpir/
YPsHjPiDjmA+FCgYGFZQFDQFh/lx/72hKggk6o8NttRCXekop5XRmiRjc/DbWvop89VUssokLNmH
/sXKaARsgtkuVno2iaoP1jgHtTy+0lyNcO3PZYRhlPXRISUoDBAsYNaHkTzApz83kXs0VUWzDfoO
QcNPvGfUL8krIiwHRsXTriTHZVVL36WoY55IYPha4IFMuyMc0on2m3zdrGhOXv2bc31Rz6OQzBFR
D/O1MOlBJVNKPKSKR+1twIs9QLoqQBYgqILuLNBRiGQztNZn9ynsvVQidaEc1qBNV+wVFmbi5YS7
czBkcEtI+XaYNnpB2NY36EVX8LJ0R6CsRu6uiq22eItpQbZA3oURejpl7hvC+jHv2nknU4ocEqHL
lOeobi/oBjyZeKGjLOV4sEItCX1e9B0et0tbVosGN5oXUWNtUAPqO467kHWXtUkz+D5r24Vrn8oE
llXGdquEX2XrFBmh8WuleE+0r+ZT+1ma0GsiDU91ssWky9eFJF1ydABz2quezCBuDB43yysaWg4P
SBoyUmSGfUegNzQovNfGhqnDu+mD132diUG2zWxcjaFbBKXFBEWzQdsG6tZNCf+Dq64g331Uoy8O
clzoeCpRYgXUh8rBllBZNBQY9JUUdZm2WxdCfdJuY9u0rykU+JpeiTgBCXraCJSQ5YyHBdpZaayp
BUpbrzHQMavs3Onl5dpskvadaapJuSKFXmm5AkU7Uogo5IUe9SDXvBwFlHw3POpldzcIxQ4EWWAL
WfzKTWF14qYekGBlBnYOseBQ+RHjJu2wCv5TlASY3DMutpW8x3yLk7pi3VoM173WjSV504cEtZB/
kdig4zEBsUHy3kXQbbZuZPfxoeQe3JKOYO5cpREo/PXC6jCF3fi2WeuzPtHKJ+lWVyicMNRO6weB
OhurrGDF0EMrQPadf9uPo0qgrwiME0h/7/yD1sZ+0KW4UF0tISD0VSvInBZ8xqD5jrECFAQErYJf
X0yjrSEXve9lawU68bqp58EsHokOQwO/dBKOQSwws6tNFn3jJ+/Uq6HXSXvoal5yU5Xl+orHmjdZ
rNfipGYLPdaI7qed35bj7Ev3EhowwI1oXl3JempROrLF3xRg1EdWchgoAe+rPjR+AJ4W1S7bNC5a
o4CzOIFRGZmupOfnakDvnQV37NdBXIi1hrYHqyrQLkr8oZEbyxtXz8/3poWKFyx3ylVEtAWLFd1d
NcyvCGbDuWdJed4tAeiQwKDVHFh5XNyss0qv6loO1Zjaeqg/1mEsshY6cQYaAX3GCz2eqZ10h1j0
hTf9wKF5aVXsYdihl4cVHnmqklh98JubT0isCmi62fbEbrjdTdQNP1QNcq8GJsgOvAvwBCahrny9
bru6BQaZAwKcO6A2SJ0jMqEzhnRVG5ck9IJNfIeRmtDfh0YW14A+6slUE9UfoUHMFiPxgF8upKlq
6Fv0SY5DN70MC5tOH0JBFuI2n9HgozW8W1VaSF1U6m29EB1PIdfNd4GwBuduHiafAtSpollgrvde
TVx2WVIk/qzT3PGM4am53hZqU847d87DhMcUGhLuFjVhuNgkQ+dB4AcLLXg9GFYu69nm5+0SSbuc
qs4lZ7WlFckURL+PeF1pD6hH4cpMUGu8W4dxvR+TZEuh3bnfhtA4YnQxQEkBiAQst2qhy51gKOaz
YV/tdibmciyhgTfUVxFLCMTdsKXLSlt6BjMI7XDmtxF60MNMzgFubaah/A1f4x2ai+KKYXCfJcxT
1skRPfTvu0VClwBaF0xO/dVQMf8uDttyaGC4YSqBfbF2szaV0OMcTDJTdrvMozOUtP2J24AAIKib
rmGYwV6HKsJ4k52m8vVYxfGt34aOmHGbt7TAfmhMA+ejBitRWHC8rYJBpU2tLzQJVZv2+9LcNt2w
P7Cd3RsY7R7NAPM819oxdToQr2AoAhVnrO7ZbVAw39JA53QBepbNsGkB0zlzMqaxnMsLoRJXw0yL
1bc+ARI6UyO0JgxvwvhCrMIeINALkep6l8cJu+rF4KC9DOyIf01cD7MI84ZPmmERt54Wr9dmb17v
Y7erk3FgMPAxduV9BIGcVJOc59xxFF8BW8IL49kYz7EtJ4OqZTkV2g4no9Qcm1IG/Vr3k/4AQ1D0
pvGF+7BAi/b+f9g7t+06ca1bP5FWA3QAbmHO6fMhduxKfKNWTmpJnCWBEPD0u2Nn/X/FtVuy1/2u
i3KLPWNA6DBG798Y8ZjgO+OT3DBZ07MIJ8XBLnZ67OhACh76+Zq4sXnZogEyTBtL2GZ+Y7caxBLO
sgU7UlRXGcGp3YjzNGKQGse+Pmu4d09AVijuf04u46inJ7ii49cWJtB93mt3Hq9t/th1brtSY22P
C5CXBtZUV932LJounWfhHvqJ++yyjH2jzYzNIbHrDEuxw+KxNNyBFvJXi0vDRRUWOkChyvozKUDO
aSsQdQXseRcbcfIahqP7BDRFP2XYt7/aLZs+48BX51hs6Q3wsekeR311anPJIZu1MS2nLm8P2bb2
dDes+9OmyHDfNJm+V8tgbJmbNjqBoLJfzeQZCBW+bdcuZ/6qkqEpFOmGz4pu4L801NEjTZvsPB4W
BXF5Y3fZrOiZ9o58JzLJXHS9crZVEOu7BdbDIfWmy7LrhtM5hU4FQLedijY38joQo+5zSCu3hK39
czu5P/F3QKtNVfw8dohgap/Wt0sO1K3gJq4u88EkL55IH0o4WBHYndQ/Vck82zOdtBQsmI7TKyZ3
1CKPuj6/7OCPHoYFHmwxdzoc4C53KQT8KZ+Ljsr+dkCWG1+txKYYaxGFyUFmnkN7ihcXh4ue2e6O
Lox8SvscopFYnB6OOjfuoVbV3B1dO6z6qquaoToQ1/P1bJUyJmfpPI7bw5r1zuuzPfSIDrldhnZo
MGpDUM1lwzMBmiBOEbmUvPNyvmlaX48l9bH6HNINXMkQteK6n4KMDyFGiHg1CS6mZ17pLXPYR5yZ
uEDgpHqi5Pk8ifSSJ0vU1583uspkLtbFwme+TLDZRRcZ0/N6ZiFwwWGfR+4fAVY2EGcT1eYOKo1U
bVMSli+PFSW5KBLN2k/DGpPtLAi61iWE3iS6Dnm99GXibJTeANrawmFYLfCjfqsu62SCFRKnzeVE
1mWs79qViHyjGP4+WrpDHCVdM8MDNwnv7iZwldl0gLMu2gT67jhgPWTbaEsfr0l3ZLFv9TWU6FqA
YjDLVm7TYvuCduv2KFJfN+d9xfhwVIGHm6ZC6nyol2o5pwryygHqChC/UQBhu2gUOIfCQPteiyQs
62cxJdMt4fmSll0td8OJNdSV66rEc2yI+z7nCE2oM8DVQBLF9KiANXrYGGLRZCinkfhRhCLV4mEl
DLZsaX22VgBEmJ/wgSEicNu/YROymThq05qCKxsvOezaNE710STLwPlNTGbhn+qs7+R5bTP2p5rn
l23T6klp86Jyw+sCaUL3GEIKSjaT7izC4RFhkxDuUWTpdtWuSXvrgMieZu3y0lizmSIFGmyKruPd
o+tbAXFWrIXPKob9dZ66b5OS2wlQZFtYtUjI+ThXyngZgz1sOGzYfT5q+phy59yhmjOJwO+NxF1U
Fb7Hg2k+GUAt2XFMU3UN0nF49Hac1NEvapYXou9UWpBuyS+6obaHpLftqbGSP/ZNFB/zSQ9XjeTk
JmkWdpUYKLiDGqMS0I+COJjI+c/ep/5sW5IEyEiKQ/gQ5bMdjyYWw+3YZGG6MA40Vz6GaClto2oQ
E+NsCjBSEopCR3p/AahWLcd1IPHjBrTqO5yw1p7VRM8Hh0UZim1t3C1OeRz+lYBiWtWIL3AL8gGn
TnXy8FxL3xv9XFcqfhE8Wk4AhfKzIcq7U2rS+p7UkQPUI/SXqO+e2jpCJoXE7ZQmsv4Kf2QaCk6H
4SukV3fpEworQbqlzkqgaexSmgQPrSJ5YtUylxlL6F2NtORyDnH1rdE0fWkg135pYhqu4U9QEM12
uADhtD4PaZs0+562mIJCzb0RUlLErdgc90nIvrGmQyK29t1+ai/J+DrMGamOragqnFAdUpaLnvfV
UI6uWqbD1G4DEoE01HFJW+wjhSBVzW9aMyavWuupKZIW91DUbQpioMHvLXshQGfr1fCLTvgkPSCF
n1uHWKtRl50Zpj8MsjZdNobS6AUHb3BFTrIwn5OpEYfJ1OS8sjx5EjXTJziujS+qlZg7zpf61c+Z
wfGAzPM0eAmwbJCcXo88c1dm3WLwtwohzfUyevMK82SpypE5BLbV3C7fpmnFWsGiRJ7mDafs+xxy
/DCv5/nY1zO9DNZCDQ/VsiGYB2X9F6P5LE9dqqcrtiJ/KwjCkenQSgvhntiuVmW0zfx5Gtv2a2rm
BTYQHUGxg7a+9SGNHydkeflJTojhCoB/uj0LCKousfv14bhYrWuEcjlCT7eNZLilOsSk9JJaCyo+
4kBgzdyrwo4Gk6hkutM1a+aTmgWcp64p6wZBmjvuaexcSmDnCWJqmGLbl370fQMELQ4Af+dRNtjS
YMsDJHKxV+16RqKk7tmd8BQ6bxPbiv7ZRmlK+nIm2VLLEypomyW6afQg4Jcg216A4PpNd6MvUxy4
fD3oGOdWW/gJp/x66OdVds3VmklIOuUIizE29+0MGRMW+Kh87k/OG1t9UaphgzoELJV0xvZNae+K
ebGDmE4KsVp/4bUn3b9HIMczP+qmqbr+yO0aN48yAnQFpJ7U1dQf3MpIVN/XEBXxHhgZxgqOtfcg
geZicXj8vzqSpxHGcaz79ZAbvfAvHCmufrQLZusLMQL6wdTmkBlIEsvFXIERi5AJc+zjyISxDrf0
u2IyWsRZ2pEN683GsMO+ehM00UWfhXUjyGxlHQSOCGzH07PXEBSy6wkB5XIb1YB72Q4ke9ucbfBj
8LZw5NUD3FgQDHN34C2gs/6KejzeVqDUOklGQAQj7eQjnbipxBGekq7oZeS9XQd5oNWEGAe5g7In
YwDLJhpezAF2kLpJNLKGQpocO+aaVwiiMnZWTWm3ruak2ZyA2i17RCNtYEfVLwyMBvhXUP3QDvoh
uwYCx7IjKhqEnItpBi/pi5jZHEDkulF25hLXPZvMt09kG8YJlBUE6YJ5rJ1jDFDte9Q3iLI8j7Rr
joMYc32YXdLDIt8SO32CiOjXYz2N5jKv1HzPIz6fU4Cc10Mkadkkwt/U8bp2R0O76WKa8+iMQkV+
rOEmpRcWIVxa0B54HYovQtOfuSkCKLdkBqjYDITzO6AA2WBrBXFWCJyj/jDRbX0YwfEtCBBIe0QE
igxR1obzMyfY1B1kly2vZJPLaopYBRs/ZE3V8ANaCvTfQAykrhjrGalBv5EZ2YirY31EOOHGc695
M39XZNkVF0TUSV9ujVYnaLezJKfOx1n+5BOb96WM2DAc2RqN5/E4pF/buWUQLFOZqKGEoFhxZKjp
Ot52KNjxhyTifvoybsEpvBwjO132cW5nBEhxcsUYxK1bOMqsK5hFHH6zmJ2LCbRJj2kj2kuCuoNi
3DwvncnmW9OtFkgf3G4U5eQwJ8mkz7YdO9zSRZGCLpk9t6a1dekhmL1u9ewwN2T+yZNowHNu5iRi
s9yjKmA5sFxm+bH2Q/iL1HtQ0NRGXRNsw+MLksugP8EudnvURZPqHBGMuHQshWuNLZKuZ3Rm9cMQ
qLxZOqK+Kxdj5LOwLecT6n+gjGxbBR6uisJTtnB/H1yr8QiQtm0R0m7Abpp2qL9peP4QQz5MD3k9
hIsYokV1CFRVfwS6lwLwZmTnYOvr0gbHH61Uw2lK+uiLcGNc5OmyHbRrt0dGx20tWMbXW/gsSXVI
/Ah7vmh7A8y0mvP5QgkHrG7sQU0XSgYQSCFvNZAGZMOl6dM1Aaqe0xREK8wGlNxQMI6IfCRUmMmk
0hdUjaA2VL+ON9Qbf62SGMZ4xJVJT/XUms9hAXV8WqceT9k1In1hTmeq6BCA31myR7wjGkT0BWLq
tSpQaJKHoocJqg840OsAWWgO91sHBaDYhDHi2Mxbve5wRHXc7IK/ozgfL9SCYozDTM2/w6j7YyLH
pQwTX7+m2C3mqwWerTm0ds4eRu4mj8txbpEQVFCBumS4oa1MrjLdNulrTuSKSp1Y5leE6OR1bavm
ciFmvKegPsq4ypI/bT/5/tiPab6WAK1r6M1AwteDD2sNdMllkzx6XWUt9l9H26s6TlZ+mkTgz0Rq
s9xCuQJPAxixW4vWdPHXKu9RhtOZ2N0OMh+jYxr4iqQgTxyOTBnx7tjFtf7c8MWFEucmojrE5+CJ
nc32cRN3gQbI0DQZ5G3WdvSLXV2sitm3X+nYDV8czO1CoyL+IZ2wbLJczZjyrfuqAHspxFYLKQki
jxvnt64cobu89MqTC1djUR9c1aR3k5+Gy4nbrkRG3lxDF0jPiYyyZyjGVYppoMSrSTYKICUaH2a3
JhfNOEwJynMyFAqsfdRd8LyHxJOOY3Y+UoC6hy0nCJy6Kl/Oep7M7QMctOrgIG4dHKY6Ky3l/ojw
Jb7q10GfujrEX7REJUcup7gwo48OYLaaY5e18t+wxKID42x6yhDun8VMxq+DmpsvoOZQtEIWDFxC
yRfXsexmsaQ6M/OEVZf5P4dumO6Nj1Yw39MQxVgH232uCEBhF7PuDOeB65FmjPSQpfwKKhq5DjZx
f9QQOw4ZSh5uLYoMgdvreHgmWcsea01ZhwIzDKMxfcyHog5tQ+m31UP9d8fGQA9yrzigmm4+5BmV
4JOR0Q6deXBsHBi/m2ptscuPWZZb2FgWnqhGodqKci94DbWhwx1b1zFfz0KyLDAW6BAtk76I/E6b
XWSyXqcnWS2Bf+M9G5rzesi6iZWSORTMADDiLDhsXk0uXtKuI9NFjbI7AVhosvGGsDGLQKS7Rrho
ufDrAhWzEHA5T4z1IXsRPZC+CYxh0y4t9jGuI35AnNd3UElXodTRWqaG+WJpdijjtKzwR7FoBEWx
frHO2gx/RZas6XgQkPVTdRwNKvO0LrZKNTDujJIxzA3MQQsbRNVqi+ynmWYTUpiKLsK55yELcq4P
YeMZ8r5E0Gqpb1HEMPrhMAaRifgYGQpe/NWj/ileC/wWU61lGBhCsmIzGjvDuYTHWaMgiqz7kzCh
ohwFmmqZU/uHJ2pLeFHJrMHPULyeiuWKTCMS5qt6HWUrygX8QTr/xtv82VqFawh4IYJ1CGMOFfDR
G576N28OUlk2RVr1f3WD2Q2NueIGaQ/lvRsZ0lPNvEMZXbSQpNRVDYvuNzfwM0Gx3wADI8KyfG+N
kMAU+tkcrPiapFxV6ffm/QY6zBPMv67JW8w4MsAXK37tSIqfjFKWRmj5gx4ZOd1ry3cD/+crLroi
iXaUfBeonMJ0VtubD9hmbMKT925CnNvwSE4Xv77uz0P9dl2WMxyEPELFMf14XePXIR0Izb4roG6Q
5ebItOMXzZCaqSLAA6rueom2TXAZ9JAk4jePDZr5b/7wfvn9HcMgBomVJaANfn5sxeeKRIum30na
Ak0seYgE/xPIARbksIHNv62g8ccg4+3qH5sxijZdjOCRMSi/HoifXznuhCd44RwaHRcYjY9oEMCf
qF6bXn6T+dZzdzZY08n1SGS3bzJr5vZN5teX/OfDo++GYMC2oxylk+wDp6NTLVFbEbnvTATwEKc1
FlvcnLgLMKOOVSZhxzmPUbcIvrBmXoZonV1+nKshMuE3EyH+wHxgAFA2Dp4ANg8FePKRGlL5VvPc
TORVVw450jl20x0d6JZBo0OUDzXbWFl1UM5NseQJitcKXkXaP3ZG1NDeCZTox7zTHZJzOOAueehm
FJe+/nrMfia4WBrH+34QMQ4wPcZq+UBd+CChSNtteV1gQGISoPAowmBFcFxgTS+OIgc0CTBKLJop
DPuXyij/3w4WGqekIMkigSp9ygCB/Dxv4eSO0zqK4bVvOQHtUoPzgAk9rxHy6CsKULD5E+mya/7s
at6DPXGmczE/z0hNIJZagLxvjMyq8bf6amvnK7Y0cFt+B2B8nGMoWaQCjQbSLMEbFh8xh4UGuMD9
Rl9HmQh4/Xu+1no4ClNl+jLY1eLmSNrN+BlE325YD1mzreQxGCMvxhw2tCq7DdnFVacR/0lU8EZC
TiXyQtI+iC5XCJsSmi84rRJSr3F/GW15i9+KwivIMb9Zph+IEuxUAmkWqg+imHKBhlAfdgzMzN7O
/WxeUtiQcLKBt+1mN3INxJxlvKU7/4B4YqcoWuhx+Jl/205MLHevewkTFWg5EOjvFzT7uIvjkAW2
xfM4xqGBjeTDtIAjOCJLGMyLcVhFcM6garKbJNZ0vaKjXzEcOcS07blDNIDyZa9dsLrEhh/Eg7Kb
JOeI0Ort2e1S9G1WiR2lWtgMDPms8Xx/PcMISQt6+y5vPRhXN9vzhlJ1+DpR2+54T4XRxwsa+lzj
mxSlPdtz1i0L3h3lCItQuL9FasoOBtrEiBJfv7+7BiowUCz7dvk8U2QNRTag1wEIIbAbuPOK9DtF
NRneNX8uo+gtCtdmF8/IuVAKcu1cAz+8bTuXIFJWEm0aFAOG9LXPesmekdLHmGRppkBkzaBvAHP9
em/4uIVj9FPIWwgZWCr4PzpWIIpEtQq8r5ctRrmUKpYEdb4jCh/rob2g3gZsFL++4sfdKEmxFyUw
ZsHv7Z08PkzGEeXnOnQ0fKVIzjEZg2f79peAYcL0E7MF8wTzEnoJPBk/jeomfUc0fn0be0OQn45R
mgqBiEQk/K1oh364j43CPoC/0z136B+AapVp8Jz8BbHJYjfSSHXjo5PpUN3PY6aw4xjNB3VEe4lk
HooMxQItJKJE2atWZuJxoa7N1mIMsZgfpoxEgPf5tgxXmETQwmtYqbujL0W8L3ZEvvPDMGtEFxey
bqZ95c+M07sE571ZCxS10WU++/UTxx/2tYzigEK4gaeGBUTjj2dnI6Tugx3TJxT+R8D9YGokwP3m
bZ+3aKzC2LmOUTxooSzkuxarpjcGkCB52FeFBzsuH1ETv0/pxFZgZs4rgxQJW6TdYCGeLEpxEHpv
fG2w6mTodvowXlFT8ezS2GIZ/fqRkp9ZOYZWK6jpAsQpOHqvoDfkh6DTglfahrpPnrJJU6ytyaj9
BiZC/b5039YxuhOtuDepl32JY6/ctxRnLA4aomMAj6hc3r812GZs/mzzOkUNcABFBRdghTtwK+2C
T1Wa7o+4KlRFnRqSOnoymZvpiNqM3uBxf/NoH6JMPFoeozNfjKWCEjbEez8flxMMlrT1w/pEkZNi
+CdnMbWAvlfDtynKGvgA6zTY7TlNUHjfFB0ZYryQRXStWo9bJ+JJnXJKfHhClOowHHDOKGYfnTfs
Jn1FckwxdHcx++7msW2eVyhTwbY2ISLBBatJRvgTaNQYQwFUBkMxTSnk1pLDo8WS0HlS40/v47Nv
hQ16G/4PAnz/jhb+nRf9sEbB7qOtFM4vngHQjf4R6sZhY2IVlnyeu3TA7vAe3gKRX+amBIOLfOc3
h3/y4TjaL8koAvsIxxI4tY+IalQPCCHNkn4efYwZAgtjwoTC2Y/xYbVhA0fhBtoNoJatRVcfd97O
skfIgk0PoxTc0k73Keo+JFqKTCzDZoAFOT/AIsenIPdh4U9onCNuf7w2ZUOPoVzarMdawSraX4dq
lv1FQOzfE9ochbfzQwTRAXfC4Qpsz42A8/o7Ohcdin7eE/Hw+yGATSJGv85/ZlQIB0cAM/CFIaSL
VhaTbyjqQFA0Ud+CvGJuPVrthMmKPEnyWhfO2cpeRq2nqP43iHbIlVMdYTfQa9ESxQYQEt8AK0Xn
QXqGcva0H9rvrG4394CmMx361sLACndsjiOokVnd59yAcKNs9KcQOJRbZ7VchkKg2h9VUZGL8wMk
/Dwu62XyKLofoNxuKOHoZwckTS0NqquLeXNhRYcSwmtWn/Ik9uxRtNPKYF0tsQ/+zORBxxLxm1QQ
2jWwyrZMtzZsGwBgTEUDGWKFbAkPqhanOU8VTMeOLNvnIIakevasVXAj2JTE5Yr8dFhRIz6N+SGv
ktCUCn7EOdLkCfVyUdiuJAqpo7M4xDo5oagg09HRNEPHnlY+q4Y85ZBils8L2NjphoxTTx5wYqT+
O3dCuCdUfCv0ajHDEOvxU75sbXMmK3Dgpw1AUzcUeTPQRJcp/DSbvcao8u+/6wSc5HLAVFntX7mf
QoDH2oYxriEz95ajDqyJeCvOZAdz8hasIGmaM1hscIf1Xzrr6YRRXmKaOXaz0WHGlAYlNRr9iYpo
EtGx75kx6YXPZaXb654vDYDdelZTmK8Dl6qqThJ4p+cPsof3crG7myo7Ya4ICgxh3na/qR2zKuQA
bJiAaqWlg2h7EdRIdHUWqg6nDexweDTrYTaV518G4mEQXWByBCLLAKUVJLY3iLpQULrSbBF3bZKi
u8Td9P5NUlUtfhbl6LUA0HMYmX3dvM2T+bIWDg7jebwQ9HQqVxTR+/QMZHLctQVHkQ7ORdC7FR5H
UY5D5c9FriLKUYCmc67u1mCCSe9rSaDVoRaeksRcNH7Ns/lOgJWr8sLm+R5Vpw59C5rnVElJNrgX
7YiRImivFHc32LWt5leESpe213GFhgHtfV0HGAtHMLkBvRf+gwjTZL+ldYZymRwjpdcKLVDALLjs
0E8AG/svCWqBcL2uRsuHJ68ya0uHPBgjm2S+wglSwqfafwnuHyFLYW2+x/RMowkVEgMNb12cah32
EaMoRcaXYdQTeey7dN/y2TypDO1rwjRgAmzw68QZupV1+Jx5f1QN3BLDZ1GxjzGd8lHiaq2OkWT2
UMTxXmLDdML/iNtlH+ee5TXEO+KJw6sgPZAs9hdokRwZh6sqRFolKlbX1JZVprkneIPMW/+Mph6+
6jFeRG8D2KuNxQtaW6X7LVd402h1IjCzcAWKH9lXSZZ9gglH9jcPlxPfa3Ogi9NhnmN8FEdsZgPu
Ye5HXLb88TzOUWpfUZqAwqySgz0Wjw1nqI0rWcghABUmBeceHX/MHrmNu/qa1mR/OFjgb4PhMWtc
+SPGzfm2c+cJHXlzQ6PKkccfQ03eP/6fQX7/HJSCpLlJEyBkaYkmO3p+bSphKndW9XTFQ9tkQ7tw
8BZwfqJHJOBqyAv+/qIGNCTDVEPmDZb4Ag7aClE2bsBAibu88wNGaU66Fh9JDDQ2B7Gfyjkv0JFj
D3pVxwE6lxBbIwu7420EB4MVhH3t/Zl0UiFHK83QixCfQ6zes/Po/dW+Tw8Qmi3GR8BBwReetvvD
L2LVmKcqhr2HQIJpgW+uA2gq/bSRCvAQOG5N9+F9n0ibXz3uEg+5/5a4crAGkZulFLNrnPR+6+8D
Sraw4Q9DSweWHknE+6a+gCSbLuZM7YpWdAwVnLv5+h2yN2PA+61moOmvsVA9pg/Qim5/eDRsw3Qd
UaWx/8Jk3r+wWWX40vbRvhy6je/333uhdHjyqClX1alXKER41Og1o+h5M6IZ0nRF3+dKVY/5lJ79
GHIwGA63s7zT+DgBBly8NlWDc36OQTBGT4jc6mw+GEumviqjUUlcHO1gQCmAVDHQNlsIBpBs3nn0
dIC9hYoMnK/4XoO+dnV2ahAsLuslzcd2Gc4nNkRdV7Y52wso5aggGwIU9/i8BreBLwgaeXvbWY//
r6iKEC88CmhSU1hUPbVoADTtHHxwNa4eayj2z6KX6A5zlOu2z33wJWLX7ykcD5DoTrc+O7YdjtgO
7bV6eFawdnBULV9B+dfYb1BzMTTN+Y/CG5iB2tUnr1vku99WNjJKz02tMRxn9G3N2CFrMeojwEy5
PVOdDWF6AkGqgzgHvrM/OvrLjRgiClyuwRM1KqAyW2zRDvJPMNPws3gx+6yBXrVP8Xf9NBubgL+N
Sun9eaeqSvDFYYLj87aCFEqKqt2gK+csafq8gGSxiu6GwozDJwRIDUzqmfsRitq7yLLFvEXxhu9R
wpFcKGnRN6HY3qU3ibQcqqHl6PKExmCgSsRL1yF36suphTDBr+CD7utpYqFCuZJqsglbJRUSft3t
CCsHw4xcbx88X9FdKkhQBIqqpbqFRwjjaW3xlF8DwjNJLoMcnatuc1rvIiXKQ7D9pI2kAmACZKxV
HhdZg8I/iWDQ6+wA6SIWDHw8EtwXpmiMlByH4a7qb4RteCrwbfux0XG5jznoiBiT730k6wlg1i2t
ogoFKvBb0CriU7P5QB4dgmmoChtQHvGC/RbziwSzYQRqFu3PgCINgs0f6eWuUrXgRnYtIEeZvXkR
+aotWggtrWhvhbBmBTOWgMUg/wYeXC8SJhLamPFibKF/kzJr49Q9Q5EMzfQ5UhatEFHPsVK9PIQU
sY39ns/VbFFuJFGgghoOFAyh1x1qXsfmeWM+YUPhcTqAq0FLrAExZZpy8Loes7yr8wRd5oYVZE6B
qnLEn4cfT/L+Lq0B7c1B+9O9ZEi+1fT8KDrKQVhi1iH63xdvNXb7J8COYsxk/VY5xOOI4BNA3PYP
Sgp1ojsic9+9jaqVBktZIVqUt9u0xuYIkG23+3BX+09+TNkfxUToV4ofvevh+3ZKVOmW1cGtjxMX
Zfdep2jrWYSoh3rO1k3myUWw/b7KFdl2OXBERR2+MIRl0wVKbzC/WQT/4Ra65X7nzVsdTP5+Ie5y
HGkwTPGy3zO2vqrRJAA4OCCNT837hgXOd//NNot3MZq0dhchRyccY4dOdXaQBbBvQEr+3clCD4ga
U6lK1B7GabbgGunc7rfl3xYcGRqcIwC336p1TLIXZB5ARO1zMpVb0qBjnx7hNh513e4FVe8DAh14
3/SaTOxVWGyMSX2lE4rmAL8Rvj4k9NBysD9gBoOD2AuNP8rKeoKHAL06edTDIHDXqVILVkMYsM1a
wvYV1L57ZnNl93v/dS6966j/W7zH9svDngOb+f4PAnzUWVFGMpAwppCq3rfGGhrwPv5wd9rbX1/q
g9CE1RShEALXgmSF/4s9rf+bFxmyxgKKifv/zJGoWYahtEYydpfm8KywIwu925O+qvGGB+CKWCc/
Nsdf38vPEgKPIsyfLIYnKVJKMc+Tn+9FzjSBfFurx905FS8Vj/d4HExBSo/bgND5d+P8zwuiRBLC
AWrlE4iL+QddEW18oxi9puTDO2in0CJjukjfygl/rOxfP2C8W17/+2L3J4R2G/G9h1ESw476cMGl
rRma5bTi4ceOEcDFYymtgNXRJ3dhY4YKHCM398kH8OuHzvf7fv5WVkrGjeE8+s0d/TzTcUdIpdBP
CdZozuHNf7TF1jwiIV2pfWjfF1VAXIc1vniwJ/ZUZXOFVwBDesXKzCkOB4QWRO83AkjB+q2cLTL7
E0fVCpohLiixW1EeaSw+DmFSxrfVSpFPluHdzzLv2+yvH+Lja8SLYxFFozc02Izj7KPLinPXTslC
5ls9NvvOtL0FQgat5fynlWSe4V9T+H+XugD64Xo8wovc/0OP6w/GZrogGkmyyN/+OPYWpcErRwN2
VjRpHSv1X0lrPILkH+MfMMDCQJ0xwzn+87qgKKeI+7mqcdzspaYIkve3kTYt1kU/2v3A+PUD/rz/
QJ9F8y5MVKxCVDfvTbl+viBg0QWdFXlznvbENbwEQZLSF4Gmf79dgv+8FF4dIASRMWT66cdn62TS
rV4Jdf4eiswc6gjmUWJ3EPztqf5/N4f/a+v5v3dlwLr42wT4R0v3O/cX2qf/3ADi7a/8aOUANxj/
pBN6L6Ci/L03w39aORD8wyj/2g111BXj2MI5gvPlP/3cxL+wqSLfArwMEAJn6f+0c2Dxv0Ao7xMM
fACM5ui/6uVOPwjBWJCQgUXKd8iDYgtLPizIZvRbE3xe3dfYc0D7UCiU8A1Ug8RZGsY+Iclx4xka
6PTuJCWSZ14ElE+UjZyHsNxaYCuoP2lsg/y0aib6oDNYvMsfEDVJE6GbpUNv47lvztXW/x/2zms5
biTbor9yfwAd8ObxAqhCGbLIoqdeEJQhvE/Yr78L6u4ZitKId+Z5Iib6ZSRVFUzmyXP2Xlser0Xe
yF8LRAr4MayuTGwU6zGAXRUYJCDXKlYzewgqR4829FnTQ5GWyqsWlTHdv7XpJ1HgcKyGnWNlegOi
IFq8SVj5jYHmKQBpvfiak8tX9I+xT9Pm6WluomfO3CWvW7RNmi7dc0b7TIsm9gtDAoGkAf0y4yHZ
J8uSXkxwKPcWp5tPYwpKSpdr7FFtacY3rWVnMZDWab4eespHv1bHot1oNb8YdNYiMMg0ee07chwf
mzBDyY9fXUSj+ZnmmrjvBjNOT7i2JL9LausqaWWdPleCxMfLzZkjm4Xzwg2dCctaJ4tkxpIjEMJz
J+ancK5KV5KdocfqFUa3CJWAuHe0djNv5uvvEyZfx2Wcpic9SRQjAHUkA5jTho1jMujzOBUWytYC
7gBYO9Hqx7mdqM05LXTgxIbiIHWlXLmSYde9B9fAvrKz0ULSmus8EumSqKlrTXG3+Cm48tY3c2t+
FpwazWt+CdYWhO/F5COYnfxE7rVNJ7d4uaQ0fgXeoG/iKMl2HU2P7Rhh3jKapIfRFVvnZtHxApYx
iGqqmOqc0TE/zJUeAu5qlDPGrXGDjN48hLo1c1BtDfPrSB/Hn7oKmhJMphpXSlXEGBjpSjKgK6X6
Qo+Q7VzKZc+o96Bm+mhDOzNwMdkbLoQOlW2Iy/paz5q42i9louioepMZDnHMdL11+6LTL8Ywo51H
251dhl6uQsveLxau3rnvolWTpwwWMpcyGX1Lgn/0kLfI41wM67I/x0Ds3FaG5O1p07QK+lTk2gdm
L61zYdZR/LVorBm+f85Q2GWwWkgXg5FEHXbpCd+TZCcXQynioxmW44taxGaNKnXsN3PNiXQ/RXNs
ALBV8Veg5Zfj3ZzmYLMQ8+TQ9pRZKN6IAVTs5Law6NckyXUyzcrixQ1gO7dqUTAFVWhbzBDrOUFM
mVb4LeuwHoYLxNk9Vi5J17wq5m6iYSwGxZPZ1qBSS6UTXZulnHReW/SFdTlROZzyzljPllbvxxEQ
fZ44XYJjZgG+yyUrOUlVlQ/bIQzRVFPGmS0YWXt8Ugmao706NdFhlckuk0iXs9NLX6TFKXmnJLOa
PBuBgnECZdItW4FKBjMJCrWnKaxk3bXnPr7DI65WAfCDFp+1rEPwBS4jxI6VaL7F3jABbcVSSYc1
z+nn5nKsjnsrDbW9BtbtdZT0ewPc3oWGgJl+YaYO9W7MkK7uW8S1vl1LClKNTr5cqHDPiD15H9FI
psyFI1Yzo8dElc1Nio9Nsw+pZINAtEdpmi4mZayOsOxLnJN1mwW2HXabXImwriXcq2ob1UvqM3nS
zlI9y8NWoy3km06qHiuzdDaanUrORkoYPdHDnpQ7zLiJL2u5yn3O9Cj93DYWVnBZSPe0u4fnTp4Q
9reVrvOuoen0pRQRcqGYnGtJI9C9nDF3tzHjLmqP/AGiBBQJB4ZL47CeoYPZSxEf9E4yEGzMumXU
spvOEGz8qcfgpYKXiVzDbCOgkMATd1LTatUmFMWIj7vC4apfYgrvbUDLYX6nzJH2MIzLo84jLGgD
TCiImRSpO9MerbNpJIofiXD2hRqD/nBKLD3lApcxlxiveHjmp5sy7PRTXqjkemA5KJTLsa3I2RCL
mQZ2UyHuFtNTNE00dRHsLYqvJGFue8MgCxz5Qzr1lwWy8tMyK91NgTeHVif7V3RWpiFsVTfV83mZ
d4VmCcvAXYhBNjzgRBlBd9iZsv1vPfWvMzD/WU9RHfy2nPpfZs1l99K9Laj+/Dt/1VM2QYuI6uhW
0l2FZitzDPyLj+voZDAi/zIZpSPWNBzq5b/qKc0kUIsGJ8JhyhwYuf+spzSNLC2FP03H/y907t+E
4L8m97/LxkGZ+uMxFXEG/+NAhRyRNshPOi/mxKpeq72+N3Ib/ILB0aotxRAsCDMOedQYu0WqEEVW
4zgD5u+sC4M6JgLQoow3VdXTLOhq6SW3csx5FI6nhQbVnZliSQUra0K06nTrFOdDdzOnQ3JXdAYA
kZ7ipYhM5VNVhzShUys92Kq5QYjYfB7gd+8myW4TIO4jUQ4YKJcvzNNYfEIgnF44ZeotZ6/sgBOh
PIaWlge9BocOk8hlRagAMQ4h4vWUJUEZOpzySUFrvZBMjf0hsg700CFuhPl0VVEKBXVuOxeAu0GJ
ogpXz5PUO0BdMvlSmROc/LQJB3eotGarWkoeKJUaPSlO4pwUKbtWJsxhoarcoSusfCJWerdsMIW6
clNrr9o80/wrZtOzlaEEGFu0AjASW7eScqJDj4lioc2TPjByuf46MvMAjM8UtknaPAAqmt03ekr4
zpTraUBcULqDqUMvXx+xHFuz4glF7R8rOwnxdsTjWVTJ8sWZx/kJP512pjU97+gutCdTS6czsium
FViJtpid+yMewuZzofWTj63T2tZDPgSWkvEzWJhA95Y5Q7cRvkem918lR3OT1pg9zamPSKr3OqO7
TY+IgKlUVfqdEV4WWV3sJVvaY8PJfFwQLKFD2wRNMxivEW4oHGsigRSgjwEnhXBPjVBco3Rc1K0j
pXASkeJLG21J+2Otz+lDNCfOs9WYbFnM1jAkm+NtPYzNnRPqyeUim/LluO4dbo/D/BFlR3eR9nJ+
qxMLEGAQUR13ZNK/M6bcSt0s17TzMlvJJVvKsp0tC4O5VNvWDcpaBQ+baGw/6bRhRfHI107LswIy
GbJvuuj5l55mwCkE8LaDPaMdTVHnAYphrJe2lTw1TGlPZVQbZ2wsy26KZ6yW0qAd1dFYO79VdMWM
p7tjY3NgKnf5vpD6fV2Gq028NGyA0rX6DJrWvGwiPdszbq53aZpjpSuwTW9HPTau8no8qjHhRUPV
tDsJumofR+Il7vF4UGVnCvPC0Hph6PLNaCZyMuaa/WcujH1FztTWsqlsZqtUHzQ9+wK8to6QN+rq
s2WXd9WgLQ9dV88Y8Er5XMUmpOUpZkKB/gSx3Cq0PsWDYlClMQh4gRqSXltwXvFaaJrzBW9FHJTD
imdekvzeTuTCGzSp3WCALMgP4iaOmpbszR7Dv82Y65YKQ2A5RXlJVaDcEV+1j9TRPFT4fkq6YR5c
sAKsa55mZ2RmnJnCfGfOoziY4VLusdxgD6nJa+hZLJ/hqHIOYqKxxYDc+FYnJjcsp/Sm7mT924Kh
19OyNPaWGGZQWhvZE8eq6d4qa+lcq+DpuaEW45I4g87CIfFaaqftmJvNsWlxsnmOszVEWgQhnv5L
zDw5uIozteHwJMHNQ9ChKedUZrZI7S13Xj7Kw6mUh/aLJvAzhrrsj/JkBXigp82QKz3saw7NTwLI
X+3W8pInSMHmikpijq6WrsoCaRLQyebZsLx2mMzV2sI8IELLD2e8w09Hqg4ga2e4j5ZZTwlscPDI
tdFaBndJ7oICkY9R3dSXcxkynVWkp1TNWtuNIqqrJHcslxVA9hxOix5A50fABfI+lzGvVXJKWkGa
VZ9zRl3HsIqds4EFdN91xlS4a5V+ToSU+ZZFjBSGxBcztaYglQ37WgZOJbyars5psCvZs8NiyV1m
lOaG1qHz4LBrnBY4V4+trScXxTJ8chBy7dgRF9Qe3XACWJzwKI3pRZeaTN1mybmgRmuvRRo2l6k8
NrjwkhzSQlFvKqWLtoqDhXtR43pjdI32mI0FxZrgV7ahXW3jKVW/LVbUX44YA150rVk3F7QJT3GR
J/eIhYbcNZPM2dJSiAJs5diE52j0JCWMrxXCxJjg4HYaoma6lXsufRkbiz/PgiiqSbWP9mo98qe8
iq80Kx150JQRJp1uADgifSWgoOyDEo7BPnOW+j7vYYqBwwUMHS7X2aDpG44wEDFmIS9YXaVSh8cx
bc2mGk7KEKkHR4myT3jVAIrTX4PXzXab8IofEcPXO7qKaLGypnWeM5PstaIc5aecrLAdK1O8D4Xq
z6ppXC99Kn2p6XYeasSwWygY3ZWSlPmezCTGhsyRzvk82vfRaIdbRW7kW7oMWKkHi8p/hpay1WKr
PbVz87nEm/pFXnqW/74VC57JSY8CRPqKv9DcdNVOOhqUzDiTSwAOTINWpiXhE5xvE1a0RD7TAm3Z
+9M0uus5XHNk7wHA0ANxxLmJmnxXxbzSUGXXYJKlazFTW6HdvCIiyfZDHqsummzpIgHGAsymuB7W
ro0w+mcc9ZHLWoux1UZU9jkT5jNcmhc57F+tfHlGDH5TKoj9ESUAsNaaYt/ild2gmrtTIfcf6tiy
7uCRqw+AmcsvUCunxzbkLw6lKfGoJ7Nos0Md8Sv6Q910zSCC3JyQBlxSamGidJlrycYmUSuhY5Un
jG5C6oC7dOrt60Y0s/nUmeEapqTZSBVHbhwTXrXeSgCjPI6IAbqKegkK3HWXCTKD6rlmAaX2cgYm
5LRqGpjixcGWshaHXKoCr9GyoxLN5aFvE+vZmI3mk2yFUXodTnF+tIi6au/wS8dhkJOCs5QeNBVU
V6iJjfSrHU+ddG80ZB9tlBjpJIw2uEH7hs6BX0oyhGF4+dvB7B47hpJuO4HpR7+LizjSHzGvjTu4
1Wi1CtGf+JPT1mFS50HIOSStftE7pACBCKwMN4PW9MBkVtpRi9yXC3R0ItSsAzsI4gwpiQCu5YoX
lcp8GuKoObXczQMpJq6Ik/FlHckfWseU3E6X+kApJ6LvMEXQClnUHvmU1h6TZJ+FW0CRaNOqUOyA
7ukes68k6JjDeXOon4sl7vy0kaL9oiM0hJsWHtpCTQ5CBi1G1hI4IaW+iEMTAhCTqU+9ZuYeru85
SJohwRndcb6FjLJpk7zajKFeg26PiX0RYQ0yidu86+VadUWuFgFmN/lV7zFyenVWA94hCVJTvsLG
J4utk/vS6r70utVkxn3YwKIQXtLkCSKb/x7i/j+HOIOs7t/1xN8m1v/z6Pfn3/pHW1z/A0Ulo6DV
Ubce1v5xjFvb4gxOmA7p8nf3BAfGv9vixJwo+OJoloMzRjHOcIUO3/eIU7jICP91MtZsBnKM5f4d
yvE7K9H3MZWiondgmko2laqvY7M3o102OmBpfT+diLzAVTdiUXcrLbVg9VnjcDYlYz6kE+vjRpYz
QamkD/eZ3rEsd07ZPL65er+QhyvvB43fh3ScXvGeytTY60Ti7bfRy7nOnLgfKGlL5RRlHAnd3qpo
xEyE+jjuMOr9szXUUuK2hU2Di7k6HRY0epaO0s0qvzpC0BJ34hjiRJ4r98wibSWYTSP8piARnP5s
b/xLArH6bjT1fcyHyJrZMGII2X4/VdATmEFoWMQJEWwU+SZS3vthHd5vKc9YtYZ5UlJy2YDTLKwr
FGWZrAUFBnkFVlMlvrJ+doqXSLXhM1aokKUUsYz8pDUy1HFVGl9nPcg3yCOdz7DReeji5ojs15hI
bZTMy6SNhyL4/X34+TbQUpdJlSHMRUE3v/7oNw8FrWfIInhgT3jdnIcqshV2TEj2VJtlP11ztHZu
61DJn37/se9HtPDBqDcsUnd4FvnP+rXefCwUqkivu6g8kW6nnBA19ifIushEw/jh95+0zibfjtjX
T6JBgr8aB7hj2e+es5rosKUBeneCo6q/oGrnzBwKe1ZdErc2coPeziPJlsgMVL9j8dFD837Cz69U
ZXxK9NBNAOPvP56RV4LTAZTiunLjjuyNlyxfvwNKW3qV9PvcWebWB2PefD9FV9Y30D6IpKHok+wA
nIe4jhTsXgr6lkZorWp+bBNRVktD7cvSUiBthY3Z7gzNXPoPJr/KzzeK+TnLBpNfWlD0mn68UbLZ
GyXhX9Kl0ofFC4lwXURXNRMUn/Qtyugwxkn2GV0lENSlQX+G2z7xqJWtV2EtS+XNcWTBRkiHbwmq
pa+DQd10+P0tRpbw/ibT/+IhooGGM423czVHvHmczJaDJBJE7TLVkao4hLI58RKsknxnK4a+RzPV
yOeBQNMeY3fMUUkpg05t64CQVsyAeVPc1KDaJwIxxuhxTItqP9NDcWujqe8BWNp+iKjK6yt6Vrhr
tHR0w7QrT2MtdRBOOENEkeKQerHAsPbUIS52dOXzGzWNrqm3tMnNe6s5ibC5E2ohab45kCKkJLPK
2qD3y+LKo51e5LFhP4cyWLXYtJWLBS6B441yDF6CZz6hbdJCLRlnkh+V0ZD8JZ2+1B2Q0B5F19pE
EtY27Jqevouq3jUxUPsgtCSGPZxWws8OxTRssbKRPjHeKPy6Jh8VyWK9Vxon/5oMNcOYWiuy28QJ
J8sdgDoc2rDtPSrFOlB01blqRhCawCSaraJMCnFKdA0haY7o1b1BjcNN0WktuDLniq5ARH6RUokd
W406euhuidhgrvk0FXJ8VFunvjVARQW9k0oqmq5iebHNqt3QrSFCiRybaMukQX7B1TC+wiavDXJt
hEz3LFKHaMtIheP6OI6bORp6e9tWYeznQit2JX8UnZLeVlxo0LZuSr9QAlg0wlyvjGlxdZGHniak
sghaYlGiVdFyHnHe0dtpwVinPEliq4nR6TiwWNOFCdknD9HhNKIomG+uFMqvcRir6vLcMRBZqT4O
U7ys+qLORSo0hm2i72v5JDIB7BtqVLMEcM1FCCA6wVGYqnl1K1uStk9nTes9fA34dmaAlxO3C+io
X4Yh+6HIs7HZYHmNZK/NhRJexY1sgvzNZmuM/XnKHXFhdkTPgDAgILsbScYxpK0pxWl4xblRMyOv
oavDA6fh2N2WedI6bt6weaEbXefe0p8z8DlERggFPqQTGjuYz2ltWHmx6UKqgi1nlmLx7MVgxSyZ
PTJPjVvGK0M3R901mCrkeVWU2K9SP1gJ2VOVKqBi2719Mr5PHsq/5hDl1DWMJTp8XC0UySi2UFh2
w9JsSWspk+2cm8W8k7uOSCFDhczjWRTVedDir5A8bqv6KNUF4xD0KhnJNVkhS1dwCyWGIqIsH1Oi
qYq91hIYuMnQ7t2QE6VBvYVxpRzjMe6ILrNiNRYBOWN1ectmrB1AjqjZtq/5BptKkA+2sZVpoZ2S
zvV4WZAPGm4kXpUWZLrSH1qiLHI/CrWoX2OCuJ2J1VGflAQVLN+gvzj0r/gChY/TjAGQIif6DsRG
ZjJRxq/vJ1US+ksfZuBqxrZ2sKLAHPA09IMLhKB0kY5ymBMEWYeRwdd1rHqj4J+v9nGijNEmc/QY
Zyt/zl37zCWPT4SuahqTNRp4SqRPLSAdJssJ75F6IvoooU9kD7qk3c059tyTWTt0o0tk35dGX7Il
Rfh4+QskqXK18AUp5TMOrzI+NHglpm03GktyxJoo7vRUNV6MKYRUZhNQpqGRnmhVd+aS8OV7RtE+
McsZI/gx3CT4Yp7zcaSySKN0uO0Mc/yMY1wDWThG4cYG9AE81Q75d4y8whlVtgNDLfjI+rkThnKn
CNB/7six2qaXPVv0xtQiTXbtpDLtLK2oU68SyXIeSrlZH840bbrAyru4u55mktg8uRm5N/FY8sUq
kA7KkR3MeaBZydNdsEq2vq2ss1SObKF6nZJEmt2oNlk++0lPx/5STGItPunXXhuZZE6biubRuK+q
hVTnSS3EEsiZtf749auPrE98r3U0pxslv6JvaDm6cVZli+dkA69OndMYOJfYhpim91QFEf8fa6oq
yviqUfQZCJFWxzK3G2Micz5itDqXVkIDv3PV12xmpM/rosHL5PGLWEAmR1nrZFEWD/AMnQNivYRp
JZw3ngtEyy9jCZwPakQ632hikrtjRJmbHqsaCdmtzW4RIJZQTo0TNc8YwRkpoMpN1ENlR05/xOkP
TIpk2gbqKBrBoFa5rCtTd/6S5ZlxPfUdvLUGakf2OJpF1O3gmBavOAvWNYTjauyvuAO6imDiu20N
TeFRksNiW4x1hKhWZ5mb2zG+Ifu0OwKLTA3fUFsVyXNu6GxHseo8tBAlok2ulrwmixRqzl4vK6X5
VrAgzwQy8khtQFDzjKQG5MMtLMRhwyYzNkel7VWTaKxcDOy0Gjm7Vtukn1oHvr80U6YfFke0yld4
83NH8opioT8ZVf6pqVBWSvmIMG1fc1to+kFSwsE3DOJymi0of0PXYC3vdnoBbWi3jGv6AKDYbmF0
lDHVLc1Jv5AEJL0NYIliOEZY0GIUAF0R31GJdF9lgiWIILCSbnCzuBvht42D3bALzM0tUzYleVIq
+mYDAg0pm+9roTFAjxt67HSJAVgdpLAeP8cREwVsPwQL7hOEfWe6NuEStD1kpU1C+DKwRlWk2vVE
h8c4FWa9EnTrQTYvdSXGhzlT3XSbEeAvzXi7ZEYHAaxg7ei6fKNM2tT6Qw4pO1hwb/JV0blY/hzO
9LPpa5jNI0wz5S6NW541djrngWe96K5Lp4T20qu1g/GBmTnG2f4ZZxsOMTfLBuveALE7+iOhIzoM
9Bz/bUPuMajQiCd6QxAsd5ODwzxdJJrIqgurrWPtGlx0bu6xmQKCTKZJii6zVqpHv+jgbtLbL3px
mTPq4xiJlWTbxavcaZxkeU+eL+/9THhWgrs/ti6/V6X/lRd+IC+kVfHbcbj/LX8ZX9pvb8fhf/6d
v/oolvGHDKRJk+l8rHiIVUP4d1ysQZIsPufvPRTaLJxW/p6GO3/glqE/in6Z0znywn+2Uew/dJ3J
NdJcQ8XrIGv/VhvlndOa8TRgGabr2AFsBuyMD388bGQpOiMFt9Ruxgj3JFJR1r5Za2PvTgsToslq
0fHUzXydV+qykt5J4OQE7jFeqbeMt0sCSrVFeQoT8pDdsqQk4D0dv03CXEltpHOyFRIKFInr0pZW
D1P+SZfwiWp9UqN4oiKdNZl4nckBiM1FTHYhAZ63KdlQF3BPllOeGvRC7Z6QUYvlAQwcSMuDqcgZ
2jTwzbg/yJ2I28alTGmPU0NmolkQGSJNRhqMfDnV1fCK760lCfeV1IobpFH6gXn6p9RqpKckLwgr
bErT1ZHKU7+rEXUcJvja7uorQJO2X0zdeSDW3ZAyfiSechf/9FlX52zrOLyCs6GhGUf9HshR9loz
msV76ICDLWVydsHHwnhrRL1tFj49HtSzCcGGIktcQk7Q3F5Vz4li34VDfwnEEX3bVN6OzaJcTCQG
MuUixFyF0sx/iotqLi50u34KCyiFiyKmA43xTwjZ9uvwxF0nvgTLf2qMdbpfVbdTKi3PGT5Bv9bi
2M/QDm57tjUvSRhkWc7dRCh1aHGaQRW/fgVChwz+aQj5WmAtlnylZZLEyTOrbqPOyR+I+NIfWDpJ
blhjYoE2ayBJSfJEysUmKwMOXupruocLgDrpIPB0vVQ6zfjaEQM4R7ZzT6tzlmMVPvFo7EJ7YWc3
RHMFXK990jP7zuySiiiONgkUCvILrJvWZrEcZec0pg3n377Pl1rCCKSN97CBkaUBJbDIs+yKs+qE
/RdJxirnWY2snQVpBKci4QDJKCmebNrWzbLJ4/JWo7G20dqyZS+vtJsuF862s0PselrM3sqb46bJ
kPhxziaEcrJxgrbRmMVEtUL6RTIDRyT8B7/uAAVdVab+GDEnRD7ZSsY9JUBy1AtT/qTzw/1uBsZf
JClYU4NrWW0Vm9MoGo5ZPo5zYwBNY5joGkYq5leSZBYpsOmohK+zY42XudqihI9Kck1zRhStSzok
E8dUuf3vQv//aZmvmiBW2X84JX7SkW9pZCVfX94u9H/9nb+FT/If/BMyqkh036zda3fsr5Xetv6g
Gwnxiqw5BVPKqm76e6lX/pBlxQGBwRcA56DRs/yrY76qz1VaVbgj6NSqpmP8O0v9u64SWW6ED2o6
mieWQQ33148LfUSVsNh11e9U8icEucAO52ISm5wLvceR6xItUF5kJlZ234kB4r65Vr/okL/rvHHm
oS1uk0kowxllorB+uzc9LcjuC0FdkwjGXh021lyYWKfVHGlGUuz+g49ybINtSCcc6L29rdXSQVEK
QwQsOYSQqQr27I4xOe3M5j/4VVzKldIGR+onx9OiYKObdZ1R6DQldFaWxm8FcUFisj6i1q2tyTed
3+8XEByMjKGEhwLa0I8XkDFCn+UGF9BJ0JQPs8pxqzdfp8H0ozJMPatiB2pClOZ0hivv95d07Zv/
/OErmYunGLUfkr63d0+giQm1WgjombqJkGuKNyU48n/PecRPhIBFBCa5OyYItvdOpy6ytW5owp7J
q27igFRLyObG1FjDJq0LOpG//1HvhgXfP251HqmUVzwm70GlRjOoWqyIPohmJK9MMr9h2nu1o6pg
bS1QdKf1B/3nny8jTkbVUfEcKTri6Xe1VhgzW7c1gsVY5w0qKCfnZjnV5ve/a70ZP94sPoXmJexW
GYmGtr6Kb141pq7kVjVZH2jJAMFLki7gvFzNikp4m1wYH/ymX13Ft5/27tFgREhyFximwB5GxQ1J
qIqGglZzumZ6Og4pwVn2+fc/8B1sy/h+51b6poHDBm/j+6VsjjNUySOvnRKb+hXKt/whIglsT7wC
Q+gqojBsbqxhtr0m17uvJpSqQ21ouz5qq2DonWHTTyoj/dGqv0yTJu1ngkJdNRTN7RrsR5xG5ClZ
s3ywMCm/uP8AMC1ZoebHFPb+ibO7yEQewWuUwJrLXF0aMRVMkzFsiIdbzdfEsJGnOPoaV2+joi/5
JC/WdN0rdn2yGHl6UR05VzQdog/eBeOXX431eX3DsTy9n5ylDhRCeqGCMUMMijw2fOZz5LjYptiA
iOnuYUOQODSahFdVaCkOwGnaC3qrQ0ZxTFk3rNJ6vSNPA2S2q9Ho88MS11CpRvMx6tX2pJqLtMfK
BKdwWAWdSNZp77TOQ0+X70GQaeM5NAy9VpesLTiuxB201t701XQQWQsKUMp7T4SGgzQUMJ6e3XPa
JqhanzV31pZs23KkIOpdXFWOteyaxCKxTwfcPYV5eCGTBPEotc0QpCW6Wqz3r9ms3QigzADoI2Q0
Ziyu+JfLD4ZmP78guK0pDHjr2YOt95BegjeM3hjXm97FJynrY+aC8l5JpjsMSvWm74lo/P378ctP
pIWEtMMADvw+XNZpp4EUmkwEbRjuFfyu+Bi+OKV+0Wo0xGn1PP3+837e222OCbYFnGM1HL8fJXeR
M0BJ7UWA/6B21UEf9xGhAhtbbWf/9x/182NqI+g2AaKRAUJDfP3/36xtUc+hZmT6HEA2Mo6V1Cj7
auytDy7gLz+FIGXKFJrDXMMfPwXPtFQIOA2BBEG8dcm6k3Y0pO3r3/8YZZ3W/rhS82uQjdtUi9gP
jXefk9HcVuhbM5OZlMpn1pFuzalgGN/B2NLDDgSUxoMvWxqDK/uR3mFQ6Vny0bKk/eJrUMJwUMGe
rvyEY2yaioi4wSKjFM3wZmRws6V7L7b6KDD/aaCD96iOnE0rV9/yarRuCH4eg8iQh0vgstqBKdGH
PMVffqfVQoniwKFmfbetRLokkTqgdQE8/3Ivt8bGkXs6tQiWTyEKWC+2+vo5p33tAWyYr/oVjg4G
Gh+3XVYMMfJvEEeGU2ZP/rKMn5ABql6TiPp2htbk1iIxdgaonEM5k3gni4+KC/WXP8CBeKxR0vP+
r/f+zZNKNqRTzPbIRY3nm6i16m0/6tF9zCrm1ViB/LBTZK+wTMGO1RYHhiEvdgLtrzWdfV+HoUeU
ybChZ+6cq8Wq7mx9+bYYIdhEO3a29Jhnf8xSib1C5PCpSL/44Ol8N+xnl0X08+YXvHs6R0E4TVTN
9GekNDqEGL0OwphKP5VkX2AnhMNJxyZNZcxZdBO6Gt3277+C9uuLaMv0qEAKWO9fd3tmLWHK3a0R
YaJ2+9w2PlNWXVt6VxJbKH/FrDY9Yi+Mv6C3EP0QeWml0uMgpQHpardV5a7yW2y6a2bjWLiW2tce
ZlY5oDeEhyiNlG9zqSgslRbi7GxjwF30Tcl5JNGHLMnBkC8kQ8l3S1W9WIN8a858EHF2zDwYphof
XPOfSzciZbDcYYPHQcNp6ceHhoYfGJyUBaFJ88cyDKwhzX1pQYpeLYb2QZ34i2XbpOTm5AnYklrx
3YmiIyq4bFl0gjoqXx3EKuzatIx05oQffNL6L71b5/ikVWqkA3aU3xf2xL30JK8YPEltdJcpWvQI
d5Fs4GLmNAGilZa9bEr2ASjtR2b/X+yFpqyDTtEQif1s9hcRbp8wJX+5xwmLUuZ6spqVaPiaW+Iz
R17zgw3qe+350281wPErEI0hjry7hcRYdVOS8MhyDC9veo26Zw41fy5pnAI8/caE6K5K8smP5pri
RrcTb8Dih7Vl+eDt+eXDhL2JnQVQ/0++8aQXgwFerQtGuxK+XFv0NxnxQ06qIs+I09ffv6y/2DQx
fWncZrxaMof8H59drJBZVECjDmZMywENstBbgLB9cEb85fVV6GTwJHF5dftdBZB2SlQpqK0CzshA
4oYpxsqDK94MMeGMqDW8iIkkOR4NDcYwKjy6ATm6AOm4LOZHa+TPh3JkWJwKOZSjazTev6/j3BvI
ajO+zEBaNdogRjLtQhLqHHlRQZRc3RVlEFtCdauslz94rd7LmdYVmnXR5GJTtyPVfPesCZIdVa2U
2wB7Vfy5tmg6QkOLxFWHuRxljVmRB1yBqSP6cXbQHg5mkxu+nKLzdjE2x5k3gmC8HGKN4D1ViF7x
CAPvvv7+yfjFQgMkEc4Qrz51znvQdoxJejZKswnMKWy3vc4IU+8aZ0Mtn3xwSX7xUQwBdTRyFm04
rs6PD2GSKh08ZasJxBIWr7o2W+elJNXAlUz5P/hZ1KCAlMy1pfbTqlaX9SJqW28C/HftGVulua1m
KzwCkaSL+I9G4/Wfq8f/lH3xf+ydx3LcSra1X+XGP0cHTMIN7gQoT1+k6CYIShThgYRLIPH0/1dq
E93qjnOi53cmnUMRVTCJnXuv9a17onbG4X//339YxDgSbRFKRFRrv+8b7RVReztxpJxJySZhRPNY
p+TR83ZDarXUAuk/Yd9/fND/eCrZXwssm5ZA4PqvpzJNTXKdM7fbM45Xce0uM+bE2t7AERj+5FBo
0v/9DUGlYULTQNTosGL968GCkryhdLW4RQQJETtPYzeI80zM6watQVPFXj/YG4+avIo7R83Gjp3j
tGxXhBo19jOc3dvcocd4TAZdPdsY+7IN+YkBAeMVAZuI1LvsAz+GcVNCxxp2aValRTRADmCew1dy
Yt9rESmFyp2t3YzOU1+5RhbucyQC6xZFInb8FKv5kzfZiHUALrj2Dj7r4m2xB2b2azhbef3TK2iW
pJFkB5NdLRlJ25cYqj77NlStpY8V4EsStnOrhjRmSutUr0x598NUquHWrZspuBHwGpIHb0CrsuPv
xoyggKjsJZpEWMIRQ3CR3gR+czFXkGQKn9DtqkcFQR5Bf2O0B2jRqI912ttke2b5cz14DjF9E7LF
I06GVMbBBOZwp0tQCttaIv26LhTbSaKCQzlX+2GYw3LD4B9LfauQUV3VBvNn+g61tDeydi/FVQ4P
/cNnWq+xqIxLvAawDB+li3Jlj+Ch0Pdz4qtHAoH7cUuic+ifAUcHBNJqRaQHReyy64IlzHcC9whE
epmua0xUfLhvel5R2yq5tP9Mww7xhg5u8I1QqSpeqrp14oHsZEYz6OIOdTA90OfdTWgxX4hvrV4r
IzDPIxTQKKmL5WCAXNg6XXg3VXrXdMNuyfzmnPg0UYEAb5Fq53tblDNEp7KGWKDgkus5tjF4FSXU
QXeyk81ULM4OJdGncIx5q1BU8Bl6f+/hjNuGIvf2IlzbiIoZ8gLTxasBe8R3f0QCICYNwMRXH2vn
uQflINdTWDjcvHpGYb/1MBbeuyGQEsLM8/sSClWMX8i6Cuoqu0EPiOnOR6Y55Mnzsjru3jWshzxH
0ox8JzkmoSjjpSgnigrmX0QOIcce/PWBbKtjNwq8/CsZYvla3pV0l5ZZ9KdyWezNapaEo49wMQsi
YhHN41icnWzDuCu4TwJxRqOzbK05yHbr2uNSY6y1SWzil1dK1zPh1PK9CQbzusl8HJZj520Wc+y/
PKNrYmNEzRvQsN4zgHSPfYWcwQfNeQQyax8HDdKOJsWJgdkOpp61K139WqMGem3y5OC74hGU6yuK
rGY7myGNuil5rQm27XkC6+CoJh9jjtGhOHONpzIMktOQOPkG3GywNQthcB06RJFFSKwg+4YzYFt1
36V9cB4mrHyzM1wTRgvPY7mYDY3m59DN8hA4Y34AgIjgsg7UlxjI3NP5TAbuplT5uGoEsx1pLGzN
bbNH6tXm4fhUtoBmI5ub56VmWL9sfJBVJPOOLBJFOs1vzH7LW9jqOe0RXEaQCo7mBBjfaMeWseka
XPGHdrvwQGwTKEB6uA70nM7DG5G3/kAQrZ0AjdysKHzfDMvZmUWK+NFAriT3vmG3PxZ/LeXBKSt7
2tRBDwNSt5g0rg3DG7EA+wFxGpVWrnGiPWsONGk71GY9ZwoTalNt1qBWTxld/Xu7KuynpG7K/DgX
Xr91kXneWrMd7NocOkSEo3Q5ZflgfvfMhHqS/q7c+qtZXUlesj9GAiq8baXJ0SxmN3eY3w/eo1Bl
8hXS3J+wTXpIV2SizM2qg+Ubc6b6q5c9DlpdD9Y7uruezEfp3oWNLd8QAs4bdG96P1KxPAU4Pt/U
wO/R4IvQNdrdab1EQORLI46I1ocXunCXQfyQQSBRE3dC5oTdK6zv7kcnRbkrF6N79TuyMIs+GQkW
QQm3yxH7vLgtukDm5fO88RK3HjcT/jty02zDRfkk8HZ7nhsXFFxH9G+4QGkhb9mVhv2uZN9UH0hX
5udH0lSfu2S+KC6BZsCnT+ckj1tTdGFcMxrE/5xVl3vQmE/4w7NHs86qqPVRc+0A9EnjGZ0eX9G/
GEquUnvlo3qlelb2Ms03YLvTuzzAtE2K1HrTjkFwLTLBb3Vkvhdm7j2q0XbXiEqkO3kyy+6QP8l3
Wnf2lsaZe5f2PKrbpq3X3Tot5Q4wPjmBGFvSu6qSCtq0i+uah6jjoeLq0oTvTmUdAkzMMvm9V2lP
emxvPQ055zsvSszTaNX2Afzlg9ELfWVwaz5It5ff3csOk0zqVapN2RX5njObH3DT8msN/BhWL7qT
tIrwelWD/D5q2b+qjPO6+n73o7VSNB0rMTsouohjP5EDrlFnjMNnCET3TqydQWpTG6Z3S+4iNkOl
V+tPJKsCLYK0Z0eA3J6tRF9bvJblZoazHBsZKHLm6FnRsEJNyRDhlreepKXdOwh3yTcJfOnWc6f2
3Uu9cgNjgNQyGym8FSlczp/u5NjbFEL3SfdmsknRB19djHQHIvGWb2REsS6mSX5wJP9amkZ6N6FZ
WEEWAXCPGnRCd7hxqyOBO0jKxpAmziYv5+QEMIcfgHl9cSvP1bgpVtlO0cpzThurGV6wResvMFDD
p58KN04SXR2tfrzc5VMmJ2YutvuY15l6Fu04QStv+ZCVa5ZnaL3ywyky79EIV9zrspmzO3jBjRUN
oulfK0K57gNvmJ5NuZTn/HK5bXzE125hwY8UigOVht6Fvn8RtxqYfsXAWQuKTN+bxA19mWub495G
IIrWJkjOKFrFsTOz5tpzZn5ju5ZnSvblG+ij4XOdUe6e1p6W+NaoM/3lE/NFMu+UJRe6lTX0EbbT
uYk9o0XeLIq1BoVheMlZZGy5IjkNnT7WCloX3507aQVvw9LrCe401qzsriqL1opra23vDcLYibfW
FdfaJPBAHT2nDZoYrMRXiyQJr5NZk0xbz90X4A/rWaQo7tQ8WD89VWC34NHrHlgt1q/WLmQfe3aj
y7gv3Oknir/V5ZqhWjKk5LR4vMmHvTmXVh8RPAQkw66McziarGa+p34uMugeSD2g8d/Z8nZUWr4R
9t09WGOQ3kGlJDMmxOKeDwFK+iG7KAYDnu/GSMeXDsWO+dAbwcAa35YXxgGi6C8qav+GPXGyk1MC
yw0tgU/fdHTgqiVO8L4OwXib1DLdK6C/B+HVXBpem9dOL8opcv00v/fEIHfYi4ZvvVSIeNfsa0xb
/tMgpdwkSjrf3TAlQVMiSZYCqbXtLMiHlOPtLc5XxERTbMqx5znEs6DPhAks9xQhMMlFkTzb1QVp
ZLSPZBrfYK6GEGeaOXuZvt/MOCYAzwYn8j+JQqhlz2Gh25kzkmPk9Kwbzsp43cyNm8UjjL7RbvLo
JXZ7DJd8Sll06xWbNcPGDuHc0c3Hk9K62uQ8mzdmOvfXwD6aU5o1OqLUpwQMGf/RQv0IXdTsZIEs
5xIYxCdJ0KcuNy2WNMx3qzN028azJPg6cbUshXih3iYTFj7693C+zJnacZfRWT52SeszLcsoSFXR
6pdgmdOz2WTzDtr7wWurbhPOWH2jvGsPBCx/0P+r38oaeRXvHE4SFK+UhZ4dTuxrLbJLsvxwLA3T
icivxhlYC7kbkFZfZdZEarCe53uoR4DIi2J4JEDKY6kL0/MEoBMMceLfTyhwIxrTUDL8RHygqvee
8VVUhzz3n5fCrPe0SzPqQEo5omyRMrX5nN3kAY2b1rKPCcK575mZzDtFitQeYgCxKDmUsVnxMA4y
G4lcp1WYau1dUVyIl0K4xOEu7Y7HiQW4Ldidph6aKYI3wy9VTvbLIoV1G9bhimqhFk+kwRfxQg27
c1m7rupkqJ4t2M0PmjijnauGhcQK6sIIviqmQmgkP1dGTXYsiUG47QpuA7z8aY7Ur4FvIyXsGVED
y1sk9CgGCBGYBTuefI+CHgjXRwEx5JTOzWEE4lFErjCQ04GJWU37ZcTzseNRJKJ1LSjUXJyKJJ/c
1sJNvqF6pswQCpO1bxYoA8f8HJj9uilrJ7gaNFK6xMy2mVuVUen07l0tXVDD2RxaDC2q9ah1q248
YIYNNRoUHQjJDX76pcDr4YBOxChxEc/3DdvSirwdGTFDUzfkBRevtS28PYmKDa+cBQN7txJICLLY
WO7DxOmuNc1sdnW+IjpiIlTuFAJzObs+GsfCXw6JGmMFUP6m4ipfDQ22oUG0FcPRGVTBPIzX9H1J
jRmKAwEk4WvIzJR9zkffNhdXjLtCTCavA8teBhhBjdYrPoT+2Nr+d2v1fiZ9271TsVbvFZnNLFr4
6slWMHaOmtLt6E/1A9FJ8OVgxTP0DseVcBw8VJRDywHrg8pPhtPOYqN8c/APfmkh2AQA3t4Zc3ox
oWi/vaN904KgDIoUDDpI+pV71C2A1BfNg90F9QOEgrKKcs0CSmrI+FkNtgmyocg+SaJeJfGG/MIO
FcDJhaH3qAV6yteeiofrRp7HDg13xVvC8JxjJQPeKCG8et6W9M7WCuIQTX/+V5vk9hP1MTvTss7E
iXyk4bMuscMO00ATYdBT/VWKhq7CsI7JuzkU1nfAsrzpW4HdYuiW5B0gCZtwctiMMJZrMnwarjTq
yF5ViMixdJvHqltYGIZsmdudnxJ+thPhTEdjWjJujwy2Pt77BsNV5k1YbsK0Td5dy+XfhHKpekI/
wtLdCOB/EnamHsuNGviUmAiQS20aVFo+m5iFgxa5aIarfHVH9o1mo6wsnuWcpzuKV37zaoDZOAqi
F4JNJiCs74k9pgQYmZDicF7q8LrITEHiQA9VKa4Sj6tkQI+HrrJMybvqFQjGdCIpO8L5U3/Z08RR
p468EJBOTvj+15PpKiMFY8l4Mo+JnkKZ5luE1kXsJ9q9Q0RM7HQYF2FeXpoCGNuaRxf9WLOv8oJ2
D8qCnA0mEY4HadEFurM7d7F2BMC4V7of20d3RlHBJWTeGs9Jx/crfZd+SC/NsrgaUDGofa0RftyE
alRfyqM3iioXe+eNZ1hEmGtlA6fCjlVjy30o/bBLYikD8wlnwaAJOxM42cTElz7YyuQzUpXzqfMG
BivtrKUxmP8BWMc2mPPs0vvP9Ia+DGdREco8skjYw2fO7gU4/ExFrAc1/CSlo6j24dTjAJpCtKP4
cnJ7iSuT54eEXxdNdEP/7zRjqYZK1Y5UdG4mZHEE3UgTpWe2AoOqy0mQ55liw81LmPdXXE9mUmJT
mi4GzxXz912mHBNbOiVkBS5pjCq0gd+sgnyfrmrNEzPp/jDXk/NQp8FyjZYpf17XbP4220L9dQz2
f2aDPzEboET7Y5bx7c/5f97avvxnEerf/tHf7QbWXwIXPZsfMPcJabnT1v273SD8i88YDm0dTyvV
2D/TjDEpMP5HXoiQEVHVpf/6NxGqMP8iwtC5ZACSE/JLuvrf0Pf+tc9LRjP3NOMKB2lKSAzAbwo4
iwGEMs20PVJTQAkum9S9c3o2OASe/Znk9Lf5169jMYxCcBqEOCZ+V0yqATs5oQ7N0WcTeLsqbd0W
KF2fNWfguuv+2ynn5XjAH8jFRHdqX9Bg/9rD7g3HBqNqcrza4rU1m2RQR8UCEWBcLhX8mHjw75bA
epo93iJ/3K3/bURwOThDNw9AA1cPdeFvg4/OMAcqg745YjAYP+uKpm9UWSq4Bia7nBem97jozD8b
7P6HU+xytqABoCkmAOu3tj3rVtHPgQ9MqLYu1X42firwAGsU5lT/qan/6wOiUkEDy03kXWYvvw8Z
ccUu0h768JAZCbzWX3A3ejDbOnCMd/KivLc/Pq3Wv51XnxKZIRtKCE6u/fu4USPSWNNkUYg0FgDa
k5fgzlzXDtJFMAsWTz3l1m1Q0YAiWsE6g/1rnjFs+3OcoaiDDOcP/nnUNqieHmK1okjNhmtrCZdX
bQd/chdQCv/+gPku5RHPPj1IQBG/j4qamvTfAiTRAaxAKp6M2naTqyGtGKqkLUVY3aXWfLIYF1Vp
NFzsqDyD+myEVX+wTQB4p187z1pLTJwOYpSIuoh7CegWEbJrYN0ueQZlUpk2hrpf1lbanpwHgBB0
PCd7oEAx+hyDq7bXYCd5D98avQ8Ub/LN9koaejlbo7fcJ7jyq2iFJeJ+D5QjeR3266Iw0Ha4OHEk
L/ceq4S3IaahDA+FqQxkA1lIP4LJBrdcUpC6GvkD0I+W4imzrJ/cpQv7HyvPi+VmFKESD0uj5+vG
zPBdey6gA4VGAevuZSGAPsBzurDLuDfmkVoanFjAdqSTbxP9ore1N52jR8oUfXOl5FtQO+oeIzew
6LBbL5Bzswi3hdW7H+SaL2f6f1SutUrkm5ONy9noDOvJHS+7+TXHYRziCTw2OlzePHqXU0zNQDE/
JO5yhvTGN5UgsCMyUjkg7kk2zWwCoQ8Es/tRTZzHYFWct15YT1PIRcOxGD7T6XY/GCIsZ6jU4RYO
ouvsdJvjEw4XbLbRQHbY+a/3alYAZYszzEnTTX6pXKkNqDcYLMs3WyuG6sNMwHVs9LrMTiG79PpI
dlGHnhcWfjBtR2qCl0zN4XMgWU83YznhJ0XGwX0CKEx8tEMg37JU8vB31IahRt6J8xLQMzUxdwZ6
eSMWKXHEvam5/I5skbdOmNI3yrtw43m6aYgsBRXgXz3Eihx2UMSZRd81u2yLZnn5rrMISfRK2/7w
6/yLZXRjZwpAmLNBQwNmZEPckXZ+++tnxiRp4lqbBevGmjESUvKBqbzazCmMQ7yk3MDZ5fHwCBqU
B6ZQSXJlDcqUiDPmieblEoRnyDNWTz4zFLcJzFVgFrf0UgfgDEFd2ssj7FfmArTXl0TtcPDrKAEG
CX+5yi3zOFujrxaC7Aw86AMufWOvzamYNx39s+QsZeNWUda6LiV7Blfh2ibR6A398/ypmJ+peGY/
nd/PGvTYy8Dpz/A3NwrwB2HKEeMcOmeBMmg1ky9EuqvLeR6epJNk5LqxL06akAaew/w065bj7HRi
h8bJuXWDlhaXmg9JqJcrmj7Lk0ceX5zJJOeyGxrXN6a+gXDB18G0u40kkjUC8GjdGUhmzzOeXVow
iXLfR1hlgvtrmFEqh/lypXyDflPQppT8ps2W02zX26Cf0k/su9YtwwD/xF7Ju5VmE7KfWAW92mau
ueCLMbTRWqRQEZmzf4Z5xixtMKY033BzhyfB0BGnilBDGAHNSZ4ddgZkqRni25ildAv77qOx/OK2
qJAFHTpGuoofdLjpevCcKTwjhA6ZxV8i1uXlzGuOe9lOmiw/eEbCW5r+5B5uinxzrTF8rnU2YahL
AyT0rlLLecUV8bxk1BY0NeSbZkYLPqKcPxYc5s+F67Fgtnb5hF6ueCl6ApMJ0HXJ2TZJ1csRLB0D
SQ4BQxQMZ7xG2yfPrbdrToeA7CcB4dFhsH0CUGGGL+sgrfe6N4z1uBJYExydul+dObbksOycnpnv
ybMd5/uaKtfbMvk+VaFMrqEhpfc9u+AjUJsnOvjdczX2H7peLqt/bj0PdThtionztIQF6zzTuPwU
ttJ+n4wE0nyVgf4kotZ/BMJY+owH56PrTIbaOHNnxTyX/pVI2j7YMbFp7paJMcVuFfZznQVyQzox
A1FFivNGaLtDhlIJFzyrk8BK8g3xvbIcfl7yxuq/EWVqQ3UJ5hzJLeCbdrcGKKUiOy0nZMuk31yD
rpw4dXUio3V001cGie2BHWzAcMIxNwVfae9b8NthCCTDG4m81CJydGl1ojGPS0txWUlC7UGBDoLF
guxc4I7BoI/4xINbY9G8FuoWsAK4fkzsFTsxN0EmFpXeyk1zIY6dB0ADm5QQb26liUnCJs1a69ax
LwqbDoX/EBUhv0fZfBpvxGA1zFyauCLRO4UnUfCZfEZ8US4vBPysbLgFFyclcKCSeb1JbdhKhBT0
B50p1kHlpsOwx5QTXIeyMuIiaDlywcuE0AKfVoV0OLznzh3jVs17vO05sJOs4mPVBQv+ryXQz+gN
b0lcu9z6s1ll9xhsgyaa5EyGwjSZICZcDPD9aAyfjVPy5rAQH3u8WTv3w694Pw7MarGiM7nGaN61
9COq0fWpGDT7mv1fP5bVuLA3uoxW5ikxLqxGn5bVVVf1/UFpOvWjunRQgjncWmsF48CG7tmAOtG1
WG6IvaSJYkJefJuBA2d3tgv6fZsT31DHs1o5JGhN7Z9FB+WLt4UHYLgm1DXtaP7MgakIaU0X4Z2m
ciiIEehc/ZgAYXzzMouFVfdGcT3LHh4hqW/0CZ3JSp9mf23BfeO8vxarE8ByQOv+WLUG0NApM77G
nh5mNs30MPjMVDm/6Bz2MnNbBFXPm7wLR+vJAaZJ165foMv0vgCOkS755Yx2EKqjymVGHk8yoKvI
iGBsHrGXBtcF06qPdaovjJGBy0gYLLuG0V7N3ty4cMbzLaLXxHy2DC1cwXmitHz0HFrbj8pbKiRt
dG3TLDhXJSIsXlUyXB3Jq7HTsGeQmKfWtyKgWgZVOo+wVyzKjcokPTxHBlnGSVXnGyLtSGX3GO7X
RkgN4tuZeSrRvNw69YhR2MiYV2e62zDgCU8Vg6kbLn93bhkAHUuVGa/0DWnjjcjI1EDkhdBBfUix
7oBo9o1dNc0u3wONQEPnIsI/fiXgXjNzcR4YZucbp08n8Ksp/KjVqoFtLt2xJTgWVmdlnRvBEhNR
hvRRoeDYWiUVyejV5RcBre4ugHl5QH5RI/PpFJOJFmgQq8JX0zPRqfRduGBJ4L6mMJg6844pq3nn
1lptGPzE3qDrw4KIZkttnDwu3qR3BS9RYJnZvF1IihMmDIfFnpoHrjbv5WapTrz56r2oSyMCeTTG
AX7GNKxuJiwwWK4yfWdqmX6Thje99a3t3LaKRIPYSU0KyKXbV2FFz0zdO7V1pvJrtrYxm18u81Gw
oIpwmKgm1hxLTePPIgkOhEP8dDuPCyImHuEdijRgSTRxKtISgbVLJBeJGiINZp4VhLY97d1sYjWE
KnXFqMlg6KXBIg9lxU1aZ6w2uccoOF4V7pgoWapsuNflXCBHpeze/PE2Svy+KwloRPjoNZFi04L4
fdu/KrsIeePJg3R/Ff2KbNiovxS+f3ycf9v9ENWE5J5eBtt+RJm/adbCJBunoh3loWJ8mENg9K2n
brhgnQQOiytPXLYuv5bDPz7ubwJnwWERN6JS99iZ4vK5fP9/EvuzJa+comXSsxSV9zEadX+ohwXK
0OyTI75t60afPS9jLe7Upcr946P/pkL9dfTQZlfMA86H+F1fqQdGB7PltQeiztmArEGPVuKy6ha/
IE5jKlnzTdmzLblU3jh1Wdx/fYT/69j9SceORstFN/8PMee/ucaPVZU3SK/+uWP3t3/0d9u4T4PN
t3Ef02O7tOz4fX/Py7AIxeAtcHHB4Bqlr/MP27iApmrSA6HN5wGDxFX4j44dURqh5+OiJWnjV/6G
/d/Yxulh/f7wYsmlxW5iJqVzh0DzX2/u3MtFUVlDdlo6C7jMLKGDkvTjXcnOB1LGRkAgcivCR1l2
aAsuqt4kNhUvOpIwwFsceqvGzhK0lXdaV18k20q1K3Rj01weJlrgYk80hDYeSvLXXzomP27MvDkt
4BbzfouUPUA4muuACF4yHGxin8xVsM2aPJKzQcdFw9xTFlvrKKKmaMPtSnZgv1UXnzJEvRZ52EBg
UiQCg+zwQvs/AjAmmzEImSmuJk0E6EDjEOsA+RVJELOwr0N7JEcsrL2bmYxRNvUTdAjb2PkD9oVI
V8p0NuAh8kdZFPphyczxltT4mtwaRpFbn4hTRrjBAuyscc00iLxCnitXKoblcKGQJehDipnyZMse
ClkW7Jfc7hFytHkLms6FqzZklDTjbJeEaLlMJcXo2y9ViHI7d/rq0bJRnoaZeE+RENy5rQ43aNOc
+8ku+qNqtdhkln2feeuwQXVF/rjOPcDiRnXv+AZ5yM18ds0ZcHNVoa+Ri5/9YKIu9wIjedwzS7my
6poROozvs+odn9Oe5ekNYy5xO2cNeJVxWqdrc952dtveJrKvvwqCyQEdCr0bXJxjKfK1M1iDH26S
kLCRMFiG4gddBBJsxFjxJRSGFREV1AAQc09qprHio/l6LPrBOTu0yK4cqp179GYIisrse4Fh+8Nt
vXkDS/KKfZ3euMw72aUmIoLwYjyodqkfq76s46YEA2tTx8YjZwROVvnQV8VIiV9OMbi64Vu5rEkk
Bnu51aj+NhJB79Zy+aQGw/uNqZL0aQ18plUULtR4RdOG/NqiIN5BSnKmss48sYP/rPj5u3QS1YOv
GipUZJnh2adWfggYjdDhSookuqhbb6HVjXEhlbEvkRDsV2NqzqbNHe1703gNhFBc6cqOwMdAyuO2
v2lBCryp3kcnb4wjcU8FDBN0bBWsG8qETVeW834qEsiS3XRFk3Y40cO7UeC7GFt6DcIpSjSof4tx
gNWiSADkHkSoidRtSowx9tbx2TCqHZFxZ1T65i5hO6codIeuedXzVNxnTn9njIzlaeUQHCfOVmdW
2yaQPwbp+0eqmmdCrHFj2cN7TYjcjgHVqOGc2FeumJl3Xa6U/jRS9mythYlrncwXMYVLrHSYHOSs
jJs5CMNtMsl0U5jijcVwuLNJftkZQ98Cqkhd6FaDeBZIgtC6ktJWJ9jP6LfzWBknH7dyxFz2DVlJ
R5ex7vcVEj8G0UDU8+uxHrOoG/ECN/ktGVX0u7yQFqWoMS6TDDbPMt9R+CyxKIvhDK2oeqBKT494
rxBfrqVzpDe8PNRLte6bkagMFDHgwsoFxFivGMk787HX1NKbGVrlwyzG5wlk88HotHs7QyGDRhi1
g5jNx6YwRBVuOqu3i3udzE59zVDwtu6D721HSe55a/hUOFrugB+Ul5S75F47QX5HXvRHIySZRV2N
Ji63PjypXKgFvTm+Dz1fGRmh3PSysq/Sqql3GL+4pc20AlsjKjSZWXWvWXYhC7HegTpBnOA3+n0l
WBKFCeuzmrgHc73od/pANFHr3OweUVU9NibovJS4gbuWkTey6bCa5H1KrXF0JPzJvYS1K9nggKAb
1qI9ylJRrmN1wCoum/A8Fv6XbM05Tm2GsnMWVIiOAjiKuDLGIKJtVrdJLPJ6WogSm9wCKVvuGTtr
RcYZ2GO9I2p94RFvUKcv03NW0ZYXB03w3qmmtcsOFyfwj9IoWg3jr8ALQFvG9u7Knt5WRGEWHMop
KNbrhUblw8IL+9HpEx6RcubWO/ajcl8HK+9P2VrDysNo734fufvz2ML2m8WWkfiC/ZH0zx3qchto
ptmfWlgnwCQT0Ehh0aSHpBuPOnfSu6yaqkeEgMSa9wo5PLBabtxwnbM3GYhhq2xRH6w8zT4oK80w
QrOLFzHVo7hOaeUwyRYSce06gzRQMuD5cJRSEcpxYltY2r+aUphATYQ934xqoG4nUdZE/aaJjlqt
RqZ0ByYovVj5phcThchH15v5G+9kohOZ4d4Mzlrf0bELv8wlm1BJV4lzNhiCvxhg9G5r0z9i46l+
1rXjfbpN6IIJzpxuQlmkKjY6xG+6rTrWrLbxEFi23tB3COooTDiLWEKz4HlS2r2mh1J9GoVZJKd6
svGNeDKfHyD+e8+8R8KtXNZ0N2lt07b0fZlAXbCy9Eh6xvKjzPNQsBilyTO+B3Ux7pFoRxfOuM8L
uq6RTQvsDU11eetUMk25i0fhx3ZYr0e2eeWnGLvyLGfUFAB37TiHyX4s2TpuAHTzsMoW3tTaOQzy
oRMGOrKR2JOrYYc0vGh7vbmznn+S8NO9BwLhT2MUIT6iNEwBEHTaOPVWoe6xYTDOZ1Bi/BCmBrOB
gAcjJRK9w+SjZz34xizfw3Rpgpg8e+KPrNGZN0VedBruQF28kNIgiEdsnfFciGS6YMuc7vYStXTk
mWPkP9mm1ET8LR0b34yoQb8335JwTMS2yUk031jKgDpcifychNLco63w42aaILN1ARlaLM9FELlo
lAlpsf1r0oS6k5WNHpw3Inq0moZNxcwYWrQkqTXoxbYz3S5GMwu6LEOOHOGqerCmYSTyyg2vgWFN
qAwTXIWLX8gjDHv4nnXV9G9lX4x+lKcTaHi8gO1rqW3ZMDcINbkwRbf+xNji3CTmLDeO7X0XaRZ+
87Om/mjJ3SRrpVLVhiU+AUoMI8uIcaKwIrowso45g9ebcBX+u6LHdJAZMYixnboM2Qgsc777c59d
jYnlPIdjlkF4rJ1FRCQZkV3TErqJbIE/lutUBgckV/oclAlt9cXOrA8VKkRljSvfUxrLD244wqAt
Ftt8m1YKyG1qzhP3kjlM5CX61mfY2V2xTWovNU5BWySvWAGab5pMn2HnNNlyNQ2T3qvCMFDY9TBN
iZguj0Va3pswK1+7xr9N6T+0WQ1XLDC2cwAXotFj+CBGhhaTL9JNGtY+qLBQ2ndIk4ivJTB+33kU
FpHbK/EdyIWNpbOV6TNYeB8rdj2jBbYMx9KxNeQmurs0vR1oJm1nPGRHuyDtbBXuuFmlU+0m05yu
LSPbelNf/8wK+/+zdybLcRtrt32XO4cj0SZwI+7gr76KLPaURE0QJCWh7xJNAnj6u0DZvy3aRz6e
e6JwhEwVqwpIfM3ea/dYrnpP4mGC/cEch8lm5jGYjVwZvnhOFe6GisyVFd/m3K5r5fTn2BqBoVFm
4SoIXQE3WEXYCqLMSb+AthlKOJX8URtxztFi63OFD+tjzrjhIXFFvBeJa9AfhP2lqhlAc4F7/kWm
imAdCWpEwipPPtrfdscopz/4SUDADUSR7FPLiE6t4lAPKIATtwu3dW152yac54vMMOuTZrt2yTvM
Ly3GKa/hnHS7Iuk6dPrNsIsCuzw2eUQ8XjZ/rKdR92vTMhU7z0be2E1jfIVxrI7/dsn/FVsNny5d
5X/uki8IIelfs+mHLvn7D/3WJROqDd6PPbxEGmv9rmohbhJ4BkMXa7EOInJj5vMbWi34xUSJYQrB
JIhACIK4f1O10CMjlQhoawEx4bTnp/6BqsX803wLbhW9NvIYNsyAlN5JP2zPjpWPS/M0mGFHz4nD
8VYjRNvZGiRk0siAhflLaujxWDcOA9a0Yp84MOE80P4Me7vB+kiatBB/MxrCeP6+e7d4c64Ac0Xq
pineg9fGllykDB/xUQ5uXV1DqxTX/uzB0kiN0M1WZl/dJ6ZjONtEMXiObGrjemjXxRj04Re/LM3b
FulQo7b1JAv5EepidEU9pru1E7fmU4HDCqdQPtQYSgbPQOeJlldck3rpt8bG8TrDJ6M3nDeOyEhK
3piY5HhoVY7M1GOMGfBQIUQkQSxw84byu82njSNbu1gZWRmc2Baa28qa0i3hHQ8N56Tqt4H27Ru0
fP0jqyoG/6ophlWQIzJf9Tol4XEqxJ0TotZeDY6qU6ykFetYP0ONQLixFeenzq5yrD/YAtilMIW4
xRq4yfBdcdSw1gsjA0L7rE5NlJr7vrfb10TE6jrACLvx0pbgqepUV177IAk5uwG3Pe1l23cXYYiG
fTQGg+yUuVFQKlLvqsGJjAY93hkYZnDukaR+ZzjBk7DTFj9+W1UbEqriT1YY1nIlelefETUYtzyr
aJQkGZFbnQzjZSTne8xj+bVCdgKglRxehh+eGe38jG2aaosUBWjcrkb0X/gIsdt5d8LP6jtArTbq
Sb+4cYdZLiwCxLhnesLWfkwjjvvRNJJF2LJ1ptDawYDRD5MQMD1jTsrRq919nhflrpYdrnFTef26
tbEvzjwNDwBEFxsYmVT2LHAVihrN6NyxnWwi75ZPvbnwSZnfpTIXp8gE5k3mo3+KTZFjZy5F/qnu
zPahklX6rdGmxHHVG/U9O+KZQYU1XtqDkF8iGXs7ns7LoJ53rwhaW2NrU1srqToPnPng7DDLUCYR
ORU/Z1z2K9tSI5ntGXVxG+k7IQd9RTTIcOHqtt9SMgV7pyGQqzOoIiyd2Lyhzr5juI9RXcwW65wk
5pImnZv4gCFrp/VM9frJ5R9ZGyOh8qEf9Fviz81nKyJqsUgJM7FYJJwbmqWNP47qQN826HWXpt5T
a00zwwh26Udr8FK1gZM0EdDY0Yvth8pa8tvdtvVXVlNIiygUtJcrYQfTJo+g+DM6CY0Hd2wX/a6R
d/gflHkRIDV3tyOf43GQVBvAvvP4MsJ8hQNZ8+mBhIP3PaRbkgbjXT5ZLo5UP3ReKRi0R9qkVg+z
rsvLAKE+H9/cZGcwpOHOroJwbfnJcnfhm+LBnjvhsB+83M43Ft6lW4me1d3LrPKOmD8eg1jPLxLQ
4zbUrXMMPMSniTcF9KKmUV1xEuqnIZ58hYLem8SqiObS3GSJynji61JPNMpKfi6x5/Ybl+6TDHSk
fQN7KJrf0aQYWyFxklQKQxcXl1O1sBWCaRiOFVJhNMwcIjAfQj9nJlZ5KLqTyLpuc0ffemowSZAE
xDEyC2jza/wT9R5zI85uXQ2VsVOtyXSkVrN35XEcXBRxQERlz4rsA6b75g73Q4dTM7eoYBvdXBpN
VxFuZLNTSvy0epCVZeQbs08c4iL4e49rFGwSQQenYXbVGfpsfJNYOnsEpl8+QLwl9g3F+KaoNeiZ
uuLwddsse00jsjxWiZMwBDBs5bF6nXLjE0NREMxj0wR3lq39ZCtFEfGlYKBUO0cUwVc0AfjSyAB4
ivyY3n8yB9RWQ3MYq3ozG56Bhbav4oOwUrr1romdizgY0h2RWYr0kmpOV6Hpxbema1kf2Vkld3IC
F39oVRvdOI5TM45FTp6vLRm3n6sJ5dfKoeN092qxWYfI0Z/jJmhQIZvjcO5wlhLfSbpLTI3uM9DM
pi6+JuWTHE3sHbwcYOgBX9UU3AUGdplGeu1n+Du8RBSI+ZJunqwLlvP45axx22j2dJwN45Gkr/AT
HavJH1x0nPPc5JlNeUoCEYMvEi1J1xCFRR3vNvLSjPAvreRkIewWgPZOAeES9Ncdg7MOperb13Yw
/PiiEMqIVz1KGWsw5baNvdfUFrDcfacmVG+0PyTMsY4p46+bAIIkr1q8Wk0bcCG6mX09GvUlNhKO
HDe/jCY/fKUROgb4IFb4P8Z1ZBaQsQUWsBoBwNXkVnLvVEbND8yjdV1yozNsSHx9xbBbrFEOWpsi
nhjAKv4AHmd8TnXW3CrLHi8ct3HyxY1TPrGaHV4HO28vMphmG2QM436pS15ygxgXrlLXZi8rE46O
VA7+lgyQ+LIF+k/Ujk+IoO2TvrBy7VjatA8M6rHqs3Te6EIFSMoWU/6GgYL44KVdV24br8leGEpH
2XYKlkygyIlwyqetMRHZkXfED/mx1ISJEw68r7MEbVI/CPWE6S/7QAnH1xU/G046XBv4a+8m4d1n
Y+ju07SIiq2NvZ7wiza2z22iAXQinbauwwyhJSVW9Xki53DXYSbYVJ3g+wpFioUJr1/52WZIxr+Z
DF8sSJhb4YXkAEhMGGe/ac3LluOMu6idWNCzmSS4DGwY8yu/C7lApJU9I/F/ag3T24D+J0gROX59
Sv3QkCvuOmPJisK/QtRjqEts3KQt6WX+T5rSdAtNI7kf39YDS6dL2sCyNejb9i5CRMP41XfPsVvF
m7HiFiPJE8HrJiBKrV1rJ2E05xZOtA2W/QThifKVuWTz4gcN6ws1G8EJ8pVeCkzXUltmr8EWfS9r
D7VsQPy3ZQhZsx5Dz2VFUic5w+XRmGWzkmk6XDbmTPeo35Yr6m3RQnmiPlpv65fhbRVDV8is821B
A3uSZU2w7G2GVPEkoJEqm0NGrvK4GUncC3m0YghcVbnt38OwczbV20rIWbZDvso4aOPArvd+5eXp
WcVTNkI9lcVVWvrjB2UFzZ1pa/m5Cf10X3lYk1dZkjFJMYlg9ivZlPumVcyYjKjACBebM48MsDVo
gIravLEYoREIWicB43dZfwtK4SR4IyJxRNmWi3VZDaRm2gBwNmPfxHZ34RGVVnn/2hW+h0L+zfJz
SbujEfvPbd3V1+H5R2L2rz/ya1MHaxBktoPNR7CsBDxI7/br6tNceqhf+zh2nUJIW+JbdVA3w5n8
vY/DuLBsSAWLUIsGjN33P+njLPvHbkl4SAV5GeT7NHLWnyBWcecQGalq+yyhL36YtMPqwTZ5arpz
zqgsLho0MHVF+sDyjCOpZdiiD6c69/ycQV3boBYTvfXJjYE+VDJnItWM3FjgRJrR3fT44z+wuBk+
dVmhNl3EUckYC0dPMPgD2BjyFzajFyPr7PVkgg9rq6dyCIfrmftvJA271D0jLI5GrL1K75LCyQ5S
pcUamezQr2Q9dXsP61q1quN0zNZ45p0UGpY93jjTJD2CoX0dHTBMzP1mzFK60j5vYd5OWfaFm7e5
TiJ3gE+gi/GatR3STopZ3ntRF0uI+JhkEtexIkx+Nvux3pM/xN/a7JWsU+9H000DM2g6RgDs0w1+
/JE7mV+wQiU4s0vjtETzYwEivw1Qv93NaTZcN/mS/YTGbKNJCovWIU+lfaqVPBToZJp16lRzdEhG
NGgKqki5MRw1dvWZceZjV9dE82HuDwUD3UNoukgEi9CKbLn33ZKQFKkSMXMCpIUqBZYTf7yy5Yz3
nZTtwTg6rVkRqE5mD8j/lKEEGRbbxM9BTCCzhR9s3w0ZdZiCoImuiuX2MF5l3+PG0COqAKdrpApE
Y0smGZ3kElAGOoi0spA1EO0mjD29dtvOBgzU9IPsLrGmDMgGG+w4FdFgMArIj2MIv2mcdlguHPi1
85i6884YedbjNfR0Ppy6rl8i2MxfE9lU2wLlKNhiWJjVP0Xf49vG72FunW6WaDf3e9Dbv3Os/2qO
xSDpZ+fd/+TPL88FcK/vx+fxy//7Pwyf+JHfhljOLywvHZMiwPRNlBa/n3c+sS7SBNQHDJZD6M2t
9NsYaznjkE8FPmel570JMH41Z9niF8vi+ET8CX2EPvAfZeq+n2ItElLcWRy9Fg5Q+71hKjVZ5LW2
YxwCg7IM2tc0H/rAaR/+8Jn8Bc3sHViMREusQhjJkLrYJHK9n0jNZqsmYqyMQzvjZMiqYtrYvfCv
C1bBf0cQXQRff6AxLq/1RjB1LJvBITD0H7UrfBdpGwx2eJjMKrgWtIB4sE375MwC3Sz687/jTdrv
oXy8JGoZqjaBzAeetngHfh2z1m1MSRA95DAKyrCpussKnTD+eqOo3LUfYJ/geWhbO0Y5AzISLJrT
3qs0dtbGjaDkDAMjwn4EGVQzij8EDMjgFAUKQ/OYqMsmaIM9UM1g/yZRL9BtUlaNizvcLG7zLA/2
OSk3j9hsylMwKDLWSYy6CskfucIE7xJvgmp5TzZjccQ0Mm2briU1xQAwGyBO/hCj/PwAkeMs+inZ
apkTx1fn4jAz5z/jnvH8dYyu+NZqMTsT/lNdo0RPHy2RMFZAebhzm7hcQ0MbICaV+iAqRBXN3Fgw
4kWFHnbSWzMeKbk7u72QZlddqdpHEETQ4DMjIeOQe7phb2LoQ4MpF/PIGIQeTz9gR61fFJfeXIy3
QTXH/Uo0mmNX+c5OtACSKB8hqmzGGO0JRe93kBLGmwWrFJc1nW4pWe3okOt8LZgK1oxXivKlV7J+
SvvI/4h12roLIhHghBZt8CX1WyJ4zABNDKLMqaIjT5Nxp4DBoKrz7Rh/NxJdrL5Ofi3ywa8x9kQE
evW6v5j6Un/wpzlfZ2EC2ogkGkQcVAwrJ0kBztjmXTwmYh2O6XRH4+xtMZypp0JWw64aRYe21TPc
1Vh5xRdVFPE+LuPXSaX1JrJ99yLClINOe3ZjIun4cOIyzM9NXswfHdsybm1SEi/FHPq4jEYzO3rl
IAymLWmIeqIy7h2WScfQEc5h0GW7tacku4Qu1X+JWq97ycylpZ8jdCSoTxKGdnymGwLiXxsofNrU
6qrMBdJ1mX8BfKVXXuZcICoZCUCLHoPWSLhI63xv4HXGSF6M63YE6VJB01wHIWokWXcXKUIMCO1U
QmtP+Omz64uQ/1li5gM1EVfetB2l19yFOrcuPTSqcAi1uUKO6XBpc/eg2hkoBBwLIxZ4lQK1sauM
7pxZ5fzSjQi7+WbdF7A22TXaImuTzV1317idsS47/45ZSrIFKfPJ6JV9hYsMquI0t1cGcb9bHXj6
viwDzP9mMOyQqN9iTvmIiaSyDknmQ7FhYs4867X0EqaNZCf10IP7DBnoavJrpnlzm8I+iooMcYfV
g42ZcmBAl77Op/EIwTiacB5RCIgVavlo/pC1mpX3CrVxqyM+iKrZAMxr0wdHpT5i6CV8wx/0g2SO
sg3MVkY0qTGGByPMEnR5lBSroKOG2SOX9yS6bCfyd1gTLfeI6r4VmwQDuL9r0zZZ5nlF5+2iTM8R
RY7L/wlGagB/1Kge5jAFk76JAK/5ZGF5TRtfBKExEPHQhtp9sup4EV+JMmSHqMnvsj6kvTbcXTNy
Rn6RzB7NVdzFnUFAFXwfdZ9h3y+avRm02RPMg+w+YMK0V3DvlheTsFMESiMZTgYzUtsKp5XuPfvk
juwdV4DYqH3fmIxuZ9snbYUNPsrRPRBBzDx0zKZk2hRzYD5YZDsCd8QUC10l9ML7aer1K9gewsxL
plU7h0HRscqxMkJVLKdN1ufOsYZ/cEpGnAld0c/4xZY0FTxVGvuCA7B0LQdp7kwPonSukpJ5XdAx
oBCwGAw6A76BMPg8Kv6rYXp3D8YghDBSGguuZdDF7Wg79VeHAhMFebgQCCwHPySz0XnTe1Eeb9Wk
qyMhnsF17ibec140/H52PpikIMvidkmLIN3eL/jdDIQUMR9GB1HBV/kHW1AbwzzyYLQQ23YfFTEy
b6yKvcnhkeELiMN8828V+N9UgRRhFnXGf257H7vn+I814K8/8FvTK4JfBAs5pD1UCRbt7+9N79IP
o49nKylYT76Jev/QAy+t75uh/7fqT1IYUl8i+aY8RGbzz/Kh3pV/dNB0vZSYQJzZmnrvxfMI0NiS
Tf50DsrZmDPSbutp2tF54H0rMLCDjcTTMkRRfdG6QLzMaQLKhED0ZmpgQyjS6C+sxc8JMwtHdmKO
dzHIshtGNS3Tm+V2C/2MEZroh/lQFJ4T6juD+TIdHpksmPgf43AMivrQF5ycXqQHtv0iDw22bs5Q
nCqVqjYgjt2s/G8oQ6ekP2jK4nE4RrI3meaGcjRSjKt+M9zXAx/yvVFW0trWTmw524iWcr7gs3Ts
a7Qf41rwstBJas7MqLAiVG7OPHV3qiChvNc5JdPyyG2kRfKKLr3woSys+GHuKhsVAYkN+dwbL7Ss
CSA0R5HdUsTpLYM9DP+qOc4uN3lchf0zK2r2VW3BeQALFiOySO11AFo1l5h0Z2mVBDYPCSCuFfko
8O+0FkNzYX3vUpdh2VUcZfSq8GA0p1VmRNO9MZk9bS15g2m0C53aBfplJci59sP3Vhg7DXIs2E7Z
0GTjnZcjaDjXzKJLvoWC6WMxHP89Ef6bE8EEDPDTxvCy6pM2eS5/bA2//9RvvaH/Cy2hFQB39J03
jcP/HgsBpwJ4ccE97pEJwI3+v6Mx2/5FWD5Wf89nXAVg/3cbgMU/GKC7wFuAZO2f9oZLDN0fOykT
Ww1NlAN9C8mEdN8HBNHM6L5KTHV0meD6GwLozTtBjuKZXOZ6VzWpT1ZXLcVLa8gQp2mgjlNRhidY
AOjvWYStZS7Ny0p45T4DAb4sV+Bg+iyuH/y6YI0WAw/eVqIL1iajq2uTJ+fXVFlkYMZR/sGxmm5b
F+DyGfqGZ4Ca8bgpLTlsSGRUazMSSu+7wpgPjJi8+77sx6s/HOJ/0be+6yX5BGDOM4F86yWJYFv+
/g8mn5StJYqNuj6yc4VNQJovyWE951HXLe+L3/vnr/euT357vWA5kDmRUTO9z2ewDHCJUZbVR72Y
yMcof2H7hxkv5DP4+Su9s00tryRty+QRgoSFIcS7dzb3YGhZc+VH0EjtxmKPwUrVJX7SDpP7wcqd
/cQ462+8Wn/x9iTGF4QzXEwMcJe//+PHKaxWF6xhj73HYmBF/U3JRkAiU9LRhSr987f4V6/mIvWh
4yddDnPMj69Go6STskjhWArtZudSwT8dPWVqsNDBw89fy3znmFk+z2B5IvvSxjTDHODHFxszqrki
E8mxicecrNMYUcumaYpq4yuTie8Uj9c9upZL3WbDAbcKnNWk9f4Oq/7n94xpByoLBhXAnBwqP/4a
eHbkBLApPTY9sLING68WRnIYPgQecuy/+YD/fA0x8VjWwkukEUOAdxIoLLK53SkvReA6z7eVr9pN
Z3AHI9PM4uOEdzgllSfI/L953b96k5J5GooRjxGPWM6tP1xGGQ/1JPIAXpW6GdhO821qu9dgJxPs
+j//Yt+91jJNoi5bBGV8vVQP717LSQxtDnGQHBOELZuGqHTmxkKRbzZp+/Hnr/XuvH17rQXk5Dg4
C1l7vPvycMSzrGeJeZynWZubirXZKU/swdz8/HXe68OW9+RCuCGg4e1ytX78/HroLsqrxgQsAdla
rPVYrK+cqVy6Wdu9j5MEr+0IQy3ByVKn4RbJQfw9XPx1/L/R1+ovTtZ3187yXk1ynpbYG4k59P21
g0ohw6nd8TsQhYJSZGgQ3syEn4f2RNkX+eg6sK/+zXn+9hG+Gw5aHEF4NnHYIdZ/93UOkceaM5TJ
Mcb08VGlXnGiNJ6u6pTpmLJrbOmdUY1I5qcxkutQ04kftVeOX9DGN+q1HoLilIVleIiEUZxC5OPE
JKXG7c+/ob/6PV3Bsx0BJDmxNAg/fkWZa4d6loZxELb0XuhlHbUemhy9Af447R1QptdyNaWGxOZV
6ewsBmuCrVIS/9ZnlXOBmjk8jolvXwWG18qdN8RVivg4kMP+57/rn69ahtTLWBfRIaKJ978qyFEU
MblOjkUgGHZkaK4zeuS22/78df58J9Id8ZWxjseAKd8/GxPD4kMx2oT0t2q+DZKF/1dmlXsB1sG9
//lrvT/OuTx9gksIoIKahmj0Pdhr8lu3dcaU4xw02ybyw2EjciLIcm6VHZ45cphHPV2wDpNPRlFi
tK9In/27X+ItzeXHy5U0OiFF4FIU8Ou8e6rkqjYs7gwA+b1W01HmFodpF4x2fYz6er41bE+8uDFo
XfKH3hiD8H74b1ww5KELFwzUEJ4CaDtAGAJ4VG2z0IybvMPoYmXFfMYDDoaaxKS7ObfDb8PY5wwv
8/k854r5XtAo7142EFQtwCQXA+gUZgyFtu7cPvPuvbgWh47FB4NWZ+o3ok6MB0Pq+XYiIbxf5Siv
rgsMS895OIkXJoLhuTVqVqDBWIbfoKK69Yn5ECzfcqjDw4zJp0UzCNx6hedhqREqjC+rsrGcZzhQ
5iuRKvajtu26IePxjUqLS+hbPnQOmIputONtC6DgHNnc2Y7L0WKqIXnpYw5vFpvuNySWPqPzgrKR
Abpg86iTABABHjpnrx1BMVRKMEm+7K1tmTbyyW80KQKVmXK9cffjxM+qgJfHEWZg92s5O/EIyKfZ
CV3Wq0F0lsvPtig+zhHwF6wViW4BLDCFewgqezrznMk/NIzEr98+3tDT3dYqY3Fb202cnapZ5vEx
NCPmYBYer3OGLaDfNnOcIrl8O60wm12obuaE8sG3fi6rjCuyEiPxcnlussJJaj67yfWTdq2EiB+c
MXE+9krAErFIeblZXCHEujn8OzpOIF52OPHaRiYvivSFchUqNUX7YA5yQhXIm70HI2U/+uWgLGII
+GwL20peclronakq5xm9FY57bhqAqiCk5ltXo/haE+I53tDXjtfJ5LD+lI6ZfM69jqNpNheDocCo
Zi/XYbF4dn3YSNF6iiHtbubRpIAxi2relUPOtSSLbj5HGqb3KqT1mlZdO8y3hWugoF48XJs+bjHN
pLwB5JCpnjH5cIFtBUHQz7GOBKJjn6vXzRx2ymE8Voc+pmPw3Mp48OKMD0xEznSOjDw9ZX6+DWYU
a6NyxmsCB5odljYTA+9cbRv4XeQRVOo26uLkKHxVXqAidtYJy+GNZ7XibNrlfOqZzB4IBg8fok6S
J4NQrvHK7DzxaqDcXXldzHKfJaBqG5Y5OCNS+8mHI72qnWIvqqlDD81IHALejPqOMF/TK9UuGDHN
Yr/JszWfqvUhSAY2+HBVUjPYgfuxd7qPqxOTH2THjCJZJesAlAZvC2CIWsdZRgj3QNSF1Trov13n
iSm/fY6K5Jod+8L7tcfNAIN8zQPHZrWTPHqhh0+qra2LHKCpgEC7rrtS70kUZ78+k+EWz8LbBDXs
nySI79p4esHF8lz3RrtNjYI0NM9Bbov46mgI/xMMLYIxBrvO19Po81TrwQ8VtnOaMc1j/06uYi8h
n8XxHoYhvKhKGX3qalwtsTMRR5EXHMDOUiOxnrnyEts+d3MLUT3J25MxkNVA8tdlJhsm8ivo0LIN
IJ82VtR+bQTBGawGcRwCag2xe0Z2Ch3PqYgyNiJ52bs5v1CVO8TzDgDtHt3ZsXcjuBRgaIMVXHSm
2VxTKDnxRjMh32RS5CDUp+gR7Z6+nyoSE9G0LtKAepincyZne/ENSWbQnf8lLTCZQHEZjyx/CIIl
Eto+q0jc+a7Wd1JP09ae+367PH+WNVA9EB9bN8VNi+hhLbnT8iPafUoBixDOtZqoRYi85FlYei1z
JplwFIEHw9XEE0FGgTwAW5p3PdffpqDM20E4dhCbDGgbVW0V163oPsicIHMTxfmV08z4h6McF/Gm
Y7+TLqDu4sKAz74r08y9Ebi8dp7so49dGukLux/Jhgz1KdW96FYWnJ/Pdjq2IYNw/HX4+pVxLAMV
n+yGuh3JNUa5eSi4MFNqB1qE3LgFFC2ByqlPZeW7OwGB5okpvf8NcU4Gpro0rQercOXHUc/BvBdE
DkFh1ACGq556rBybQz3PwRVRHx6ebyTbdlUtgJRGHuigg0MwmvBta7NXX2vL97e1TqdT0yH6KRwB
cVthW3YC8xJBZUkJU0rCA/PgNg8b2DWhHdo0/2nsMKZQ5oORsKwwuzw48aUG96OLnZKHcA5u1xic
13EW7a3sDKYGTdlu/KqxNux+UcqmJTwimMh7jR9/5/ndgAsscR6zqa1uoq61V0Vopkcoh9aZTxBG
DvvUZgjN/eC6XNhBefYYH6zDIrCg7eXuAZmrfRlELBdVPbvwhRoT1riu9jkA7F0+t/5zv/jaOGia
9dCidl/7XQVPJwtdfx8PpZWDA0cjHbUhnjIx2lfs5atrNoiU/YFdeau6BWC+nTKjctAHDPk+z0r5
BB+OIU7VRBejAU5uE4ZOfpyMYPra0Y5fYnjsbzvHGH14fwHeEowdPNNBWhMOUg3uFR17vQeGL2kA
zOqUm1PH3YXAR6dFzpre7a79dhwPNiuoYJ0E/qEYZ3XUfmmscNyQoIM9+Jz2pb93oqF4yUpkxFtI
SM1HJ3KJE/PS7FvgFnApaok3Ad89s6Q0Z8tNNgqklnELpAkdbeAS17Buw3l4FmhzSZAyWuMY1cvi
zjdFBzuvhKudzv0FsSLJWlTYUtw+2WaF9aqNoN4kRLdmK4xC7baMoumMjr16kWY5nNDzIPsNeAai
RJz3ZHmEGxTo3Y0phvYlVRlndpPz1OAQAHkIst2RQDUfO9GXsn0ld9l3VqC2x/hbTLrhukvanOG1
05W0SZ3xrUE2dh6RYV0l2u0fMdwPL45K/KeoD7BnssZEmz6K2UcB6k5FLgtW1kV5MDwHCpeVAsMo
vOHj1JnJlciKZgNNMCdkq1kk/ORZrKmicP5Yk9x0ecNUw2pCXMD5aPNbdePBKVNxdnSSb/JM88xA
081uM+97Mgg5nFjVm2kzHsxQdydTFXW/gSZZcZxNc3Tv26k1rdnl9kc3GHmMmEyHuC6Rp66jdjYe
EnaluwDA9bbmobC3Rd2d6jnpX2t6o0UmnG9Ko+BTUH7yObSWS5mJkjjHsraAhFpqPHjCDj9MbGSe
Das2vll4oC5Df4oe3HJO1+wUzP2I0ODRLJNhZfWu+hzWTkI5KYI1VpRHCuNwC8RXgGxr7jz7Q4R5
AUAAxysIJS6q4oNwyT4XvnEH6RGxnCzntZD+zkF5v1IlWAQnEwVRbDHjTmB8ZFbAi/TpsaG0OxW7
gOSFFCfEEwZ9MsCNruJRGR2s0bB2vae/4kwP9vTyzrpBPbvLWBet0YadrLZwEVyQiVa4/c7Ho7x2
fcvYyJDLWaSjeTG55D3M5vOMSxLKSO/vrQmeLQK9fO90yXjfeFa8BiwfndNy+GbUbGwaRHIrbxis
U8Jgd9syzTolasoPgWA8YI3DxP2s+j1REOIl68xgRY/PU4dC6OT0lbNtiWIhva5rL1lPppeZOe4z
L6Kap+Ba01R7gMfGa+0J9sTO6B1c1cRrUQw+rUm9yUkP5QFRhTcjCyTUIWm987v2a6eMalsb1bw3
vQQ7SBN8VhPRDWqqvYuuZnYwowBOdQtcxnhOPGdXhfG0LHuuyqI9FUbzpIv5us/CU1d5j7UKzxy5
DIzyBIGwmr+lTfSBpPM79jL7mmoa6Ef+HIhEA31gSCm74AX5T7uegZZtAsN0Hyt0gFtRWS9jYFJY
GRGHfGwdc091G8hNu7SvseJIRD2R91oMAeb1gqk2C1w6ggj63kdkNK/jkBy9lByoRuaJXk/BFH0U
dYvtRyk/O2FkI9lrmlbQS+y9OW+HJvk0DiNO8y6+dJtH4Q89DjmSNeM2uYf/Gx8k/um1aob+k2Ep
fztqHIcDPcxl3yuMt2O63OaTOLl2Ij95ZAGhrG5g/bexVsek8RiP6nRpJ2QQj/tKm5TQmHUcMAOo
GOAmGGoXF+OdC+blC2pGbPFGnTPQWWVB64u9NVjavsAGAlJ11eC8uckttfx7VpOlzxNDZ83gAtPk
ESUCV7TUGT6IRe2bkv0HdmhnttAVVxn10EHavTSuur7DFt2S1AM/ImBo6qGfvIyzIFkrovqe/Ii4
sTb0uAF5VVYMLmYgRSlCI7Wx/Iq2KOKy7zcVxwtzpmWnMVV9+IT4x9iGRkOPURFGghJqJGJkoAVu
wulsOC5dciKNbTc1nrhKDTcZtl0w0Xb0kmNJtyz1SnPpTsxkHL6ms6WvU2/ChWxm844wq+wUk/P0
BAGWIXeEEO/ObN1u6+Hmhhs44xCtKvaZ5y4elpY36BCvxG7dwkQaKB1ywxP7GijjkdqefxpsnLGN
Kxp0JCB4TaUp6a+wSnz2cnI6E0X5RwxBfeMS3wf6EvZwDVSJ9aU6WhmL1KS1w5MduwwFWpr8/8/e
mSxHjpxd9lXaeo8yzMOiNwEgIhiM4JxkMjcwDknMgANwTP70fZAqdatKv0qmvRYyk5SZZAyAw/1+
957rjx4awTap+fX7JmFr8UqE6gpuOTObkvA45PP6+6+/Evi1+aC7HPtbrwgOnuOoI/Yw8TbUcJ3C
pTdRCXxrvp0V2x6NwyazHtW4j0HJh0m+3Nnpmez2v4RiUS2MUZbWj8YS3RgiodB3dBwGBy3gJYIP
hW6qZHNwa2d4Af/KG6D3oSbztyjiqWAlgVIa3+Hh8a03pc5rnpf+qncaqOTLVnWmZfjXylFdFoba
EnIz74vyheRJOBz7uikTbeisRXdgq7aR48aKJjqK6zDf5gpVBPGSxWAEr5bogHBae3IoDkpoquD6
15V2DtpUvCH+5VQ0FCiKvroOekpLd0YVSCSZjtTKrklVuwcxDHKz6qR+45CMum4LxYRMOYhXiSpP
v647LW/Ufir4BiyFJQZEk7rP5EBP3rRo2+uDzvulMRhGFOGYdV+N22dSjUzZDP4n39WCi3jiY0Ok
DMHTqouJ8+XQblLcMDbq4oGfuf1F3W/BU+5dmytA2jo/G2o2P7Aq3McUpCmMKXCAoiLoJj3hR0vj
6d9rnX9CFKe/8prtT1vJp2W4m9sKS+R6mfhBMUnHwIm6WdO/A9/EhV7Kkj7Vges+09heA+eFMPBL
eDI0M/lSho2oVHA1WYofCrOofUNKbMjoN+b0TQKPOQcGRWkTLWFvSYaDcyX0KXYaFN8r2xqZTc4y
OSWM5t9KbyAd2S2ataNJY7Op9VUCSXLpeIcNWemRPpK0ZAdMiOcAbds8c27pXyTeV+CLelWe8C6q
yzS05gO1s5S/bjesOZTZZ61q8Qa2g1+9jMN0qiiTvJJIrkCVfG14U1v7M/V897Lj3wV9XuLu9t9H
Z5jCzMg5ekjxQRFcEAYM8w7D1CcnXfLtSJlwsy/cgcm4BigWTXCQ/STjFB/cxUICvwjw4q/9TKg7
VK4yrqvUNG4bi+5Xp9q6QyQnHydqWA4POqUONJ71sx8521UwC6Q5R2Cgo/eIzo7SJ+W6m4ORq8RT
+ntKL/Qbo0gNMlAmuKfb3klA+FYuUVjWR8CgzSGFePGkOBB8eXj7IL7I7Rrs9ZUrzxHJKQeClrAP
wDqseZDPPd/j2Oe72fTTdzknhxwwlu9Dmy8/lslnCjWwIe+RUkUaZ2wreDKCCTkbw9TcUOMzPuX6
7H+Kicb2vF2I0TvQf3ag0+ZbO5+7/ep4K7TohitgopPltXAdKuiGHr5P5LUI3BFM3Xb9m/z8X9zh
0yp+/p///fZZ5w0Vc7LPP+QfnEw06yDF/2vr09PP5W34H/7F7yaHwIJaiEwUGBuhEHmS+cHfAz+6
+xueZ9oz8DfQYrHJ2383wG+wBkI57HmZheNNYn70uwXKdH7zqYGgBn6bdPoMR/6j/A8uWGYp/yCy
G5ioOEjhmYCV8MsH9cdZi87McuraVr+aO7N/mTSbzF61fviLWd0oQ+viTOOAvNQtdYazfxkGMX2n
JbB7FPhpO70fTiOKHuAdT13sdtSu1oSbk2h3kd2NTae9jR7AwsBt9Q4wOkHwneOgRN01nrNa97aN
jRTwQVMZHkDD3jdvAqzqLe3RIOgoVihVa5GlJPRy8UWve0WoEwFZsNwGk6QHHMdiQQqeDTANgWLu
++5b5TfSWXZeU1fGKQsW19wxRAhk7GU6+npW2aY4STvN2QwVTcmkHvfpSnNHXhfKOHntaj7bazpw
WlCtgYFd2sniH3zTW52rMW8dDLtYL73iCd8mhXs7w8NwhHXXad8KHJefqVukXqTMYaFOr89afcLK
PXi5/sghHiez5CUMh3JpzWuGS5BlRjfIrpPCwCQyS+Lw+0knvBirFgsGCkpxrGkmfMUeL2HzNZY8
FkgL8az7zistt7CUtp0vfpzHlEZTvqyxuHRm0x4Lc34utr1zIWcc3XWQHgE+0N7bMdJ8yZd8TuOV
PThM7QuF39fZtjEfUvCERKTurF879mbbvDM5/JBLshUTz6+qcIbQpN21XKyrdCmfl0lyLNwOAgzK
39O87WMrKcdH5Y+QiBh7HEY+Us1q2p3jifkAWd8Dc9YcmAA+TCp/divzixOFvFbbsSQo0xuVdR6V
TfK13Q4wU9scS5mLyMvxP6va3A3b0UcI3dj3nbrL0pods1k+Cx7nERv9Fn1i+unmjXupXZXczQFS
zqAv2o5pUEJCMonKdSwP9mRjF1XTrVlYLqbVaQsrJ4hhUHbOoKn6iy9nM8ZAp195bZ7vm4X2S4DE
EAyGzn/PR5MarcnJ36FmLaelR74UnaM9pGLd0JzpT9Sz9hbb6iPTXshy2+lTFzVP5Fzkx6Z0OfTm
uPGsFvsJ5MxxL32Hal/Avft+O/GmtWOHDtuHw8RxuHXK+gqDMYrTdl4u6Rmjho9DdLudpmliqeM0
5YRNDHyI2hakyLAdwp3tOO7okMwMRog731yejO3g3lfls8ZJXm1H+npgrINL/AWdRt9ZWLpPWecE
Idut/Mva1IFReWFhyF1RAjTZDVNHWfi46uWZNjFgjJDf7zhl+V1kcf7/AlHR0OUIv9ih7dfX06gv
EIRDUPza0Sz18YGs/uw9VnYp7piRc/Qm4ZffCPJCcBhyny7CxBtCA2750+DWzFN0Q6WHvGjNUzOS
QAtXS/LbuLBKtUNl+Rg3mUZPpumODJkRThOXRRpsog5YivWTQmRdj1MP+WeUeXM05bzObDi4tJZQ
W11awjpebYl8Pcsvo0Ow5cGbiL27jGP2tZKs4V6bqULZMSoT8w3WkOEVa+g8mZznYfcZU61fAxCr
D8TZRZh1mnmgBoJ3Vs7U5RTuwctaVokFPFtLjWzsWGQYLaE2XHGHSBooWPKU6XJ6U9/JFwfPXi6W
m6rQ3rilXihHZhxINSNEEHmSWmff0FdWRmSui+tGyz+Twe+j3BT5c90XkDTAmOQXk/gRQsmorAjW
uHEHcP1b92uYSg9WcBZ21Z6MQO4tz5rOE9OzBxJY2iNkb+8N3TmP0jKAm10HaAFjmnEbY9k046Rt
lv1arfrFTdYWoUgOUSqlvKmGrI35Oc0eovx66Le7trQT975Wk7VPOoDwWldl8Penuyqz8zhfh+Ns
6BlnDUn3cOcrH6XYbe5hhbw2Y+scccMGH72JsrzY2bwbSms6Wr787q5Fvct1Nt+mNV3ZleFjbTcs
OksMIb+SlsqDQpMasRQnI1oyGvDY6cHCtEu+KPU3H6nBeuCvaIh+eas0fbqsOVyuZh3pfmgW0uQD
HPPJM3+VwaSHLLCXnQ5EIwyKjdto9Af6eHrWYHmBwueFykKxwNzAlUhhx5UsbWfnzr2zUSEeRh/E
Sum3JQOxmpPb2AbHblkO6JtgGUGwhq2x6DuPVt2PVbSEbTeC6mhoWsQEoouKumUCGDB4fQryIohA
TKxkKEFs0qFzFWgQH3pNfC2d942qkTZWwcx0dxA56lNAz41tt3GGorofx3o5aWX3OZWMwWWCvrsA
BlLgJkLYeM0tTUv62Vz4Yht9LfZzLnUMvo571ByPeZogIDo1DTvdFMgFksq6G0tCICati7dO5/5Q
Cv5Qg82Pghr5w2zL8prtcrIzVlgViQX4RKCDnLkGhsOQ0/86l+UX5pxgvwj1A4I36AwVsJYVdN9e
iJQm5m4qWPqZMb9jRp5DnWKPu6Q0kzCbjAHwqD/xcGdD7erpK2WZX8jhP5H6qn3lsGGYFvulJuUR
1uVAKQjHefw9NlyWcZFf/WibId2DZUShM6g/mAN3lBcW94HZCmacpjpTi8TH4JU/xjrBhTxxd7FK
TS/+2vLAkNZjnrsNbvEFAOfis667efVuNrSxbiGqq9Gu3X0xeWuILt0QR1H12TTMGXVF2eFkre9D
Rv5jMl2PIwqvYWZSyRCi858xCaq7kmQ0HyiHHeRMj6wcH5jg5U+yLF657Ut52fotnjrP2crW9fWx
h6bp0kccalWQ3o+4VO4cmRSvHgdd4pVz2FbpDYr0cLRQQa1w2SbszpDwQTMUt7/B9oAa4YCUWaUf
2ypxTWRhL+WbnjBlq65GmXOnAKRLawLNXJgUkBYrOdAY7e0EpuGoq4V+08Xxf8zlAFpQXz4Kkchb
pVtaEQPimI6FkBbdBO4EI7pgdGgjdE9UOq5hAEuG8ZPjcEXo9UPnB87DTHO9HrJqohNgRAEYZA/V
F6cfRgXcqCnfKdj6lgbg3j0ALXa4ZRpXtkd89GoMR6ygESPPR5GvNM5L/Uxoofg+wB1/b1K6w+cM
blfRZmnYpdYnNE/nkaST+WGkjHFDBUgX/SEfoZrNLV3teZkVpMqddfnQK79CFxiHRzXjhU9YPC/0
RFBm2bh3JMquKUyWHgUMZstMQFMFl7M7eZ9Jylwiw0hBS4OTvziity8AdRxwJnMVO7klQtEKVeH6
9eq4heL10IMKycOVj+JmgXRGZCCBUI6nckzJEHLIjdBI19vGz6tDavQFjONZ7slakAvgdXHCdrVD
Ae6oxupf5S+sZuULj7jxezUv+mNZyOSoF9jEdGdmx5t07gmBTMPLrw3Melai2c8petR6PWlwlQOV
9adAM7khMnrAYyAcwcnses7+NSG83WI3InKnVI8ZDfb3Ui3yRffV+OnAQj76QxugCBXyFjRm/621
nL7k/mvhAtCAGtH5Dbuf3ZV6DnpJUQ3Hh2F+Ip5mBiHnpDGIVCAssJCVWKeYEZ0sr4kk13XsYxb7
Niew376npZaraPIXnqz+aAfciMz6aUdxlzS2mbPfuICz4SnPrsZmZXysVEPb15A12qUigvqa1E6z
px++tglcLVh4x4b2Hcp5/Z1tlxr6fU1OTk+W5H7irx6XmuUVquPjXLM3HppufGf0BGk784q9i3fl
um/YklbN1FHsUU/1k5HNSKC6Zx5mvy7PRTtw1ofkHLWMOkOhqQpUTS+c/Uxf1D2tQvSIOwpsaEEJ
cjwVxniuGzXScls0kFiX9M6kCmt9AB3Vt7dLmkFjgMqqdy6TPYgQbBZqkQUr6K1xNE0xfLLdzH3K
xTEOzPZjK1O3pA1nXFvf64djEWR1QAMrSebraiFLSnuyEVdKND0whIx1dPErSnoH1zrKzHVeNorW
GKk5Fd6xL7kX3/H0J5GuQe8+59MEDZlLuC9i009nfCMjnR4l7ilWH9m35wld8jgOgfGwdJKzgNFp
B+W4WTRJNHcUfXEFa7iIRmnlZ1GgVSfm6H3V+HE+dHjBzBDyXhaHpRZPQ0n88hUTM+3ODGFxS6Ar
+oNSTuQOvv+z9UV6dEfcNDtDQlHq8t57VsWsx6C8lB2jFpf7wRzUm87G+npehQP+u0JwhD7b8mNP
CrP+vRC5+J4tNnic2XBOCvRvaFJjznjcwI1iZLUVpyXVty2I4lDvyuGwwHMKe2gRN7bd1ZHFa/w2
sIuM5YJCDCqsiFOedWzOO3KhZi9jdNorTTSgVDm4P8g0D/Z9qZtvjr3Yx7rsxS4pWZmqVviYrtrs
kKcWkYHW8c9WDr51VzLqeK8CbTpUpn1rLRlzjKa/3chSdCHpUGFNcz12Bg3u5Tim55IjLT1AiGEx
1023F8HixN3KSKThotQZcuakIZOadGbFYzxZtPLHwJ5+hxhVH7U8sSKCfDM6mNv41AfRO6DpGpPB
wrIYVNn1rgk87VZaagU4mx3HpawuMOub0EkbC3zXrP3CeWc/hXDtS5LkTFxFB3661bh3Bxb+EeDh
WoH/Uj0djX0pJx4684qArAc30wKwqWhy91iS/o2Bd7BgAiA8UXt/5/uQ3mARLS2J7/Rt8JoiarAe
YXM2Ov+m1Lo+ZDpbxkYFjruoAus1pdSCTNfWoEeavn7FGvLaWfjgkI0PNrxFfYdr5RPe/QC/VacI
vQaHbnDwxEHn4DtaAF6Fa2mhPngpTGJVvTE+z+KJb2tnNst3OlWvs9SPVtV9Mon7TqJ2u95GvY1H
iemT7iwrBhFj7ioqJdHPB+etHJYEuJxO2zNN03qoNURy4x6M/5gCUj632C+4WgbvYOgl0Ojezs/A
css79Addj0Z7Gf14EvoEPpf9dqFPZtRt8s9CGhxduSMYTcD2mBa+/nNGT94XspiOtS3HaNY6876Q
HoqA6D9ktsiTB8eZuXDpndC1oixbBd1vLrE3U2NM4tXTvSqzdJ/m3TvnNbZisOqhYKqivmpGMYFx
mYb1ZUIe3qH3XCyrTp7ZSj3lWkcstZfedeZac0hrOBvHFr/grLoBzKTWR800/giM7jIbKwSlwnxu
NJa8YrKp/3Opu5wdy3/J8NftrK6nUI8hImPgxHlSLf3fjirN62bNzrnWvErhDUdmdo+9a3xZrKT7
GVYkQw3RPGat+QoLrbqypsb+hMLXk0zrrUho9fPi+daXEGRz9mnjg/JC9WDzvVCutVNu/eCvkig9
kV0KJYVPaTiWMmLl0wT0OFjnh86gL2NX+QliOQLEvMeOu+Zs/muDM87iHPDFBQ+YQQHiC4t+CN5e
4kFq7jNS3sjysauX/ckEljmrPIX+lyaYn3g7l7JwxO3k2mysDUwteNLK3Ni5JtVk8eSToIhHPRM3
tBr5V/wX/gh+zJeZmg920bJ4+Dk9mXSIn1aHh6thzR9JKcbuUGplGlMlZQMUo9rLqZYTpeiktHXj
GfZ/E1aGFLvR3LRA0WBzDEaiyoa7dREyJ0pywzmYeM0wPwCL37lLP83Hoh2P3tT9SH11WrjgQ6qc
9Ksy1S5JgLlVVbDxMKmeMNDL/WyVXuyVbnUSDvJfFzCwpre+C9mZmmFid+c+ne6DgpI7SP/RmKxO
jA/3vrNFEyHMeFeNTaTd02R24OyCgAiH+XY27ZccWy6cbQ3mTu8Sx6qYDmY6+n3eQgrE5aJFvTMO
V41MdZQLCcCydD7FnAT3o6YjwyVzTtvm+qNMDZQzuVp7AJ35rpDWe+JMxuPs49lzlxV7UDG2809n
8KZH1j7qHlynDz29G099hxilG/g2Es2+AJ/X0Fny3Ix7vSyPgdtcbFkNYaKAX0ZmzpQj9gDvebtC
x1Xb8Xw0aAyjrGJlZGm07avj21YdlZpSH6VJDjU0cDm9wV3ob7H0aceCBx6gd89bjn5Z9GcP5EAI
s6UgWJOnp56cfWzV6/rOPotbKxX1W14Y/i2Az+SiZDZ+aLn7lfbGKmBpasOpQ4a+V4udhE7uwUUQ
TDq++biJ7kwzs9VNv/gtrDavbg+ooDU9kdKC4agCd28QxPMit8yXSJh5A7ZbURmRCxNTlZ5oN0D4
nSl0eBgcoRU9ranzjR2C8wgzpN2n3SqP3Adr7MK75HDlP8/QWeFFNeZjirE9hLl36xtD8lYvDXWD
UGNDwzPNPKq2wrPr2WRTc64apNVOTvAS7UAu+9Slq6Mvcnc82Q3rz86VuigOKYPYTSTCqoRzumNP
U7sGIXxVsL2bW+GEntv2z72wu+uu8/0Jc4oX6LtRR+NbyZuEK+sChblLYN3MMMOfJn6AG/ndqF7G
EiACt3GCaIRAjRuqWYeLNYrxDPmDQK4uZnmYuyY/K4FFO+KBFewkMBZ2TGDwd/gASbf0ctsJscq8
1qXr/aD2DrdmORbyCLmC3jkN6x6iCGSoHX7gKbR9a3l0RiERnzCQuuRDKIQUphY804KSfjpZWqQR
PQApZkgsnA9riR0otLjRYkVqiIKHgYM34Hkgl4tewwewxNfM9jpmRHCPmXjjRri0D5auZHY3zoc0
T7r7JZ3Ml6JgBx4Rdas5rzvG3dC1NEZU3eQ/DE7P85S1rL2rlEaXg52PzPc7dBmwCP4Fl4x8oYBX
v9HreT2YzAMDDq+DdQ+W0IO/mXB8AcYeXIOtN9/XKi9PcvCnR9P8ZbE3R+5S0sPQgmvHxwLkD1kW
5c5Av4432zyxgJYV9N/1QVrcoPDTx0rXplVdF4a5Onvpzg7fdA04X4KJxx8/3IFCATXkrsKMty7g
J1156amADR1SpbN+VYBSXxNjYKOmXOlDITP6mywIsI6mRd69jBi297PGUzdtbR5mXFIRh5081tOh
OAiNSkgQvvV1nyze1TTr+DQGtzwLoyHcU3qGfm5VO3+TRQO2hO7oOso0vNtubycsJ5K+jbITN846
YznMjDTGZQ4ydtDt0BIlV4nWz/LiV7X1HfVW4yE2iyed/d25b7t5P0p2/8iZHiqNlj0QopzA/6QU
8DDLCFMx1BcMmR/aZBgxi1NydDPg/PAzjUswcWtgisvivANVkRn+XbNgE55XZzq5mkd/lgvRwZac
OkZ2jCF6c3/CHjleaNsuz/D23rEHGPFE1mJf+OsbpBEMXjbtc9AWkRWNBPBS16/PWm4lQNKMLMZT
bcUaFzpmUDGEE7zRq3Kgqzpsywb2aOBTFWItRuQaWEuk07KX1RXQncpm8C8zdVz7xaXd1BjGOx+G
De6HoMKZB6OlelicLAehx8OmcEowOqWayrPmddHsML5BYzXYabTZ3ih9IiEUBcMu4//Xk/vBWtbb
WTbowFP5HAzmdytlsXa0Js5tS0UoJW9B00M+SRl4zPRh4g+CSkfFbLs3jdI+znjoQR9RmQ3gt7Ud
JwzAO+9w8N1aWW7tqqJ7EeRh7tx0PCaaSXlPJw+TsqcfGhar0LS075Zu6HtdsUPeTAQHAYB4t/jj
Wx0U3f08dvdjazKb1lufR7uxHQSzSrv1gTeHiW5mV12jm2d70j5tJuOX1mx6kJ40VOSMwRB6Avu7
xLgJiWA5TwLCbV91L79msf8dW/+bsTUy1pZX/9dj6xsqcbP/Fb3hH/1DRP/3f/j36bX7m0P5ALgN
F4CubW4cyv83vd4y+jgvdZOl8tcc+u/Taxvch64jmdmubgL+8Bhs/z69tp3fAsvQQaHpeKFM3frP
8G3eH7OcNmNrmwSgxaDcYLsCKuCPw2uQIqxui2eele7YqcJrQ6kQFg4T0DYPRo3iDiL0cBaZQznY
59jyqFeUKtfA2QbkeRLaGfbiGK8dfsqUjt/QaxU1ZGlzzHprPBF/8iLkdfe6HRvm3c0gwrZJtWuZ
k9QQaLqP8K8WCmepQ9mNbaEdDNHh0Rwo43UHcjr8PGNvdl3e4DNKGMV2cGV53ZBiHcaxW/rIqtmr
BzZ5lS655yBzC7Ii8vgcCW8I49gNwtr5rl8CFHBPBgt1AiU/AqL0OeKnisaCpaue+iLsrWa9JH2a
xrOE/zjpH5nmUtFcDfj8isLYr7pSBwffOmcY8wCxsnkBJV7EA7RittN2XC39LcZsO6ZzVb71prT2
+Kb9UKBLHq2ajmMGSPjl186OZOMHnI5GkNk4FqOaQ8tRlMhyc7tSrivEdExlAbk/0NGNS8XMiqPG
CIllE3kt3C+OFaU5tC8amtDnW9IrZe5dMoNmdMOqH5hiIo8n3oEA2JHAS4ntGG/zGuCfsa1Uj8xE
P1AwYDAgXZ8dOa3hJLc3gV8gkiND3mod07B3NDeu/PG9HhiYLEt9Eo2RX9NDSFACxDaJM2oKKrF3
VNdgyEMChEzi7TqGHUESnOTa6qFfMljIVaJR/oYH16KyIB42jYUAyLI3bTqStKlerzB4F09eIdTV
AMUd0zOWHVBkzt4ctDUaFt2OaJdiGuuTmhwZoHaWi8BkFD/EIuzrTvOv1iapQ9OxAGENPa1XFUMn
jKCkEUUXVZUWl0X3hM727C/qzIjf26Uc6PYa3UixoSvmamzFlVP8KDppH4o26cO5ANysB3THdWbw
k+ks4ZYJ2xTXxFM1sBGYuST8PgUxV7T7MS1XgnLMwX+58n0Dlv6wKT3SuerMwvix2soIMS6Sfijf
1Wov1I/5IqbjaT06TYpQrpB6tIprISdFGHmpsI+ZssfYzlYoNDx8otLov2sDWnXpLUlEI/YUMuCA
leXzDcKFt/cu/NJ9YhXfetNNL9Se1XvLf0+DQT+RTuZcJwhhVOwLNwMF1QNI2fkDo2gfdzye9aLM
1gOo5P5JbxY/oom0fFCeb0fDoC44gaq9zyA7NhNKFjBK8nQ1dS9uFiPdSVPT72gLVrBuyzo2Bh/4
Ne0KUSYt+PwMUK4Ms0/CPPWno2mmV9KZzOtB08dIMzPxbQQsvx/JWEcm5HH84cEcOTM9drrT5uHg
FPq3FQodYWvD5c7FgCszARkHvzpPyLJ5LDVrvUvEqJ8MOcwO9hk3Y4SnlXQXAQ6MFlm7eDTgtlor
wSReKgcAjXF74Gpn2lmrAwisG80u3/PJpZez8WlK6KDtjD49HZ7i8xRqcI5eVqHqW/oXeG+cjlTz
nQhtIUy58lH386uxmVz6iChBtXvngRBQh+vEYoQYUDqh5sqNbBsdHTPIxyirB8r07hJjvKuIm2Bm
zo3Dmms/a1ut+woQEbLNOZ/5+8hsh9llZNjYTbP3UgJFNISLaCUOz3DL8neGnb91bUqOy1ePOBIX
dAA6favS03ZUR8kQesi69WCYUd90XFKcxi6r6e0hKb0FHWqrT5yQKsCBWJDJOKf2ghi6+07nViP1
0P2cmIdxxF+TG6cvrINeGcYJ33S5LypziuG3UfQqS478Qe0fM0u/bSvzh+sO5yK1i6vBWZ79eUDC
yN2tlMNyr0Y9b56CYKLsqZ+pTKRWKpvncEpyGc5p9WQa47Vny34zOJzwyODTbtvqUtFD1ug9g/Ck
iRIr88Ok6776fgRcFxBQdNTYHmx7zKMEu27czbI6r/RXHOyFmLNjJcGxKjitWRk1hn7wtNrrsa0a
41rhrN+Tiye76VfswH1+Y6PUUzfZ+d1Qumfwpwus9AQv1cwQrzTSat+PDj7l2nkUG0DDlV1+TRPl
Vdp3mIAmS6OeHMB6hbAagYZ2X6ty+T4nIzLN6n22uGF2oGuYLmOtOCzNoqF/kRZF7wtuJdN+nUqT
XWfb2wufL4IoaSgdU9DT8oApuIUqne8XAsOMxghUGZn2MgawKDmQflqc9lkLx/HKn1TPWkMAYU0S
F714yU9UoXBm1Fjl4NU7sKHp5vOprTjkynL2qTdbe7MSzDhtYRxSr3iZoU9dKc1/WuVwzWSd+YWW
flma8E5VUyV7jUjgzhausaetwI8Nu9ZPvkBybemo2FH6mOzpoGjpSFiV1bwzKWzkNztHsCy5ZrUu
YAY0U9YuwkV2fjs/01Zee9yKZD8Zk3dcfbV/mzh9MIudl1HKxU3WFti9rSP9siRbQk9Q8/oNtAdu
V6Zuaz/4KfPZltW7JKoi5hwDgZk4D2DsPbd/baelUc2pt6YBKZbCJd+jjLeocrrIaJLsVd//DWPx
3+31v9leQ0IBSfGvd9dgkYfyD/vqv/2L37fV2D3p9qKCit4Wa9tEs0H+27YaVek3fBUGllHHZILp
suH93RPqGb9Z6CxwsWyfyLmx0Zh+31U7/BEuU/7UsjwblrH9n3hC2YP/oyN0ezkG22mbegmQE/Bc
/wRi8b1prQkW2D8zUpTFF3DVxNI5ZJpax7ZKklt7LqqUdrlhtSrqMIfVcT6WpBLNGbckec+90Ega
7MoOZzWXaJDoxEhZWrPlW6/XWgGhlDtL0cOToPBomB+mDns2Nzf3UpQX42DeGrRjegx/dCSNb5kc
KZWvoNWiiNhrkJs8fUadDKc1MEIgJwxbNsBUPS+an5CYLzbHC8J9gpz3D1/k/0Bu+RMbgwE/uc9N
/eY/YPM4L/3xyMG+y2gl4YWfYpgphmXmwkMUQ7hNE8slSEnQauFiEDQkn8gO88n2cDn2oQk6lPfT
GHO6fPvrl/SLFvP/Lby8JM8LwJTZVGlAdgmMP70krzCx5w59+mnQEF1e8Oul5YndFhm+w3YAYONM
sWJmFPSPCB+cfrGIchOGyXq9tVgFum7njQ4gQWIDg57FFLsBy1fVwlcRSyxZIJJ7N9GW2FVl594o
VeLWimtQ2Q6bmhQARPBvyEN/5KrYns6H7IAeAgKHdZp74Y8fc5KVS041a/NTn3HmPTpNrrUPdZW0
6u6vP70/HSH5RXSH0KYHBdvnw/sn1gnQ0UC5S/Jp8W0bViyqpGRrZurc4YvlFfbtPLR0xGB7cCoK
pAWllNMD6Nmm+PrrV/JHxMv2li0yiogqjs+hNnC3j+QfwE50p6x6sBTu54SJz71x8EdJtNpaw5d3
AlDM9Ps//ZA3DhJLiYXu5/Ep/Imzoxmp5rVUx39UY9e3iGOroBOXs7JK1vnf/K7tIvyHi5R3x8Jl
GwG8dY7+LH9/fHeo9lUpcsf8ZION3+sn6RECoVdscrnu0paunmxXre5G0vzrj/WfriRgNpuGgRjh
Oyy6f6LIUB0/9EFRDh+LHmC/Y+ha+dNDggGCT/evf9WfUOjbVxggQsAyh/DG4q3/6QMt2tYoMYPW
nwMGjdo7Mp5tvlWmZI0KKQ5KUnG7BIoQ1bnN+8bVY2fKSvVckAnhjA8/AwMJG2cS7vdF4RInwNpG
svdcTmnvr8dxtu26P/71i/6nL4bmaSewgbeRAEDo+dPqYUAoMxdTbz5oY+15FT1dVMXXRJOD871t
axfNM8GBLZN/92H98xcT/F/2zmu5biTZol+ECbhCAa/H04qiE6UXBOXgfaFgvv6uIjUzLfZcKuZ9
XrqDonQOTJmszJ1r81Zc6naOS27p7bIVG9xfy+H86yosx123IMiycdjKsMXkm7YqSgt03gZ+IZ8x
805mkOp930dEixYdQ/dwVibSiCmnYPU1QSkRYUQbuMuFqBZ/CHd/eErh2+nJBUqSWUwT5JX0vr95
tyKZ2r4a++ZrGmYuU5EUs1pvSD9hhLlZF8DW+hgN5KOuLSiCzKahpoUOzg4HHRbLqPCT5RsDsMp/
BpTc+YQs9gvS2trxsQF8XYD9uGV1ETNts09DEkUxXfGVLBipGuEEb6fuVcA2XHuUPOMNYEizRFuU
JfhCd5nL8GOctmr+vC4mhNhQIEcbaAiHWLxu7DULupxsRUeCn+7UCSNHNBV59SOYwMk6G4/4db1h
+kfiqcaLbX3sSdxzjU4LrYI+z3p0nkiQAwzbjwH+8I+r8qS+130X6Nsh50+mTVrnrCCbNKWG1ezc
dJ746oqsM1mF3GstJjqA9oabaWhzQAWwpHVQi80w5eTJNvhJcQxCWSiHKjgKPafqo6IqyGa2dBRb
1XboMVJZ9jlwDw2OYkI8sQHIb74NTmwbXHsReLXPNKwJfYp9uoavSr8Ol+PkDHN9gSp7Gc/HeZwZ
S3MYm5Uv0xkwoFCjjQGEEyuzZ3Zh7DLb2rBTAwUBVGwUWn/dgMhJ/tNBDbwqyHc2NUgeqKCda7kY
5sQsYmUlYaTtOeIE/C+TLR4mW/Jsef/PzyCdY9EpkcUiS7cMuYbCoZeugmcwehmqkdPcpiyOi9dw
T8nrU/WLYuLJibCFeHWaJswpz+uyH60SOkdkvtGzJFHb0tLEmqKxlR23x0JvhktDkjL/6RVNzaDJ
IXJUt7TKYL5yQItjhksL7IQ5pesoYtQkLg0C5Mhm6po/kT84sTyoRBWhd26BVFq+ddVMd8i2mfF9
LrfkT0InvgtLG/zEbqUZrpxopa01FRjAASZ2y53Z43cLlRxzE9iMBfNV58W6TvaN1Zv3Ll3NKrDv
VzSe6B0xCOVKeq/z+Qkse+dpmne1z6c0S+MzFcbcC/nJShQpgk3vNopLQj1uvmgac3MtfpSCrN7S
ocUUXELgwM3OW4MAGwAsO7g8qDSgNbYwtewiux5IPIunbMS/NdtGmItzWbkfmWfc6YonOM7TyONc
qfjwSeB4pH/KFZVteUCBY4aoCa31fRvW/LcjpcUElrlibSB0XIkywEYwz5d+Wc3ikVIdes47rzdT
2o/Mh/a27/AmxEDcWFPydTx9L+mV4ilQL26H5aRne8irK00GjA/sehzZEUARi5lRjTKATvy2iFZH
nBDmibnf5fZ9lIos0juIodKsTGmZ5nTC2jgIoKpuvYMqlgSHdMY2reOJpqXzRizLzPAPB9oySFQi
Sl1qAoWpQTMphC7wpIZh39lbskNe9qFx0gzRDrG6ecOAJRZ6dNA0D8Ccs8EuswW2onGR3M7lMFjT
RQHqnWuEO8K76fyQ/ioc9GDhlhDK8iVp7iK49H593SAUncNtYGc+wlgWYpabvfKSHDRI0iKkp7RL
3D7rTezSinIicziKhLRmwTIbfEPZbvmYfDv+wj1HWEWtAOX7dE5TNG7QOhwJxRqjEQYPynozEill
d+2hIMvAT4b7wxiKvawrkguKqCu/61w99s71KjyWyqGreUq7quB91JvZtpyxu8asFuP0Q44ClLdU
O77LXtAs1cRnRZ1tVkEyixEj185QRuuDrVpkNQg6IULQxtBjqXQRFrY2/h84qjKQUn9MWJ5aABI8
P/SKrA6ap8hcoLw/MKB013tIznn73SIuIH4w0sNyWLnwdLZGvtp3ypnrZ7lkO9JLK9nlq5jK+7AP
/dJsskqNHcNxDkSGK70M+4X1YQlTy/8w2wtIgw1LlPBPbadIze7Dpm/wc6xcE2KZgvDyrQo7TiO/
ziGs+ubhTE3nNdERmWIItSFJ88mzzsZ8hbQJGdmDMUp3crz3ab/t7uJu5uZRxZWs9nqZJFcsc4rf
WIVUqWRi5wDBGTxhBtccZ+fXYV1lk/nd4jceA3el2siVB41llvvBwpvx0bEYld7ek31Egp1INAHd
JC1qEXg8h6DJUImkjkQGBVks3w1R0SuLZKGzBF8wJCv7O7vC0D1y3QhVR993WXce1MjWDkGjx/Yb
WPTOuujhHqBX5Eo9akZt1n3BhySgjVzWTfndz8u1v62M3uZ5AgdHbzq8GlwfcLnFJcET2NNuwpxi
AXw03/OH8TBNAmNYkCHxTGdPZVfOpVeyre7jUJEv6nhHOFrDeeuwGU1r3eMCSX+eNiH92sOO2/hy
ISm/aXtrUZ8jMpL+XUAzt5+Ql8KjGvVZ6S4xVmoR9x8zTuNE0W/GTlZuJb3z67qLsnK1ycu7K/R7
8FRIUQJVXE227bQHHUkc5gUB2nqfUMtv2PgChQgQhielEl+5znahq4lOBqAplGOsxjUtnVAv+20i
yuQkXU/tusae1osYe0P76ExO6h7idnbIKSuyckipYk9YNy1GSv7DOHSoZ492K5e2w7rRnud7bNNo
xqG4UFu3sMKG9ZFSlV8inw6C/mGVOqGFqVSB7HFqnEWy0tCjybZhS7mWxZGEbT4fVuQVtI9B4PHg
xMj+pd/PqfKw/p4C/dfzDq3K0mEgJLwRlSVd3XLjYgun7KOK604YtoMtyuAYVxbJeFSjVlHQxdcS
1qY/0pA+TrKuTViMbrNzBG0gwT7wlIfbeO9yM/nNr+jbBvoXOLcTTY7NgHFvZjbUtsIgWDygjmhb
fwcTqI818RRw/OK0aCmIxmJ7YsL082JizdrqMUA59t6szbYSsZAwubvQhI89GzjTIfUDs8JVwjYR
ZmYtsRPjRFuSvDY31k7hxdolFiGpSDtaca5EWuXsMqoWiQvfSUo+8zCKxkR/ARlm1hRJUytXC/6w
wqRp7KoseBL1UHMpTmtJmvYTS5FrQEIoWCbFMBDZhwVuH+7RdwVR8GQTu2Fsu0wta1kO05FFL7am
GOGLR3rf3munDlbvFPluSUhUU3VmTalGXG3rDXFJSL5JiKo3C2JVuuzRE9QeQhM6ohQPqK2l2Tmp
9M5caZ8YgBL8s5XC7Z32Ddlx28TRzIfZZH2ZS7Ate65/wEiUFaXwIbjhnJuDKGl2ddwOTv8c9ZGJ
V6NYs9q4auyDrxOqrOYQuDCSLpMm12yLNDWbWKpupQlZ0kiZZ6SaOlDOT8iBC0XeqXT0CFrSqckb
ICOlERmpiN0LHj9rOBSgPQlp0j0BZgvsUr92MN9peI5Fg45PbYMINEhNRTW2eJAt5YuooTBDL8XP
coRZNrHM5OYKxsGi5+j0zyexdkyhzdh6KxGprFM+sQHSTAtE4dRLiOMw2jAeWWYTB9yKCivbp7J3
uJjX18iG6TiPHP9GdQ9RZuaOMat1eEfjoCWyphqLB/qs1im34+izLqTIi1PaBkk1nfmEo/oepwgT
xTpra5JPFEV0lp61dm2CClsBDpk2k7uYg3wY4Lz+VJGvc+ZtNtm9VDvknEQpePSaaF43bd+LE7LN
QYc36BNJsl8GsbS5HjT+Zh54Xm9zq7ogyKQs6psp0mGAScKLKiZ/Ida+CdSckqNx1jlmgOHaBD72
2LmyJM5OXnfXVGtIq3iBTQSqeNe2RIGB15t4UwVmPMZlnhNZ2zyB/Ge8ypof+HPzt4lK+vVmKsFI
ULSkvYg9LE2RPJNQDTBVI5j3WnO1r9OjoH7CxY5Tw0vtBxa+6tKbPZ180eGU4KUm6E6XzOqOsVDC
HiMmyA9+75uxW9YuUL1qchKtdkk5hA7yOYVfJUEtRXze7UhRm++q6ZTT93arMUvLcflle410w5Ev
kVHWP+t+zEyvcYFEkMUFF1Hv0p8cVYBSFS7jrLJdcwjMW8GJzXZoPGca+RHhJQdP3rNaxLpceJPL
+Qmo4DLr4+x6XfGsU2fmocSvkc+Q2JpYY4Chw91mM53iy/7XiRjWTkRgMCcJ3CtQdJ3HTwlnFspE
lmXN3+i0pVXctjS0Hi8F4RXudNong3UKg9Yb79Hhe6O1tSaH52+lkTl0ywAFJymRGTIBKq+oN4F8
gm25vo9BBvLWVEVCF5vo0Fopdve0YBOjRKLB2IoghDVgdTrOvGedbOtpMOcHhlMg+HpSe2D3+NiW
NTk4tVLMOFyB32Xon5zQwWRrKWjv/PY69cDAmtCqtCrTHIhSpRw6ivh6MAOjRm3hbazYW8yQhDgx
1R9sf8ZohgeymhO3iBDD0BzgSDPFOS0n7VUA35LgdZny5BjTFTp+REuzDmfhODsljVkuZwo2NppG
Ew6BCon5IaD3mI+JqGOyVuVdbSJRaDWs4hjGvJwaMQNA1XIGSMphkSLgH4PtQObKhSmbaHMKfD1Y
wP4xF92sdGrQbtcFS9ZuVEh169zXmMvTDjBlWNxtp7SueaWZM5pLH+uZnRDBwRgrtbdmRNtXsiU5
wl9EFLzeLNTSGGuK12ihOS0GPJw3gZUNK5WBlF7xZ6+h2Q0j6deVI4LSwDOsQLJzL+9njf5DzgiC
A13UFHSMjcibnFEI4QkVeDl9nWNlzpmmITAVO8tfoJlvhrHnfv/wlW+zaqSpQo6nvknngfh6m2dd
2roObYWbnQgmU715HRplSLfQn+7u71+FPRMxLvxBUOEw0N+kdNOkXTXZia+ZH5v1qQl8TxMUsliz
dr3/JF+ygX/NH2N4QJraEwDsPYzx3qYpB9uhZIpf4tfZq0YOMmNauYxEofyUaZj2lcNeuAYNi8ZY
w74miaLLLqR1TiHfviYLYSobEUdes/a8rsy/ah8wCc0RASIJmJ5Lepwmfnr/8v/2qDzSwgS2aN84
jru2+f1fcvtzH1cqmaR4VrhEcR1sUOZYyObKEer9r/rbmPNIDEeUgqgE4TPyNt9NGJW5tLy0z1Ea
euNyipcwnx6dVZopEsTJ9Mch97aEAuHKoWPQFXwnfhhvOe19N3hhQv7+Gdcps0apmcl2M2as7LeJ
G5k9K46I9wkmFn7+QX+53X9gtavE2fv3/vYxUzUV8MNNVZXp9jcHmQlRs56ixPtCToKj45KmZKlC
DDBZAd//prdPGf2Vzd0aPL2kgvQ2eU1Tfxd6DlqoEb+t4kq1pTmaZzkntZNOXRM1vv+FIH9+q5+4
gjJY6FDkxbGGoOnNCFJ5uLKYLP2XvqZOlO57LzbLHIviwnuN+66cgUpmyZJGW1mgyP+FgPp/PSte
zD7+OgMJtTw3slGCwrDi1t3fxzCnxLR0Wll/6VJ7Seo9tay1AJJZp1F+fA1bdJ+a0DjwaRaiQ/w1
KW4JZVJeVYCeOT2bXh9OhSsrz4jU/8IsbnBq47Swgu5hSxiKqQnh/3nKCqdN5hSK1VpOwmyWehkb
3WDuZzPxN+CVTP5VgWNevjlTP0Ps0AUpuj2QrsxVZxmlZTTcTQGamG1I0+G/bK3elZxihgwnALXB
WJDYBgS42eLpmWi5LPmaoB8I7Vk1i8I1QROGTy8Rn+uYYDnOK2NUbQ/JxPMPkxzdxbmrZ2RKEEAK
0rLvv/+/DTjpu/giCbS2Lm2gbxfbkZNFivZ8+dzAOCdmTVpljkDRqkwE8Ctl/f5XmvX7txfOUhu9
1Giw4UIs8qYyRKFsUd0QTp+jJDA5xjGLguIKObBbWNf2QKN+TNs10Iv2MDtQn0jClpW5mvcv4+2d
eyggkWWhKOa2Kby/2UTroKsn3mX6uWhIf55nVa+qB7eY3P7SHdQfPFLeriBIkwXS2tAPQAaE/osn
xV8WanT+SZa2w/BFd22+PopcmmGR562JrN6/L/fNlObTaZjFCSqQVN5wunhzYwnN9iUd4O5DPSj6
aWLSl4qeSNKonHQzgOLMBQreFf+TJGwYl7PwokcOawLpl+m3JgXDkcfU79vJK4lDnRXQ3b2dJZxQ
Uski8A3jk9SktWbLpAFCFWB6eKbDwKSJsSflb2vL8bg5qxDsRUlimUoRLchmveZAUMzdGd0x2VJC
CcUi4A9OOG+eN88gYl2xmae+9P5eMRUiUVEVjPPDWOVmZ44bShUwFqaGk/P7z9t7M57NO2XxChBc
YNXCOvpmPNN8RU7V8eP70G9evmtEQnoNu8uE+iNLPUvQa+29RKTDUwBpYbKkv37qNa3JGQcEm4cr
fGnymZwFW1Y6txpiMgpWkY/WejkwVUGiZW1VTMfFGzkw7emi5nicrSxq+vCr8Ee1yBSRcFxwmTtr
aK/8TjeVeeHod/kW66U6Ll9TE9ohA0q3jEA4TfnRIWpBwahZ+JsdYDuTWP5VQmNGMnZzah7se3FM
lgMopEMLVPOH/Tb8/fVBtMP3C/d0BEuCvVDYb4Zwxx3o0G7jb6X25FPe0/hycCmPnoIibH1y/Kk6
JP4cXSzAKOJd68f1qXKL8lEnGYjKOhxhUQ4JwlU8eiHbpqp7iDm/DjflPID+T0PtnuDxfKwotX2D
0DqAd+kt6CDUcoIPWsTNRWpnwxU7Umq4ZqkudhZg2k9IfVt9jhQzF5sWlraPuFKAu1otxeGgxKt3
O0T9jc+uVBz80gKGv/Saftyl21MTLx9TavjnZelSJchbRTqvKSZKeMopv6CaEBfLTO/NZlw729l5
bS/vXfbn5zaFPIOBSJCSwkiG4Ujva30/SW98xKchRQdlW35Ny5NoPxdjNHwvrba/C/xhICyKx1M+
j/mBMsEChJl60bzFnjezNtBjwG7WUJamSJOwSfP804gfEVlzmgFouuub+5Xe0R3hpwV21bL8Lb5K
H3212F9dNI5fHLliNzqKcZvOQXUBLjTb08GWXbw/yX5frBkQlJVZzAShgu8SKLwZEA3pH4mne/2d
9zXfRG6MRjkoG7CgQW8HD+9/2e8T+vXLJEI5s80Tw72NSGKcHjiTR/X3wJYVGqHZvsfs2MUApSpA
snqm5zBpqo+UCOmve/+7/zbyX24TrQ4lGxbxt+eRUQxRg2189b2DgtSiTG2L+VB5NLX9YZt4+aR/
b8Mvd+m7LsIDjNjYkN8eImeQSq5GK/PdmUAJEvOwXWzQDzsZru+lvK0BkN5mA/3JeMcKkPyeBsFy
ROAa7OZSIftCrBd86IM+Oq8tyFDst1DgyCsqfG4JXlxVV2BIleN/tHVe/8RCL7ysSc9+RD7sfopy
zqkbB450u02K5INXRYxjS1YB2ZuCWpwzRSTW+mj5Tou4opQw9tCfhf1sz8rbrry/P8RCb0R4PBIT
BhAG8Vw89ui3IYFjyWH2Ud5+90fz8GloS49ek5eneZ2fa1rwPntWNO9GN6Ho0fVWAKx/EfXu/SEg
zGD+7c1II9Y0ehDc3NjG32woThFXlA9S+T0ZKRyQTgNdM4fwsXYDVRK1036FcL1SIKEyq62o9jTV
CRJsdKXbQKtNifT9w+ok/gn4BYmzPo6+VDSRim1fWFfZUsvLxVuOtVd59+RAyw+NxUujD5Ke2u2q
ZsoucGJilMIR3awuh+8DXak/lyDPrj3ZZkfA0OKUAY/8ACqgVJjqDSNtrun4YAu3+AhPmQ0imJ3p
4KHYpqm4z5L7qYzSHHadzQ3ASYhATCWUACTGCBRC2BPvfGGFl1m6+J8cstrxhqIDHffvP1zz7N4+
W5/sgmSTQif71n51JCXMe5fx9y7zxbXVefljm4FW2xW0FV47k7FQf/8bnd+Fr4wqacSYHHEcF0s3
5Gq/H3Ac2y37iq3zR97mePFYngVwm6aBCxKVoB/gjbHSi6T/3npYWMFVUJdZFtkfLR15h/ev5cU3
7vfbJ9Rk+cTrFgqC81YM2E8owcOkrn8kMwUGzu1N/KXp11TvwG6JTQf1jwxH1cT0gwtyhbs8DcQp
RQ67I08SRVsKnij4+yaQTxnSe5P6JYVeWwOOWkE2nDrPw/1pTJOzBBtmn66WyAWstzj01CetXY00
RofNFvN10R4tHsshL5R1FQUYQsJkkdZlgM3RzTJPbGfgd9pDMrF7b2nOLi4ryrxElF6l6dnoyhpJ
CeSgvabo+Sg0R1NikeFOufDx0qoE8tJL5DKMRMpF24Cs340XZTUlVxR1MIVm6koqKMuEFiHZXk1t
NAybJgPnseX5Nc4Z4hQ6IuwgcT/BDsqexhqAo5+5KOQHncOsev/t/H39YaREiOaQruFC/Le8nudS
CS3mqQDxTH5gE01R/hWVx0LVkFfGmUp+XweDX6utr/TXYSm2BLqt/nQZ/2HA0kVJ2OyhXPXJDfw+
YFFKDdWwyvIH/krw/V9eSLCOaXmZYTNG666O7mGcjAcIvfG+jeL5cxr2umWcrM79H57Jf5iwtE+S
W2bpQGv5VrG7VuOkm7nIfyTSDu66wBlu3RI0hiSxe8G+OF6D51TnrV9XZ3ioOFcKlxdS7KWabzKZ
hgiS60nDXRm9nyjnO7EJu6y4+8NV/i1kwDoV+TxTHM00h8o3j0xXtPxHnT/+IOvdJQ9EFsBsySQC
tRuA37iBLqgpDWsAeLcXzc90tSUcYFhz09GTzfAoojK5tLFteIChg4/gyC5wwKe95HEnNHv5HeXe
1xf9vz6L+/fp20CliC/f6bPoMybU740WL//kn40WNq3Ivi08TikEC77w/tloYTmOj/04HcqIOeCO
2IH7r04LT9K/zL9Cb/LS2OxyDb86LTw6LVyQgHycEc064X/TaEGQ+tseJ2yytFyXYX/bXA957d/n
b9VJyFNFMF06GY4QHcfziRowsg8BLvsCilToVoRTkgr5sXCrsrI/KSJRh9MkBuL3sMXU2m9Mat7d
l4zBdsq3UtddG97BokSKCjoU8pUzbtsJCt/B9yaoVRgjLRCkp4nyCOc1t9Jn/UjiRg+bVdG5117V
5ZLXOxBtHMloVa4vRZzP52woGpsZkGhXi4+RBJJS7CutgDbORh+nRstka8/RLhJ5e5mb+nfFacbZ
CDon7zG0W+ttlo4TIpNqopePhSjaTyQbph3NgQmKFlzhbtdCi2e7dVmzOf/oq8xOqeC5qYlOOIBn
VL/p/C2P9azLI1qGEtZ/1GAjUyWdvI4oAaKyXOzs2FlWY/i3izqqvoCya5n6Z1r5xanlVHjI115S
0kPOgxWen8O/wWgAELSI4T5NC3oL7KX0kZOL2qXDwEaWtIs7b5GprWQoK/R0otNPqveXx3htKLH2
SQfEgJIP/gBxL7hRP7ZH94lib3c5Cac8Dm7Q732n0PsgaTuHsn5/OaEZB2zty2kPnx3WYVYAXcRs
XT5G+TJfEpdFA9BjpI6HdMBWZKMZ6kCPIS9/BOa3d5VVV0dPlTF7vphJkYLi2mQDhvVboSstqY37
dKrZIyBaws7q1GEPtKPzZgwP7jRNNItDuK0SVyPFdZXNg05aYBym4ILpQWbTTOwkh0IwGw9FbIx/
sDt9rnAMcg9RX4nj2MztHdZO6QWamPIJWW+Aawj5CriFiTqVOjXN2r38gA1NT1TOZgQWnRbelowy
g8aZHQ24GpvJBX7qnmp39GEWXXsECI20pvMTOO4ATTYQrQsUS55x9ErH8rudW80ZTFP3TFWy2pE9
jb8wG3oyC+gxvqJbBxWzDEoXx0R17n1cZuPZ1FeSbkCOVNgoxMNd6OtvNupAY/q47mJUVDRKlgtW
u7L1gEwniFy3SRA6l1VASqBIRfg5DDz3iFo4oEGTvdTZ0QCcbAaXZo3dEHf3AhHddUdG52upqng3
dsnyCFi5OsVrzBS0LJqx6TiEPgKCYPiwYLp83Yk8nzYKFqbBfmDdJobCSADi5iFIwEROOOBhJZgl
n1RXVkCGVFzeFj4QVJR97REcPuKRkHEoY3/cCJy3PiLUGbcLcqjo0NQ+8V0oEPUATg8hOQvVfuir
ODrQLV3+qJ1iOeuioYED2+UbPS8RFpHqW47ecuctdLLip4rMtSS2bHz3martJ6Bn+Ftg0DojB3Al
XsEd8XFCY23bpe0Y3EyDFSd8bSGCcen/tyv+qFWmlj/sigAv2Cj+/10Rbm/TP39v/upK8fpv/rUt
umyLhIwR/T/0q4TElf/CerBjisCnGwqRs0u14V/bou/8wxyMKEMRN1GJ+Ou2GPyD3AQmFnRIvDQT
Rf/NvviS0Pj32UfYVJdCGeH+TQWJbou3YS2mvy2C+tW6YIR3tHWw0ITL+MR+4df9eW7TzNZtCrbV
ND8SQkJ1vPSiElZEQkeakIrG6sVvk3M/isPCu6otmq6CZQPYzTi+0InYZ8MRWjWOBkeAdiLLLunu
0OC0Vv6UJFzcETn7nJH11IFmT0b4FOklOXGxrAX95zShp6EFWBn5eF2dc5T0xm3hTUbd3MWIyD/D
uqHC1IAoape7vGOF8BDWcmz6GKa44UUfskyx7tLgTQchxnXVVow1R6ZyRLUANGSxYhiINFPi4Poy
Fv4XS/5h1rgOeoj3ps1VxtEMttNv4eSvf/Vr4oTRP8j0eQxy6pGcyTFf+efEieQ/SBoQR4a4KpID
/Us8CQ+HWpIB6AiMYF7n1K940vcweolMRRf1BJBPKf6biYOQgDv6S9aEiNIxOQPqsyTVyFe8HFz/
Ur7ysEGqlF/bF7VtUSgct4TA1g7tbHzKlDO3+8L34BMupAj7A15RDMsAAPePeS4ladMVqUw7LsPV
DJ8iggTn5esnRLG+/0hSzSt20+B8TUI3eajmUcK/gPMLWFNddXaiEPJBVDtkTS7ggqWWxK+aX251
gPL6aOVpcQLIW1/IfF5PJM4+lj0AROhj8XJhDx1mqX7gqkudM80fvCIe5eWwdqsN6AKVWAUMxxu/
5yv7CM668zYmRt5EWCSuyzDt1mJYdl5ve9uUXPtnsv5TOiMBqayrwssEpQF2fcT8vNs7yCbgM8ij
guGn3TN7IH/SbZJ0wr2yhyAdnLE+Dt9l33Rk5kf3bJAwId05/1520YKkOQPiYXcQTrV23WPuZvfg
XIubIJdxfuKveFeLpIlvx8abnRRCXxIcHE72yrGe5wL/AKDjaBz7QVowfiO6N8hKzVsdkt5ZU/Ln
+9W3hluM0sUVmJZ576hROmdjFHXNhVqj+HGtQnmHZCy+79XihmesNp61o+1ZlBcoF6Feyj7On/TU
p3sLftIWzh9EG2Oo2MGOPw+iprwAJMizHCuK5i6O1DauNgsNBaNKwq2VtOkeuMV6i8bLz+xjnFB0
LpygoCcByShh6WnBZrzeyXChUOOzUh9CWiVOPq7UT+3qEUWtg7XeR6Us/Y1Rv2QnH/drMmc9ZZ+H
BPESJpuIdXD7ZC0sSeoc8fxZ7OEsTQyFv8pLkTnP2KH2hJ8SGw8hymhfDf7W7Vqftot42s92XO8D
/LDOMr3ehmkcIPLB2bYoGk5DmQB06jcdiPUgQnE30h+xgRXoZZtBAN8v11hvAU+2lEzkfQEjuxLu
WTL2VwLZDIgTjggZcOZuhV0rMIyZq/hcFvWhBo79QF30I5kMuen5mgM6crWp9PLZQb1+kDKLD7Fe
7qDdDGddn9JWTfPdJekB+6wlOjuwublw05G1FwPcVcS3+abygVn4Y0kiN2yyC6tc1jObYyIvqHQf
osX9UiucyTuakDe5gb3Cw6MbopZKnVOTAUySTV/pxCjP+8xPLrpA0se9VvaefejYWFis+e148PFc
L2Ab77LKqrdJZ0UWvGOyu0ma/oCC9CRnqgZRDI4z6KDGRX4PVcf2Ic9ESHgua+PxPUASPXb5eqfA
wlMeoH1Qc3rCmz13brj6/CIXi9Vv4lm1Z1hyjD9aEO3YhHo8HCbbqYNMVxBiw6Ja1anpurN6Ened
R1Abwq904mMEBWWbu+s9kJVjYw/RuUymW0xWz2o6TXahvexJuXBcgXETav9h6LpjuMxXuWvNm0iM
86FHGQgRcAVZFfuPgbdmG47Aw86pyh+lb/doF6dgl5MRvwP4exXCxNxGKjCgT8EimIVXflv1m7zC
QAL/OgdfFpcqyQi5skJUvZVU4xhbLQJt3kdwdEnIbRGPjqewL7+tEvRl59rROQ4y8nxEs7OZ6UsC
6Kjy00jyfcescD4mafeRhp+9FXJTZDyuZ+xAn0uzmhVjLAlZ8sEianf928ztgvOmVSmN6Hl/ABoV
fZZd+mRbg4YRPf9MFUzaRA7ji76FbsoQ+bsFxmpcMm8/sKx/VB7MkWQNorMil7dx0H+ctIJcy74C
id+a5BbxvvrEugJJVksaC1pP5de5i9tih1vO0eZFHeymG69FItJbmFrRVT/bt2tvobrOq89D4mKn
EY0flrk61B2R1Zy3coMz5i2WjqwuFJDi0UZT4+FIKDDXfsYH5rrwUnaHLka16WCcmKt7EEfBwYVA
cUel6ap9wXE7Kn+QVv4gkggOqKWfhzV6IvV75o7UxVtnbA9VCYo+dafDMPVnoK+PkZtj0pfjl+M6
SXecwv5bLQAAC/o6TrZy79tYFgzgAkvOKi31hegm+xps+y06iUsMbR4DREAbtwQJ1ZAsZKXdB1b0
BZr8sKVEBfmatbS1wptw8I5Dls+3IMyh87c66bYso+GXIk6cp1KEAd2MgGASy483rtSUnfUeCcI5
0bA6CN25F32Qh5uOIl63jSMMo4ulDI/lPK5naaNOqs3POR0WR1XaNFZGlP0ybSHOKJBTxRHH/cmP
Kjg1o//NB9nBgt1Y4fWy2v5H0h/WZpV9d1WOxkSejC224CL92s6Bv53c8XLOQOHQ4vTg+PpUxw1c
zpWNNY+ivdurO70M110mq2+wZk5E5U+5LMo9R+kt9rNNsSX8zi7QhJ451CcPfhqHLmGsWK9nTsTY
esTYHI9r6lyITJBtAHOFCjbxPuNk3956+MZSNehV3e7pAcFMpfLqG/QgMHWaPg22in0NqH59WhqR
7xzHaQ/QwsdLF8rQNsPE4BRBYcJdxnpILRzPtJ6SXROAZgvF9YS3wiNGcyijk5b2HX8p8YDDzjof
b+sc7loEo+581t6DP9vtV6sHb3qKq3osDkJOHpTXEoXZBgedRZ/YZ929BmVaWfrGSWW2Vf6kbgdR
30wU37ddYX2slnT8AMbi09B7/WGcg+a8W4NP4eCX9zOkWddy1N505mL3WXZfWF7BdjpL/JxjhLef
RNyfebPl7vNGp0eSY1hXhG2BfQ0E5WzQqLISlPl2aF0lesL7LFJ4p6Ff+RnQ97hD2+KSJPHKZ/wb
ljs5YQFWjOFnr6ChrAor+Sjlmu0s7L23rgRaVyc4gs2TPRwjic8l5SFk7b6ZRLywfIMoozjQUs2C
HHF5ST9U+yr/3vbF/7F3Hr1xpGm2/iuF2UchvAHmziJMeiaZSSORmwCdwscX3v36+4RUVVfqi+6e
XsxigN40uiDRiMyM7/3ec85z3mZZQn50yuGL1g4BlIX4nEPA9ue1eQsWnlJ4dtLQDbBQbuJWcpMf
ScHCxe7BhS9tGd0oar7rMq48lAtVAeZscbULFSYd7Sb9BfHP3i2WWX/BZL8T3Tw9DG2kcy9M6EB2
CBidyq77qDP7nadzvqlBM/h9E/aPsAGPtJA528ppZhBsUhKEFZHjFCeb3yGYejGpZdrHRaqeS01L
PIqQa8hYLU77rp1PhT46u5FOJt+K6/c8KhSvn/JEuasquN08INsp0HottwnBjTHN4mXUbnSWjBxe
LQT5GtvCMTJhASN5JE/ySDCTzFdOowImcO2+iDXlrcwN8w2sFGispQMkGMYUPSs5A0PPz1xd1faF
bTUD8HCw+gU8IXCwUlPBR4Go4X1bUvXDhiz3CyYPPDPJQEFdEeL4iY9NP1ob2vCie4cqqQbZJXe8
ohyeGmfZm+r4IULT3NaVtfhFV01BH0bmPqQQ2l0mw3E5JLf81g5Gqneukwy0lAtozZPevwyd3nnq
UrE/rUJSf7kIiTTUnH+Z2MXE5enwqgDU20q+0zpVd2MK4A6lPAZho53TONUeE91stnll2keaFMSR
UH3hZZZzPy/xJifFem0Ae21l5a3PYwamNBQBdO5HqqUpQqxVHxS65ptxVfmgoF0bqe/QmHMZWHW+
ozyDhoZmal0WHQTtpLLycHpSKw27TjSJ4WKepvyhHlybMoKX0elOJgP+hm4ayS2c6nESGG5I+LNs
TIojbDJUVsUufK4qKS8PiUhhZFWcibnYC6FfnbHQt2YETqXsHwVxtVvJpBO34J6idsa8mcZS95qK
XLY+412tjAZ08TRsuPKrT/nYtPiSiuJx6lr4jyqM6WmWKJ1QaAXQ6JhKYwNlSUUSPWXF8ogkO21E
y0yXiDD5yBrFV4hvXJaEV/mUE9aVv4P07fDRUvJTHff6uYFczj61/MbwCw46bgMF7JoXS4DvJ324
neI23ix5XzyCWFjx5320qfXSCXSdYUetbcOdpTS/ySIeLvOYFRvso/WZXpc3uW0i38kmc4u1brrU
syVtnNYk75lbTD1K5dyCETiX09yfVZl9s6hHb2lxTMS6PJ/V1DlIpOY9LPwaIsYwELexxhMazYfg
vpEr0rNqL69RRYcetOUT19yZH0a2GfNlz56HukxJ2ubxN8muAVWA2KBTN612ddbc1Yl2pPSMx2Nc
2x4hMnlTVVxvB7XR2JwPW1UYwC/S9GjjdWdOkA9yZj8aVqy5WrK8Tlb/HvYRbeUZrx+hXfruxhLh
oxgWjIP0ebxIEh3GPcy6LlkWL9KsE/zxr3ZFkN8hqpRxOLpqZFdn2rVoNS1l5aTr1SUFH+dhV5O9
rl/w5EDYls9ZSAkmqZ273gRy7mbFtHAkpJSDqZwENenqKt7Mtt3uG17BL3MTf2oZaoMWUqoWayrU
/lHPKdGKjeI5hylHCjdRijNHFq04k9ByBjzRWKA5mvIydmq3GyC+e2zts22aUGbnVWojxzCwu+pZ
HZUEExoNJI1R1Y8jVIf9Wty1Z6rO9o4Vl1vdKSkAmCk1GuXe3CA4P8woOm4tnFvH7tM74E3KNyNp
++MSJ+ah0uxmBzk6O/QinDfGqDcP+HMEiqv6yh0+vaFpmwt+JN9S7Dp4VFJHhNqIUVNHbtxgEtaD
mg5YLD+APSmsF5vB0qVNx0bRx8HCAFCW26HU9DWQx6WqjqBctl3ks9ugZROYY6T3oASqVENaysNb
U+nMHXbnN7voHbdQrVcryvmJMdTelHA2d006741moFRoHM5KIRgr2phWosx5gQKU+LVtaX6K+5B2
cqNkDGoWf8z49K0zehAc0A8g+6jc+jdrQRObAYgi05RuaIfN98yNewvXupfnxbBZ97IQNiFrU35V
BnmWbNO4uuUyZV/7VNK3XIXZuGhTSmbScZikAVXccFRzCo3cFs5z6xzJ2GIRphsXSC4YwD5DdBi4
fghFrY/W3GK2iPJk15IA85oGxmLWtfKxy1DoW6F9q5f+Znbyxl3vFrROnhWe7sG0RMVd2vBrBC/q
pk6m0ouTswcdJYpCRNJhzrHpS9DTu0Rdq/pEcROZ1pOwkbCYr2tvqnj5txBzS0XeYhihrbozuMsA
8N30BLA8ye5Vl+Xo5yKqiym6mxkMltvMob9EYDNCiglSVSthANEXCv2Ef17OukZrPTmeeCpTzruL
Rd4ESCIGQ8t8GHmnen1IbSJBVJ6RhtL4DIBvg5W+JZaxt/X6burEBJ5iVn2ukEce0U8VTJKN3k8B
Vy1eycpsed3QYg1QEple5F4lOT6yRqGYDRVW2zeVcp1TaU+gOlgGCmfqWikpT42X8gvsEtYmKG3o
bbnywLPzqs4R+QhilwHyLzcve/SihutgJ8nuslCUwkbAVwiuHmLCV4g55VvZCahQEatiptltPdbw
OSdteUTlvrMWp/OnSlGp4pI3XWtYAFub1PQYlCXfzC3aFkMrfSjC+NNWoFIs6jGzzVdNAdaXv3YK
Fb2d/a0ZZjyENk0Za18FdeyOX1PdouCHou5v+FahpHo5/U7gDeKg1lUumZXkEbMlT7+STKwldSiC
QHJ2YwXkPk+tl1SkdxRMZPB9yUFPXkV257boB/UgMdPTKB/RwzwOXMqHem74S5zkoBTolaMSNSgh
9sCVR9Eca/NYFcqxkQ3PTKeCQSzL+w1bnOjAkWWA11dg66fKXPcnSSwQUluVlB0W/Gaf5HV4Z/NU
wzmJ6moAX43r2CYBv5jdg6SbRbspbBDNm0bKqGHRlJhVm8kdYebxofbJBgCMUqvwlwb6KCt2Dj0Q
iVMPUPitzSYQTadQgR7S9P8z+/rtpzi/Fp/tf65CwDvDBc+5uPuvX/+z/fHf0afwX7vXX/4j+K48
XfrPZr5+trgI/+s/fySD1r/53/3D3/5b+tW67P5Hi/g/e9h/E99+Q8vqi7fkl538j4//YyVvIT3B
WKLRb5VceS9g1vhDy7Ks3xXW4Y5FtoLsyPdt/Z8F6zaC1UoXZEtOUNIyWeT/afGwf8ffQdAJNcuw
VJU/+vNHcfdDpOKn+HdDU6vE8PNCXufpb6C1KQDhENsIefxq8ZiVMmO7PMk7mENo7N9yHJ8s1/ep
bfslN1mqiA6tHAZO2H+lkMlNtfafuFSdXy1PSBV8C5qJ0EeYR1dX08ov2UNhYBO3GSx2opnlc6h/
nVlptEMWlCDvV6y53NW971QRnQx5eFNVEbKaqoPSVZ/1AYJK7GMGjm7k9eYhbI5Z4DOWcq5X9Vs3
6D/n8SBx5XDl6p0FKX8pdntuMzwo0lZlwws8Uddd3OaP7UJuu2hdgPSz4bAr7tYSG2DEtTyUs7vI
ncCp0bSa5ssZ0rVWPs02VCdeE7vJtMGIsc5VuVJxqyFtt2BwJxHAfcpNuAcbBosTrdPaoM1OutRf
8rjsA+Yzl6qa7mI6z4omBW1kvS6wh7i+KgCzNU83Oclrx5XZ0fYi9wceLk2fXWEjP6T12AQZd92h
q156R5W3Sd7fRa1FxUv5tkS916U87M0x3xIg5wDuaOhh/HgvJm5OGZA45vDxvdQjPzL79lSuOO8c
J3VlUrUllk2SabdRkUY/7On/lvn+mczHKxyX199Xx2+z/DUWxS9PFPXHB/3xSHH033nDKgQL8GaR
GHKw/v8lj2t4w0xk7u+pFzYyf8nj311jJnRLCjN+lsa13zEcGqz1+CLrx/1LljHCrL8+TwjakFDj
4QTvVVXWh9evb+YGvD21OEp90DtpIu2Rg46n/EwrOhu3RxmLvUEnDMSwFpJckDVmzy6sM5CuSPCC
j5mkpsKIVRROEm6lXtKah54w+tFmmZreUdnevAxNYj0bVGQeYpDgxw4sn+9IWePXcpIUB3UK4RyB
rII+kJanFIqdeC7jStyQzayWbTFD2B6XAeYboJxNgQYF3COZ2eHYMrNU09WziTJF4eDdjFrqWyTS
6DEQnR5oJp3SHigyO3kdOin+2kPvxDLfiCzaVC3dDKfOkGNSciQN6STqIbTFk4uCZWvjmS5x07Y2
dk0rKbiwln9uPLWNhWl9TvVwR55Ga6aAmyecvENpkM8jHaBiNDeourSK8EzPc9iP1Ezw86Tdd8bT
yg7WcGRaNgaYJTD2QkV+H8e8HZcgixNjRDUrWwMbXgkdhu3cDwHf/K7ml9+V/emHzB/bS61jFEor
fUGOA0JUYRmjwgx/KVOjWNIPsKtza2RAJaLZ8GGIJLrLk3iItmo2hc2ZKIG0l1n33MmpDX+OjQ6T
EyXQKVVa+5iI/zZi7Ud9gEnZJKMgZrC1LRa6lLExnWp+BQ2YBWPerwWUM1VWa8vssPbNNpQibUWr
F2wyOtyG5YDjCGINHbWAJ2CuT54Ff2FTrC22mhlHt+Ry2NDG+eSbekRvdmdo9AZEYsc6Prw0ax8u
+GWagbKQ5yL1XNVtnpqP3AmiixbV7R3Tv3UhNjM8x4U9+fRqsr2p4unC60HgBBPJE90U4V2uivkL
5GIJwkOPBBFaaugzh692vyx8iquJsyE2pVtpQmty4eA53Acb7RSCGUR3Xqt/FcxJ81O1LjCstRYY
e3J5387oDC4zcTR5tMNogGOKxpo8MS/LvmwYDaig49Hf92W3Hykt2gIgiJ6o7dKOzmLh1VMqY3xg
MKTnxa4QXEE+Nfk3Bbgbh4C1EIqIMIQHDMgLATzVuMNCZ+2b0eBcsfw27XXN1bnZnijJA1UH0Ab3
J5634baPIvWoTJPY6brTu13KrtztQdle4twsnxrG4i1AjuptVOMvSk3Zcpfb9oHfdBHMFUvBua3s
m2XOp0uIL/zAhbqhNVlbvvbaUrC3GSf1PRWNfJSW0gKxT4XpYcwnZ6On1efg1OFOMeQ6iOHk8Ru0
0ns4sf1X6Ib5lxl03hdt7BLDIwWffamlElIRa+mdKXXY8NeiaXY3HQV95nEUXEOKtYqahDSl1E5p
HMaJa7FbzhluHD5WuqVDFpO1sXbkwfFN7iD/TYdJqqbGE1Gm8SrmBo/vbspdOspaH11jDsTYVx4c
KIaNfDWSW/mqqshcJtvxIGSnxLZmqE+6JWm3ndQ8Jktzn5Jq+pgMwb5LdoA9usaIKcNTCXg8WE2q
Hwt5Dk9ky1E+0zb0rSTaQ7m2btZ2Pd4aPfXea9G30cji3exl7tjjIu5oYVje6u+V4IqE9ITDtTrS
iac/RjHikFmzenEpAOHOtzjRDTTc/rnjZgYILvLCrGDtBTVw8dKpOWATpIgWXOpnjiDjtUN9op50
DOB5TH489NpX/JPJDsynyv1lHOeTOlVg0blIskCkuoR3nB4TkampX2jEGgek41RcsrRd5ZNOgU0K
4OU8tAnRHewPMpuiYkynHS7b6SpGvbUpfhm1e5Ch9huhRwnUU9Krmkfg2AnCMJ7BqoX2SQyl8cp1
TRwdk8QjfRkKdqZe1qa7CMcJt1g7RrkedfkGM77yMCtSe7YiJGQsVdoIyAgDITpyvBeFPSRuNSv2
CRSwOLcJrSbOaAivozKexX55VUZz3kMfaz0+aeRFadjujawCmFXr00nqVJQAu7LfddEY34SkfyRV
rZ4Ua2g7byYz4+YO7RkNplhE7+xmpLHmxtGy7BTLCIRuurzHMlh5MEnChZzzKOTmntshzT9Kg086
JNcH0CLeJApNpXKyOJdaaUQgmWrMBNmO7S6S0D0gNbM2SEJqSRrlC9xnGniIwm14v7+ntOJca7Ud
CVfl4gE4EU+QuKkOY0rLTNOERn5jkKDE+FkON6KUo500ru2JJuyELVwRceGVW/il7Ix3ySyaj3qi
dMZVKyVn7NHtp8gM9QPfIYlk8IGeMOhtojTFKO6KUEKDUEkAw9FTPbmVJ58tUHKSGqwEZlmKbQcS
12fl0T2rTRP7uS2I7VjZS4fnJ61RnhaOxxN6dwTyrwXcpds1TtlWZP5UxCrD+tR+UzQuFr0y9/cp
MAMSP4zPIrKJ2NpIq1ojhfd0W7RnEpsUVTqUHM1t0twOpN6VIF2c1a6hUjjFbkDaj/0RG0PsGSWm
BlnPX2rAq+SM7OwD/4sSoGnye7Xtl9jOP5ssafeaxHFPYgMnqsH/A+XouNQTmLsh6eS9nOa6D+mX
jDIcFioypfTdSW3Y3HksbTuIFK5OkJsu41w7qG2abKourfHdRIhSEHt2mi7ajTUxeRFQp4ZXjYcj
IDV2S/lEORP+HsmX56VjzyWGQLPa8r0zKH/le39I+gjxaI7N3ThoaMIGaMyx2pVUjHJxwkpNcPi9
lqtL39O7CX059fR02fKIlvBrSV+VhIU3UOWEK8MCPxHMbpDJ4mxVzcVaVbu23i4juS2Z2Lkvx+XV
lrrskIol2pTwNtdGXAplE2os9Tg+tEsebUI9v9EKSbo67TRuc6AAO/CoNOtqxUXKyju2DPGmK9BU
F/QTz8znizP0ip8lGW72jvV2RwG8r0eCRhcQqtty0Fh/S5Z2K7HipPsBV02nq8mOTZDwHEP5rOEh
BzTZcE2E0eeqSWVwkGUs50utv4wkLd+Tggw2TYYluxppZ05DeTElNuEOTQTuYPSKhybT76eicXYp
ZWzkWxf7UHTzJU+MFyi8P2LG/75L/ZO7lKKSg/lHdymWTk3063Lmj4/50zAp/26TkIXtgBeR29KK
ZPjjKmUbv5t0lhDhtPAzA5Lij/7czvwUuJGpNiECCl6ANzT1CP/KMoY9zq+3J2JArIr4ZLJJ3Eal
2/DX25OjUuYaIr/uABY9jxSScE/KRECI7ytBlnsk/10p9/VXu1C+YnlXNr01b9ppOHQzJUALPed7
baTlrc2dZe3yMPZOzzuBvQoRDqku2RE7zTdqrExfxIgRYGzkkxTl1Quma/kqEafeAiDofQ2Wqsct
J9mENLUHfWRdU+I2d9QU+5ndFUeQJyOfDfajBjkPc5iq+nD1moPcNStF7hbqD3EOJFha6afVSrhc
jDY0fGHh31HmsX9QEwcP8TyF+xikiatLymVcNIP3bfTF1AtMf9xjtlaRxzednCjHVON7kuUyuUM9
awJDMus75DcoAflTPxGQ0wiXzDUx08IaXkWPRYzmltFv9Gp6S0onOmYjApNGzTTEhRp2eztiPNMb
aztSU+whSk1Brmkf4FU1Dkmm+CQzdZfm8lcVvK8H2PeAqFBsioRQEKcl9LwOMji/VXi8Vnkt6nbT
fU9ZSrfhTL99L9XTrtIYJidLKFenUvOv3WBUX4wh3RTOeFmUrrhmiOckIm12s6nN2eCFfX7TVFpE
+5s9UE5Y1tnXfhHJBQOSvtdaeCmaBmfOraKhwZHGoaVC5Tvq2bxYrlQY4HfA8J9A7SfnRuTjV+6Q
7YdjmM7TVGiYWJgUR9+kOeoUD04RtEzH+7qHzm+NQE5KrLQEY9XB2HWaXT1bSUp+KLWG/KnMSuNo
5LGzJY2snPWS/KG7oL5koMUrWrhrleblRFP44Tkq6aq4B1TSqhXFT20YYlkUcnmopaVnloF8xS02
X8VBRRTJme2agMShQeQerfTFUgcJREAIy8lQk/ApVXNxb2shdL0iEfdKJpSzZk7iqI+pc4qQq14q
2G6Jiws5idZjSNkUKanibh356OlNzn2XsUbsQX4EzHD8/kZco1o3MhcasMD9prb111rW8qc5meW3
pre0vYQ3kHJgKvl20criR/OfYN/CYiSEsga+ZFl5GIRRHlDGE1aTPVlX0JnznRrx0jRocs92Rjvw
j6+RVa5WLvM9orpPV4iZ4kh9C3qMNvN7qOycT6h0RFwCUgBlMNPZ6E9dUT1TVZxsEwg1ljuxmvBD
IGYmzVxd/kR5cnKea739SAgGbJVeqz4BqtN115Os//6dpWFa2RuORj59Tqj9wvKDSdNoDIzGdOtd
9InXoC51BX1Ksc7yAZG0TfWRjMBsmpAj+Yd3WjFfZ3I5j9ZU8BfzNdhkDD9YWGLGWdMO2xR17eX7
Ky01EJvdJeJEdhU2KccEVggpA0fcjtVqGqGVu/ewc+ZP2NTULxiTEgAihW5dGiPS9yILp6tC6Z/f
NIyEatSDsaf+j6der5cHCdcd4N9wBIAzFt1HZ8XJuWRYpirdnI91qKjXkD3EdaQ7NcDHQmRvcYzw
xVGb2h2NIk4IEOE15ujmK1oznJU8iqV7yOnDdjFTcV9HtbMVeYend/1tsTIQ9xDMuH+0WVhC0e8G
2xOsyk8z5vqTUrd45kw7RzY0Iz59v5IjLWqK0Mz4n8QmmEUeD6PCWrOYLue2jM+oSnfQdB+Gmozh
YIiXMrHpHDZn7gs3atffymN0F693wRxqPETjb8boHOGRkazHXFGq1nVqtY2GCaszlyeMT6ZvyJN9
Mll2IKuxZWslZvCZsDyW8mvHOdYDTBb9lkoN86pX6WMLKe5sYhYHnWtHvmlRRadYuEEYdc7wIPxx
AjMeioNWWuGdwmrvVplUDNUiQv2krR4DmMhSnCyDzvUeccyq6mY3DJTXd3aGFCg1ykfJHgP/4Gdd
QmGs46Q6pssKb1ULEvKq8d4o3a60jQvHJP5obpK3WKzCZylSv8JFf4eshmW7bAusN1AmirkcAqnQ
ML0wK2I8abA4VKYp7nttdfVTHfBRDNydlxh0xRK3DMvTfZn21cGxsq2GmQfu8sIvOKFFb6r70E3H
OTtlpvJozoyillPvs2ku9jI5oN3IQ9iX7b5iX5+h1Tr9oYoWEPVCPNdkF90J/NRpzmTr0PDC36az
KfvGED7LSlF7AApcbh3ftLm6VoltfSbqajcfa/nFMiW4WFn20OEHeZ3ZowS811tqL/GCyD216GHr
dGtYSIf9u+B2BJ+b76J00TCcA+LzFlpMnPC+LtqPeO5C4o/2fJ7iZqwCLeJiAalH5SICJHfVftXy
JBTzzIYwu/CyIi1phsodgA8dQQVaICtCKd1lJd2SeithQFLU6hM/Thbgad7PBZVpWlW94gFXsRXA
SE+V4asMKtbDeYoHS62NLfu9dyLMz3VMc+Vch4+jUs1Y9jIsltqYEdAzpBsiB4/hXNLMwNuQ3VIZ
fYUx3NKOqnFTke0TRZpRwJBgf0BTHK7U7yiP2VyvMwS2NaziJuo5lDkDo0xow5If0sfU6jMuSTpS
JEuhz67Bau4QrcDEzbpEDNKw4UwfN8QxDnBaNe5onXwmFyEuFGyx5YtrJittLf2tGvtcDdX4UkI4
f2Hy185mpwvPYMJyG/LCPgWOgid5l5A1iUuDVWxW2I4LJiI6DVOXKYdWDRWcvuT1z6pT9xs7qlmm
dHb01JmThK+jYZehqbhbFkGLL93IUjBA6TpZRqPziilDoio1O1NXXyiPpHhHnIWtWAfdKMIgrI0i
CNs6fHLqpLuO7L3SABA8PIuOnrczQQljz6SQbRXc0EEykcFl1Sr0IG6mb2WhqrcKHLXHsUnGXUWw
44tJ9QXYFyo0osWJvdEaW1/SKauTrQU8OVNYMQzSQRY8wJDz650I4RNU5GY8DEDhBpe9zbeV19tZ
z9+sls1q24TjLaXF8k0Tls0m10SzrbmYev2YhR4zw80kID5jjorUyPRye3lOm0ZUfgpSGGdP3XiL
wh40AXi1KXSZ2FqT6VsKLm4mGC/bRrD/YQOlbYy8He6WjBkvGyjwgP9s385jnd/XaTvuKFKRnrXO
OYNgaj/xtTOAmHO3cQB6b/qcdRBkOdb/TZJgzlx4i2ua6g62fOUEFbeAj3t6B9gNtYRxWbJO22mc
6LXXlvvZ1KzzlKiK29l2up1LZWuOSevlGFGhQUaf8HDwcXHkDXCRg4EKQXIh03RYVw1E4NtwP9bh
KYnqq45n0rdCO93D25+OYWrjxfdTwOcK9P3l6mQ8XZWj1dObNwTpGlCuthnrMZbWJrXFvIXbkU1t
O7KWh1omRRwJUS0jAzhUQBWeNeYzKXDm3+VkMKpkXhoVmRHMbTqAiV79LwZQPTpAObcBdhVmwjKy
jQZ4z3Fms853TS0U6m5doE+FfiEqPGyK0uk9TEvjfWgtS6DMS3uOUkNs0sHQbzpj+VovWhIslXlN
HNDj6dJ119gpVT8njn9bW5Xx1k6CAia1XN6UVuluxgKHXqIMn000q8FoqMONPQwg+21LP+gsFnn6
xe2dM+bqacR8e40YVQIYZZo/S9YLbJSVjt6nr2MXzV4iNeyygdwdCikx3SiFsp3VLQrBkGDlqmy6
iMKKyH6nJ1uSFA/wqCfXyPTjojFo53n6Yanj4ILPaM6mgs1E6O8xFWA+ZUzOYSauUAZ4Oxj6o7np
3mTs1h9wTtPTOJYtc3yr7zSSoPsmde7loXdkl3zJIvnZ0GX7ZQlBGSyLPp/0pJEuFaWWX8hX5Ddt
XLxzAYUoLdS6r9BvF+NIA7fw8eO+10XBqS/VxYc1mOszC+b0BuQUnk1Fbp4ZX8wARNV07VgAe8xA
V40myltScxGRGJUtkqw79F/PC+80oDRPZs9OCxxfeVpyiuO9eu5Y3ZU1O2jQgPFbWbcy/rU0gSWm
xBwFstNYrOES8jQuYCb7AyGfB8cQGcqVjZIN78aqntnXIEbjJaOlN9R0iUe+hTrToxU94BsSgaEs
9jEUndiQl50CW1n2yRwS9oOjxAG9ZOcESf1ZgdTqm7WlsRgvaZxuSKRjXOSL39L8MN2mwoayVyZO
9wDvuInCoBN1uWjCZXrultmD7L5A4NPaDopA3Q7f4rYodpbWJbumZts1SeVnNpHCaefQ4vrYnrKG
LVAVNfbVLOThDlMLQYDUWfyM7C0GIgILBuulgHKoxE8dOzzwjT1y8WM576ATSWlh73MT1+L/jPHm
JnlvqB761v1qtfnuEfl/Ppz/RfYc6BGrReTvK+j3ou/i3/zX7G+ysn984J8qukmTLTcBA48NNnSg
5H+tfhRZ/x2PJi0ba++gimD+1+pHN353dMw3pGyx9CC9/OXL0VWyt5CF2BY5iimTsP1XVkHqd+PN
zyFzh0/BfksBroVrgxaEv1kFyW3ZhSE1PbquDBfb0KGH642xL3KgxlbVtz74JPWq5eawtYXOM3eY
nb2t2BRjES0k8QlFUYP44Cl1Z+8yZBS4jyl2uVIoYFjMMg6yLrpGlbbTM9y4od7knq6XT2Of3Y0q
o1w2rkFLlsjYlVMekjQioByV1H3AbsB0qOfqfVdikCH5ZXmLFhVnfRzaBwINsUsmVfdn9PEPWeop
ZtIeMdp90yp0ayvsL7Mzd9dUmKtTEPcg5ua+uGKY6QmP2fVxtnAN4H4raKQhFEcCrpxO82ha+yKa
iiDl/Djo4OjwEvaal2ZiMamDk+VzY0rqhL8YQ+YwTSCtrKmGITfTybGjF0gOZBifSHC1cZIbewc/
81rJJCQZDJQbqrGOzKKFn05ompHdqWjoGZl5qvY2nVyRgnd0Edil0rh1BIgpQX5H/8MVWLITWzpS
k5YhWYeCdkwPJFrh9jqp3kmNiCNNlCKiSLZTFGT5cl8bJcf1HD85KK+P8NTMPSi14blUyDbEbe2w
qddEeK6aWZWDXMRJ43j4GhX5OJQhU0fZIA/1QQKMWnrPwGvDi8GuJi2bng7vBouTaFmYMe7h+tU7
9HJ8FvMV8pl9diJHJtRqIypjXh3qcVuoLaZny5i2OH0ZIBMFG+RUlN1VsjpsiXMCrw3i7tJqA2lZ
mAZWRg1mSllGFkjZgvWf5WKRu4jG2VkizFdJvkQuMUIj+FHuDQDxe9c3Iba1+ptP1FIEXv2oBbe4
UJuUhK+F4c3yvTwc2Eeydok3nWjS8RJ2WbEta+JC0S3iNeGpjRPGcr9sdYI7HRoBjQnmIx7vVr6X
htmkjlxy0rxw2B1ASFA3K1NpSnKKSgQ35JsxKekx2lCBWBJEz2Xli7Cr6TIiq9FgQSXayopVYM9k
UjT5CcCl0JP6tqXrYR6kpzgzksxXF4vrQGcW002myAiupVN/GEtUQ/XGu3EtkW4qjydJXblpVsVP
oVFmxZmWaUIfRTXjIR9Gc9jkkjXiA65jZAWlK8vDnCrxTpS5FKDJa5HHbWi+b8LYilxUpOlLluQY
3Yza1ACe6wxSURHd1iTFb806sYNuqCrPjLFX0LFcyTeL3BoBECKZ+2u+7IA3VnesUcsnZ6qZbK1a
YW5GXGlzF75Gs6eSk8WsbYZ7u7IkyiPbDiNI1BFBVgiGUaKmlBa/8oXLPhVT3ewC3lODWG67az9Y
5R1oiGhr1cRqlMG4ddIhAm9TTUdStmyGawbT5+9P+X/LIP9EBuHscDgd/v6BeP4cf9u9FlXLI+Lz
Z+rKHx/5x4loyVjBKG5ZuRE/21TV343VaGrLfwLHfj4NIZPwuv8TX4Yb7A+bKschOgbuVnAUqy4i
a//KcYiq84tLlag9n8jERMs7CJIpZ/XP9RT406eICMPCWgI3vrZg7FTN6OmnH8of3tjfwAXciQQ0
1//5j1Vc+enE1b9/EVy1aDmA1Uxntcr+xKboWA5UuG6XXZ8htE9Wu/ixNVheleld8I+/1N/qPOuX
YiHPU06noMH4WzCwKMKpTiNt2U2MpWzAk+zImB6yBefEWrvrdwWpqu20GDqAs1n8ky////04/y97
Z7IdN5Jl23+p8UMuM0M/qIn37nQ6e1LkBIsSJfSAoW++vjaYocoIVWbEy3nOYhAinXDAcJtz9ll0
yPBzXCyoNi8d6pvf/6W4hD17IPeR7eQApc198eK/UvUuP+IPF3P5FbDTXQIZHKI3f9EV1yT4gUiV
FflOwyNY+OfGl+W6U7xqxVxxl/7v7fxPvjlwmf/311kKRInlWCjaqZ3++Beh17KgeDQNIzWzOoW0
yMS++qjoUjvIT1lvPVnBgBrAAlQlmEHhOlqxMEcWl6c1rLQGixpSthCabJR46RH5rp+v+xKhEZDw
jEEqx35SrFQl9bDKI39FH4ejO8nNryoZ9iEyjh+F5THYr1uhnrG46LUx+V2+wShsXqKq8zfQT8xN
J6bxeUqC+hw7IZ26CZcq2liVnz8S4B6+xJNLql9em3dBWNo3Nvjve8fGJYSOjnIibMNL1xeSCbHP
PMtjjWILG5FchyYMe9Y1DpweuWX+AyzrPQK9b3i774CO5uy3vPykxfgWonrgVyTO1rD5mTnt4CbV
c7VPK5ueqkAE2CTD9zpiAOom0Y2eYLTQtsOGU3m3HcrBuYzYbde+4QQnFZrProE2LokYNVYNOIC4
77+b2M8fR4L0NpNMksvsV+Fj6wC+6LyU/XgfoqsMMd4NQX+YYa9vEzFG10gV11205EV4oD7sUACQ
G3DtT+uQWbp/bFEijiBcXMChbu9tIs+Wa+XF7lmT1QxWRstA7oqxrp0n4NvGS5T29Q0VLz/HG0f1
SAB6f8VqpTsI02bIymqBJX9lR1dBXtXXZSbsrWLUu8sHTOqkqyW3VbnMJYZCbhGQql0fZ+KZnDUP
/3A14qCJVffaxQLmxVpM8mzMbvgYR9W8LeJSrgKHQLqoIm9wNcTSP87ECJ/RKNV36Fzr27xuzgFE
ltdq9tpHC0PtYanxruVoOgeg8jBuZiQVXVuM+yI3X6O0tjFe0VrvEtccD1YT+3eAZZO9YTJKm0Oj
vO0y9DVNN12T/KWrta8zsYMzX71SbqPiix3CUeVox/vat7qrOGDjF8yRA+W02ZEly5Q9YEnAFi18
S7oU9ZNjv4w9vKo8qHDxDHd6Sp/wIIcrg2DlvYVb9wrtasqIjrl1T/rrnREMcq/MWByk0Nlhwg15
tHVDYV8KtjYiZKIGJ9hT3NEK3TwYNnFnBtX03hjMQTMemjOaG+OqDR21N0cfMxGpdpB8c9Y0aYA6
sRIVv43qG3MPcy4yTFH+EsQZTSjzvODVS9tiHaAb3odBMFyNSULXw9pz7fhGtG96xkN5mrMZsehl
rKADsEjQ7cp0suE0q0ieR4KldkHCzrTEUoyXLi7YjETvZmC++HKG7dG24j4mv/KgevMNoM2Z9Nbw
gVhDayVdrjTezBMT426NgITwWdZrm2Bg/FB5EiDBnJABWmGyrIJsU1TzRxwS2UBcMR2HF4T9MTDC
bisNcYcnddeOZQgVs0tIydbDfk75sWHgVE81tHGy7ZrB2LBzKXedKs33pmcjUkba2TbjrtKh+Wjb
mmWRTGsYfYjOWDlp851z2zvG+cCUXkaMgD4rOJLL2IZaer4EWdoqfJt6eirBB5MLac9HObLOpoR7
rUsEfbTKBgsgxDOZDrCniegcesU+4gUAa0bQxIUh0rQsl8WlWSYhvXpK8whRWCBxHXo1bZxnIDs0
gk2QGt51GKTfg9FP1nPVbN1OWe+dsPTXpDP7G21h+VrZGc8eR4JzE0/JeIYHl4HXVOxxPerxcpiH
L+U4mFDXoQcyoEqmaQ1uuMDSXozJD5/MzRe44OKRUaV1Z86Jg9yBqFOZ5QnYZjsz90g12y3J4AzJ
Rmf8AAtp3KTV0vkyMUxrN3m2IxvMgx/je67qbOFYjdY6gdq6zbwq23eza50zk/6QZcnc3+SNZxCa
Jxx8d+43V5phu+p9vvcqsBNMeZ5LoOOIPgkn97ZW7AjdfooPKrWwMDp+dOhiVuPkwtkHu7XtG4fU
oUNkhOGbt1T18bTPpojLDxD9Cdx9vlFQ4XdcpOwRKYlcAxzW2Qq9lXqwKnJchzx/aafUeiPaL7o4
tTO/NIVJhEQMbCnRdX3ppG7x5SfcecCiGBEghYRzZWx4ef4o0katgqpGaB+ic+T9OBx7FHIrvxpB
jV5h2JtUtlFZ020+X/X/KfL/osiX5ucY6n+rosX29pudbfHV/fd/Hd6H9zj+fXX/2z/5rbqXNkBh
ik2ToIafALifrhFH/I0sOmsZrAFAESbV029SJ6XAxklobbZwLfBmHpXsbxW+xKNGrAo4N3NRTAMX
+ncqfHsp4f9RMHI3mlRv6AKWI8djMrdU57+rvoXjZzNgNvXQNBpkg55zROu4A0rWP7TwZ22FaMvj
rP6m3RReb5Qa96zUSB+wDMJIshiZJI+QQwwuUTcbA2d/C3uGlVmvXxsh+DkMYdXyzipjTMKjJsVH
2+axREK+60hy2EIs8s/KIBeEzcSwicni2pdqSu/nhFLdB1pEL2t034vZoHCMrMFC0h9HNzTUDBWi
ph3eUWJiYjCjKWaTyGVbR2G/1IRpDVQqE9UJl7T+2qkoeYc4Nt0a6SQ3irXnK470mlc18SRIQeb2
e1+H0Jx0Zh2Zay0IJueOvXscM+Jp1NOidUr//mj9Sy/gZ9fxy1fgYEDhWxWgn+kE//gV5DOxaAiY
nYe5Nv2jbXb2VqsR4bRfjox3TFUt4F6V+7elq9W5GBR/GnCM0l7HJMDvwbBMW9e1y6M/d/31HNjR
RXVW+QFy33gpKru5jybkOHacJNfISCRpM4t+BSGJtw8RGu+6xixvPK9+QuDKSaeHM0At9agitXcj
/yOpnOrrn7cOS6f8x/uODmy5gWkrBQTuX2GemiSmMBC6eIALF7zytkUcDvL4i1TWeGu4oib+3ayP
hKm1WytiZ7rKSYTeNRTN12M3iq86lVwG3x7Gm5Cwz9NQmvZDMPFfFfT272Rxy6vQUMNN1DkEoofV
eGt7wTMSJLX3YwRCpKP2ayfNxCHGccm0hs4v7U1ng4K63c4i5542W9Ffidn8KJzuPNRKHtousA+T
V+MssKCbUIak29EeFANOP9rZ8WumfZJKrXL4hl3FRDxiDt/wgJhHMtZrSIeSkW/EGlb3HPHxMN7z
UKYXlyaY5yiND6n5IfI4qYnzqJ1mkyYsnkCE5uuYXXu3iWMiLEs3QQg216hzYjRJblHAlSr4llZk
6SXX0GOqM0nM6mWCmfTdy1ieAW9CoQIpz69IQ3Ep1qFXH/xRx1ek3Ylr1PvjLRPW/tpmP9ciVIH9
va2iOTlAkkj89WyF6t6I2/GmaSUXVC1SL8zdh8Fenk1GkXd4upoXixnqV59AGEgWTE4F+rC/yGL7
5cwiTcojqmuJRpMmjtxPY9/vzywV9gF1mmvcR60ApOITFmVApX6exgHQg9v5azid3Dt1OX8boIOs
m7bR09pi6vuR6HK8aEcFJzrS6oVBGeiaKBN75mZfRt+iSuyc/CmncUQLU9sMVnuz2Gd89+eS/gFX
bDhvGxseNZoMdT8KtuKAWflTp86YrmFbkUQvcYz3FnteDtQyRZmCv2Jrt1CbYnSk/MyxHy814/O7
z9tWJxW4ltiZruvKlmepy+BHmXnii2fkDUE7snkpjLm6IJ2r4VboiAgP9AXx10Kk+6qsMf93jM6B
x3Sds7eg0brb1Iu8G09UCMT+/NH9TNH5x3m1XH78/54rPId5FcOUX1YkQyUbpoh1cK9qTYfaSpqW
qa6MB3T6/AUyUWhLqsZ4TKaYUBAbFp2+hooXjXuPTC4EKTyDSKHw3p/w/+v3tHfqiRpm0CHqhjp4
RazFH7MoHY9V3Bm7f/8PwAzMx3KYj7lqwf///v4pgILWMkJbmzlzuyVcZLxQq4O0wRiG8aTgnAmq
gfNCkQ+8KuDrbAH66ncRCPsKw0nwg2cPBAy2iXdcWvKMBSc9RUp3wa7KvOAxcytK4KgI0WH8+Wf/
fB//cvEtqO8L4xXDp/XrZ0c3GdcYBOz7srNtUBdNE/zgbg68Q93UGXmu8XydjM14k0H837f5MhpR
ReEwTo77E4aaeD2gxDtm9oLAcyuD6UDu7/3BaplBVF1xM3sNabeKv3/IfRgMLSaWH0RioyTyY6gG
wdAdxTx7PYv8ebztrCEt9gzswMMkAFXHRebXdl3wQjOXHAzP8E5EaqptQOrhLmtMHJtZNL7WTjHv
66EP2DhHcDkKFwBgq9T4nXw0zitSDAzYEFrJ7Wxqf2eW6VeJarQhq5nqPtX6mFnovAqXR52aYLz9
fPQC3wg/6sCIgOmDVL3tUI2d5rFW94gGEIjmCXQvxFLRh9DNvEvIEXjlzuu/W1m+nCDLpYHXit2q
mK8tvO0xfC1OPh3XYjWpPH0UWgGxoZyPv7h58o2+vTxWYTQe00E1QFOQw4GAUudoRMRjI0O8JBKV
wl/cCBSJf3iD8hj6JhM3fPuc2Us5+EvZwFlNBHvaV/doUVp3zaoN3frn2ZyxStlPQUUsU7TocqM5
CneUYvodkC4kKMmZBBQbniqxX5soS7JTFSNMW01YOtJ1byRxTv9Y7NoKvdaKJ0l8nQaRPXH8t18x
bvXfuxiyzsZ37By/YgSTlOSFIrvui5a+yMXrAjeqMLNVZmZBtstkAOzKJwvm4KEX2Eyzdtm6wbQa
SgnWKWqmbG2oeO9XjnGH/mcaNk0nuo/K5rXC/RVt6rIqD6Ocm73FUwuUhySLlVi+V3ZW7Qt5GQcw
WEiJRxXPW9+cXqTGgmKWHimZYopo1RMeCD+0uFkTBSuW1bT7DUZ3vqn7Pj2xnRWH2c8gASH4wTOD
WKq8ZrZhsStjHPPMeyB+bsBcZSv2ZKZH0lCevDSMRdH2ppUT0hi6gnGGyWmwaoiS/zAYBd8b/bAU
OPVYnoSHPdNocliPyCEYVERdu0V1nAv+3JQjL0NSIFbNUPPfQdvxGNBezsHacxrL2mSzLB7DsG2O
gbB468wyMb9GZhAzppOOTq+MFmdPZfrTXdjGpbFlHSa+5lnJudpWOZMzTnaxNopZnkN7SE8TNwKi
V7ImrsDORWjsoEV8keUce9xP3XyXFAAoGKrAraypLQ9kSvjkGTTz/EMR5Ugk/GxgG8zB/rCykuFK
1POwtXqSEbzGiZm21Og5mCRyF8YVVSZYl3rT+jZIC1sHYhObc/bDdYd7BCNZvLYpW4PVkLoFgjnW
da6bR7dMyoc1LwO0O40/zXefJ+p/Otu/6GzZLDl0lf+6s718/1q/N+n773vb3/7RTy2H/TfEHUv1
TgMpWALw8372touWg56WnRGkhE/Bxm+tLWxzIUinIhQAUhtzYlYYP5dX4t9pZUHq/nIi0kWj2LDM
Be3i2HywP77XM7MzsOlG/dnMZ7+Prue0BuRCB2VVycRg08Uqp/Nj3IM7ijqAcAx00+HR9mrn2Mxt
8JDlXoCOiY+/lDHOjaJkPo9sHABVE8i5Vg0ac0rjGq7qHHdfmIvll9pzq2TTK7/b+a0XX9Towee1
a0ZNKM2W9jZq1kBlTXShuY1NXVQ7gbn+Nk1FcdsOQ3fvFw76v3gK0+caf9HJMkBhr2gBiy+iGoLn
TkSGwrdR+vdZ5OX3tWqfHS+dj40nEQ4w9Lx1Knu+FzKr78fQDHamz8efg3bcGoPZnlKNDo3hHIe7
I0caKoumOk6r7LGLk/Gdx6w6xCxjeK8hf7ytKt3cIrmJXlCCdBMK44T4yLAn1yVy5QNL9ejeHp1k
24tF7mgIVCI1HePZq5qnPItbBt2SBcvK6k1MpYzikJt17B/k+DUdR4iG2EEB7Bp9fK5wNGJ9wZ39
xisX13bFd/iUpUl+QfUYMUyL5lOdW+CuoskMN+jj3HVSpIAvE15ut8pvqDKy8AauWrLjpEphpdtQ
qhzfPwiWJucR2su5MGQMuDdn6N2SMvdAhHW3S0esUC0I3xsPIORhUlVx7VZiOFsNuhVWtuZ7Ypkl
7iPZPrBuyzjdUwNCjtLwc+sIwnqure56lpXYVdLFuR1kxZ2B8eWhnaz2Fe5/9mNSjXhUhBRtnHQs
mEnaxsWM3R3+3/YL14rWpBoL/5ZM7fwLUYv9ThKutFnU49uhSOf9IKhAQXKMHxX13o3EYHlOxnZc
+2aPnDbhxlk0p77/DdR3hw+slqiDSJEpmC1DyNxaqI7uCmbv6crxq3Y7Bfm8ykUJVA4eCPYB671X
vXdVwEDcE1mgL1bNWqUrBFQxNZMN24QjYd6EZ257tB1nzczikMHjOIjeyb7jtkxuaYCRr6ThfIP8
UqO6sAPjG1REj71G2LDhqwYHDzzL2e6qiB2X8wu/aQwZYWXmMBKYD5OELHPxUo/Mlx0/FdvIarrr
2NUQE1ip9Hf1Il+oPpUMxqeowY7DR5o2+8ZD8VAv0gd4HMUtUYHtvVrG6qm9aCS6T72EXKQThGd0
8wpLu00w3qKtaDDAIClaJBegHoOjWmQYOFFRZMD9Rp3B0hilBm+y/JljRN9Oi5CjWCQdfZfb23iR
ebifio+uR/zhLjKQehGE5Is0pF5EIs4iF2FahXKEZ3t8aT71JOMiLXGcFJWJXgQn8yI9sR02p90M
8ISJx6JN6Y3K7nfFIllJAgA1wHA/lSxsHZ9dWaBvcZ0y0GurqgJOkljPmzkvP7JPVQy97Hhtfmpl
4k/dTLJIaFiboqZJPpU12SKyMT/1NvOn9mb81OHoRZKjFnEO/jF0OhBJakQ72d8lPOzYPxU9aM8W
gU/da/aiy65wEf+Mn0qg4O+yoNDNdXvfUun0sNxznvbTrBUBAKjxwadjduhVOjzUyRhi0g/TICqI
asjQej/lJCRW7tbTFHY7o+va5GNytZbpnqFoXfPi4uX2nzrgL+oA9GTyT8lIxw/ASL8vAn77Fz8H
3JIAIAuTBnNsVCmMs/9RBEiXMTZCBzhKDDgZLf+sAUgTon8Rgh3jTxHozxpAgmAjTIjx9tLX8Cb/
d2oCmG2/1ATLT6AKgQS36FBN7xdBRCqDqiP+y7nYkWUcw6AYq6vCnZC2G56ciDilYc1TExMhOLns
YcZ37n/l3fU9Kmf7wXJT017L0nwEpIb2yzXiK1Qs4GQy5WHv14XD8ebPhD4TvTajrTQyFVZY7Iah
ehJFFcAVZXNtkqztky6EM4ulvKtY8a9wSHi7eCH0ED5JE5R01RpIEpzEHBwBiiF7F8EkAPTtd3e8
wEkLScQQsN7ScNo61e4JD61Oyq+HD5ygbxaspw/Lb8RrNpTuXuhYv9V5KqCO5s4RFCYM1YQSffQi
zGOuIpZtnqLxIHRp7fiijAu48wCitdvvIgHeIljXPrO2eo3sVQIgtZsM+baKh+QGUL966YmhY3Ou
NzIe9Rpeh7ifmsXp1lWkBLbihZgO/2m0x4lR/WjutfJfxtFzqBqmdWD2+R1z7+pgdbW61HnOxBeT
KbhZcpfyns2W7UTxtW9k735bYZ3T4N9t7aRX1CT+PiuNHsKiGxynwDZ3aSGz71QeDBIST35fBlgV
LUhdHnwVf+86VW/9IR6/2NIjdTWME3S02gvXVZ55b0p16dZGcsG1KV/yOH9BCxBfc7Qit4uG/jVo
DXvLwK3cWmnsrm2NVnPlDsuiEjKrLdk4+/mDO4/WEnAX6eNyRz6xJ3d2HrTOJdQgSw+u6iqacRfC
RUYq4qYw8FXsBSPnaUPO48A7JpXhvZXK9Bbg03wDw0aso9mqzpGpCNOIxWjzW8wS67Nr7UnNZWxG
tFz8MDhNdraRNZ4jTDHXilyDHdmuwy14mnpXNM34rfUsIEJMVSE9p4b+gWonQWw7WHKfu8lwxnoT
H0a7aM7gXbBqj84QfkREtbJh1vYhQhwZriB5uVeSSXe5iltXXDBwQ4ytwZ2u6mIhpldO76Pgbbpn
GKsgsypzUjtCcCo8AMKNNyqM+h3vZZIRjBx1DaEw/lWf59g0WyopfCGMMxcK0Tmu+FBu5WiQFFPz
FOJ3yFc9qugfJZ7srefB3XBjyF+1bXw4sy3opqMEiDKg8hUV+gC6Gi7t2tSmpiwU/gtG43TV1+6V
DjCz5+SEYTy1xVdK4mxRnDrf0iqYGRblBNc4feTsaVzhG8t2+OKXlsnWKHA3wkWU3AFdDYm4G6ar
ckDku/ZYxZ88Jx30BqRKtEWxMt8iQyu3c4XjwnHGBe5rqmOj0voetYu9h5rTLfvs8i7GU0J2BHt4
zI8h8S7anFZ27nsA8n3+JKdEoMe81CeS1mW1PQMb3cq5T7DNBAQPDd781FOkkKZcyV1kCwQ6Pgnn
dWsF15GH3MVxKrCxXv3IRsi5983uUBfmfDPgBIE37J7sjscaYoACdxvkmLYGp7xNcmVs5SAbijbt
TQ9pk+nrvOlZDKkqeYuFrNj3Ycrshno4elMcBUcYNO7DmFRq7WMFM0dKI/xEWCPL4S60qvo8AY1d
c3iKSwM/CxRNAUUnJ4KkF0ivQ3MQx7mSH3KwnYu2quKoZK+OedM5SKMBoI+FVmwQg3BfK+Iqg1g/
Gq6eAmZzZvuAeW76nguqsNlwJ5KIMEq5YH5YBUrcwUyWorWMCexxO0qPeOGCCTW3YOa78anIhIVo
owgZDfXOtRjhviBBGY5+GA2oJHxSEkoRHSY9MK0aiRyqrXZa4pVs55WX4HwALWp8l0lloK8C/zM5
VveDJoWgIDsu7xvoYmsNfJ1Zh3gP5zzcVnCSN+C78RL0jcEElaHdK+PF9lzn2X2D2x1+v1OszbrW
VyoLCdMqcHcNozffChn7N01Up8u4NZi3Vgg0P7dwCOI88jaERPabzo2s7+Hi2B3c8Ru0fIa2nJnZ
KkiHaF0jcDtHBv7WUtvDix6JTbCknu8db/CxnZfOK6gmng3T0ZsZKt6RjeJ4XdA7c2CFUI/t2HpL
s55oWqreiwzga8+ilO/AgCz88/MTtrBgrYZJHezeQWQpjMB+ADs+brSY6Z787H4W8kj1wHywNuXC
rpn4ggtl+1C2+rtBp+GLMdoE3nYAQic6mdskayYCQapweBahU53ABbmn0IuA2XA7+gfOTYOdjzgT
pGXez3N326HtRHgosquOC4YZoOvYTqj8FGAk5ZFgfOnL4uzMYXREWXOfQgWgX67h15hmEK7Jb/AO
8ehAGfLabNuYXb4WXnBGWZ7uS6fpmMjBGIXKEG8GnSO6Yte863LmomGLdkiNWbUdvSBn7gYdygdP
9h7FgvizXjhXM4L8b9LNsq813OSLDc2tMXP7YfasJzFZzSX1A6JiQZId69aY917ndtvKdvunJo+6
k+3kCwi+PUaJyxIjjct9j8Hw0M3AHSE7hs0pxp8HsCO07puwKG9n5qobjzdXv0qSO0lt/2oMxXD2
eSuzRJJB/yLj2Dhkc2+fcx0nJxXbu9JMoMErgavUeh4JaFsJL8+2cYGC1g377NH3Qr0HGF3daK+V
67HR5k5UwXcP+MMaZ360x7eMlw5H6aEps/kcWdZwpe00/NL7YO7dpi83es6qjeXY8w+b8USEKWKt
yCN6IGHW3rUybdd8PjhHiXndc6pudSTfsMggeyqt6Ib13jkb2MOhHzpPgbSesioFfJGY1pbOq9/H
yCt38ZgGb3U3jXtyteo33GdYE/3OxzWq+qM7oL7JnOZtSV0BM0FiTYgFMV3cgFkXvRudDY1iMsXK
9ZL55PsEM6ZhdjW2V27pWHiGy7y/WFkZkrlBpAGChOwpMZzigaIqvSoqj1e9LRmMxkPqJTeQFSXh
KqG+ZKSX5I6pgYiL+nowLaYAo23so8TKdyJS4dllIrutVdIdQtyAOLCHxLnFqDweCTfDTu919WZK
EhvV6fDWQOBdly7bxz22zflGQ/dYJlPyBAa72NneML53XgDtsqlAKAVp44DLzkJg6g5ci41dzuO3
AsTimzNhM6fMfc9D5K98kB9AmqodqkC/XE+FUR+BhnnrPEmNA6vB1KELRsS0klZaXOtRwdlILWc7
9DlLCcMKP4K2VhsoJsQk5U5NNKcP6CFNkxvq3nUbi2w3KGfeiUDzBh0CSdOYhvjXqTYjzxMHsnzE
D4/x4gqtVb/qWnAVxGqGWxkzNKf0qLdNlt7Z7gwmsEH7exUEzYJ0UclR8FW/legoD0z3g61LVhCC
xqlhT9t0DWFnkAQrYJjWqnID90sViZqw0Q7rTDyLO1fzQlqhik0ucmjlt1G72Q2pAxwIvcqgeqRq
FxQAG+WDNwZdgr6OAL/yW9zlPVQbfFxIjt0xSlPrFJCdm161o+eXj8PUc9XK9mM0DDZtBZXyKqkd
ib9rlUm3XxeEF25sP07dzRSFBVK8IEHNBsnnu3ZYNgw+n5Aawf7CvynfjHAIyG3u9RGD+EgceA9M
UzRefOp6r7quNP932Tjlq8mTZ6YTuY8jrGSSA6pNh/V3DwRfl6tQjwX7NCGvy3j0SIaRYOgHmrmL
2zmPcwRBqIJm8mFlugE96s76CjAqWEKYbfd1Xi3wz7yGGqLzOzFE6EnNclpyIIfuQBoFZGSWPxuq
PrUpLUoYNTTL7ilOD06dWVs3s9WVKBrrVAsUMbEtCExlfbixnSlns2Pw+0Sqy6cx7q2XRqZMihoC
lV34CcvIVGRMHbly9yxskMtk7fRKgtJNmHhcVpH548M4gKbvk5BgZcI2BMECIRllbdOQx7VEwjQw
fDsmWJptOm9hBOEwK45JwxJt1WhiXkdcZ4+hl7WvLaUnPVPTX6ZiDh9ye2523nKxg5xIWlDTdF+2
yqOLEUC/XZWElW+dTosjw6bqIQhy0YJe5X/tAKYcWVIX9+T+1KuwktVzHdWoYzDpfSnK8DlgyXa2
FLsv0BzCOJhqUW8VPk7frhdXqOj1A6LEptgEgS7ca4Jqrbsiqt7duUaiqucRLrcRiXntDYLXfjyH
iNNFFjgQA6fsJSGU5clLhmCPFoNR4ETEBgkuffuEMXf46A3WdloRJdjkoYZXybIwwSxGNFRdkIbh
kGuzovWg1qnY/W6CyB6+zlR9VPwG+u+6HKfbyvVSGOJ+Ft/XoU8lVs2sjvukU1tkm3KriC84QkiK
j9E8J2c76uNjzvD/ki26fHd0uJmE8RUg4fwUhTj4V450+OOAfZRbYafQYTkqFHf+AEgzcecbYyqh
R3Q62Leqz+6LpU4yZ+4rVurtiiFueApUCmKByhc9hl8eiiSQ+BwlTgQuI4WstOuzbVJcx4WwlxMM
DtVUDS7OyzjJqy9lO3j5jYSqaW4zED7mdSV5C6wgI0RkzEQOGANUvs78YcDgGG6lD/XDgUzND+yN
6QW9rB4f58EA6INwlIa3ve1Eg4xh23WuQuXvMwgerrgkteftyhDc+tpsZAl/4//lFtnjCwH6Mofj
PjDc6pHokPH5d2ugf2L7+CTD/16D4Am2z7aHzYjhChTrxYTyO82gBreYZKYcLqHR2BvDX5yqimCe
MT8a8OuD8E3l5r5P1MlM7Z1h1Ts7klvPBSLfoZ0p2y1/6t6fE3JB4v2ff7hFr/h/Phu6DmmxnyBp
/pcdUC77qhCBGi5a1zAQqRWJuO3/SoH0T37JsvhywbxAfvr1AthERNP09sMlVgJlHi2wke0wDfxd
qPKfkeRfjCRxIy2C13+9mgRy2r4Xf9xM/v3f/BxKLutH2hIycdhBSn+RyfzcTEqHeSWzRxO3OOra
JSv5/2Msaf3NdPClu/ALuOGXKecvcQ9/Fv8AN/6XO4h9qYNQmHU6Zgv8db/cposqDNHOFN0w0EYD
n30OQ4ZlLoKzNJ0ObslMkuibMErYnJv6OvycxBDu8dF8jmfcMFd6DTm9ovSbK+ZRZeM639AEQs0C
ZUWuwjIOKsm5yl7iZYaEK1l8JGY4+isJaQQgKO73aUNSIVOo2HDKJ7dtXSYUld/3J2Lp6gEaHniN
qGVtRX+9JA9NTnqtATuuZRdQtU3GWXSTpr1ehmkyKWbgRBOs+GXgpshQOlr9yLRvWoZyji06gsJM
ilx4DexmgmGxFVrLmC9bBn5d1rkHo+7qY1/mCWEqcTHe9ZWxp96lPGB8OCxzxMjIWiLcwnL5VOQ0
vox2g9V3mURS0p8jX8b1YQlLlBL8tAzaDekNaKJWKIVsjvkCNbIiC6hhSBAAq1vxzXOVxdxJ8oli
+wRftbltNKX11SBd+xtXZLpKMaIF9ePs6PnY1iCarCu3Dsd0m9Rypa3BGfWeBVSUbdWohusysbLY
ypb0KClFscMOlveSsjyKWvMAyCMqcTE1KTJQ92ruxoIh2lo2rE3H7RClXcKi2Q/rkX5E4o/3cU8N
fkLgLZlpDLvTY+gZrqs3OEKsV7as8r6BW35LUJ0xfvgFQHccF7IBOinUYF4UDq+czS3pfzunjV0Y
+HopbhllLHVu7vfnIUzTk/NZDENFDyIS2rrkGJPiZW6pGe7gDAOtWsrrIEqHGyQ7/QryP+TkjBiz
DfixkGWhlCcPLsA2DMW8m+M43adldCNjDQzF6ayYbL5M4Wqr2fNkVRuePK91rbVlcrXXCnz9QRTY
VwBCTkAXaIN289J3lEiyv6m2kubO/2xT6qVjaT+bl7BNUOMVOB1PDUxByOlhdkrQ0MqDVXRvNE99
C+fJsm9ZXdIzlZYO38LaEqC46auIHDegHdBruUvXlS39l5zleFcsfVn02aJZS7eWfzZuqRK4RkmL
ZfyhGnLf0v9h78yWHEeubPsr9wdQhsExvRKcyWAw5oh8gUVGZmIeHfPX93JWqiWVXXW33vVSMlNV
TCQBHN9n77Wd8sCEYV8SBnJExy4XZ0cdDMtwobUp1WdaBOJPfkfAbeow2efRxYkx/Kx74Zx115Xv
eOHDb7E6mlbFMuwoIBObTB1ce8OtXwCtXezStR/UJ/s+NKS+5sFcbpzGuGOuAf+b1EiQVm1vvYQ9
Ha9Arf+qDDaGlTpcR3WynNpGjKC5M47eOfVKMzHIXZoO2S5MGNwpYJU/zDGTu5on21MkED4dy2Oj
n7mvC2f+Uh3+XWpBz5kSBSih1fYpuKM3u6lY2qfZxKI9scyPwp4nGtaxFkWQaXTrkQYM4lTQxX5p
rhcXQcersc2UXtF3+RfhY5929VCSLaJxwoch5YinGg9VHJjuUH0Jb46e7VRE+qoihPed3kSl1kjJ
96i1A9R1M7CAHqyafsgPo06dagbAIvAInm3CIZ22lhJvJvaqsMVKeME9oLBtZ0cGd4S+S06GH/fP
ndKFkOWzZzk1KLIpVaPmfPaVlGQrUUkD7O+tPCU1ebQi+LRf594Pgg/x1c+9ZD+EVfnDTXR/nd8U
rLpgCbCZK4FtEIUrdNLHrmi9w2xRMpvx6X4yNBU7NpQ45iuZDMbQCxOysZ4nG/i2qyS1VIlrVa9b
30DCqwQs0ts0GiJdT7pjf3CEJ9+qJLvqJt657UglggS8Z6WY12hRIBiI8qdNSIADCukv8Bk0c9nE
JKs8lrsJo+w77KfiflFy4qCExVlJjIYSG00lO4baqD+5RrtkgSR61GyrSkZMcWiYXo3cIICjPaZC
qwCqK9UzTnt42UYX/UJ/1/flULofFr5D0mZ8tDZ45/Ig7jjtrjylq5ZKYfVQ2lFTUF3NZokCrkhI
sBF8DlBK9ckb7fhY+W19ZZamX6TBdLCZldSbzG33ZNOlnAZAH2JycHPO9k0JxWztHVwoiMdLO899
IMzmZ6GEZmOqiBvaZnVH+XQaQB9rz4vSp3Pme3Qz/64ZTBs16iZok6fN7mIldYNdS7+BOjOfsQbU
d66SxPWbOq45sf8o/InCRK+bDtUUUtBRhVA8B0S+e7bj2VvhV80bEb32SnFg+FojZ516pdnHSr03
cDzDcKiAmCltP8SdstKdUpJQ5q+tggkvSHfAdzDQ0O32L0LokAUTbCprLaFYEDdUtWn0WMdE4lKI
x46iOpa3zQTU7/kEgKTIoInSwAC0xuJ1ZKchJiQAW+055tvKg0DkclRsyi+T768FlVqTRF1MdFOt
T+bFxrIjFh70HjRkRKNIJlswZc7ZTeqaWB/ZmRXRZhxXUeglYo2+dO7VPkfeVju3ie8/w/H/Mhwb
wlPGt389HB/KH8lfhuPfX/N7OPbEH65vg2gWjMji5s37PRt73h8w1nyfQjIm8D9xFH+bjY0/XMZf
nccRFjvnNrH+XtlTceTyL9SX0ZxGNc+/1WXEKeqfZ2PoUBQY8d2Y2lk7Yznk3//D8bI3AWos8aQd
oO1gTWny/NNOSXzQNqFTSxbDXxpWs5zJdfSYaymlIJvhxG1xB6CCglBsPtkm1JPhh8veGhfcVNLG
mc6IWX5GtTdfVaynKuzA5y3lt8ImnMO0bt63ych8lQ6thaMLIGKACQ3NV/q5AwLYe2Isyh/biRoW
ffgsqpYwmoyz1w6a5wcRzkELliHH1Z7p9fTJsryYqBfV8EJrVgTVemKSmlZW50bZpnaa7Dv9uqhQ
VlvQYjKbbQhrbk5gnzbMqmHu93eK0m1tATosiLEt5wh4RB59p+TE6ChLvdTaNT7u7tUUh/HZSonm
b6zZTVwit8wx7Fiz6qsm2PdRkZS59HLWA1qp5Sny5fjFQFp+YPu382DwovmEGt08zHUafRL8om2T
7iVmnn6LywmkTU+qY0q88bLYU3VFAuEuOnpTg0W5GN1dDo/o4lnF9CBya9nWc7eeZXXA2tuzaqez
bSh7Mk1i3o1m4l6NRvrmKrWKr0nSBm5NhXd1bAOxsku7J2vGOp9IKTdkdqx9uNBksSJiVB7tLnLX
6bz0J3o2k/CwSDqvhgWTmwq3401O7MY9M2aZZQALI3+1irp/Ao2EeaI3xmXVZ4PxnrhZ+N5pqOb1
aFMmSR/BeVywYBKfclYVTNZgnMLlvERG/5Zn0IoC2y/a8xi2zQn9efjlM66niMadlq1lzuJhEGW+
qdn1puty9FHQDTTbu1ybOB34Tp99NjdGIcOFvYvohoB+kI7yW4qdPKetBsflKmus6Fp6fmnsUTyS
x7jOrDcQSsmDv9CBsyJO1z4ZkCK34IrEyTDTQYfzXcV7GrwBC87AO81uaPbjbAyPUVzkgVOk04dW
Ru3R0gv/J3tat906Otu5lWGNXrIZm8Z/xCu6jCzMokp7B4/iXGNax1mVe0DoV75csi9Bt5G/6mNo
tMz1xdonRYh3Ajs672P2wlMwvrpTKu+kMcdHlwyEvzGqEeNCWAqWxHME3MtLq2fmJ1p2IUvBN234
90YVCZ63oq82aGD1JUVFSeRqLLjK36fSSAXlrREFhrw8E/ohEGFqmvmfqjTgAKwmf5hTh02pP+n5
udRZ2pJdg9S+AMpUlV3DooeP8zhY8zG243SPCfFqcEJZ18JdGBypBZ7JqT1NpD4GUvt9/hEChlgZ
eTjka7fHUBNktVmxpJb2U9/bwCDnxOiCTswN9NlEv4i6mOgfA8aMzxi+ViXBKGczwmBI6YlnseZu
uV4eQ4kFQkE68pcpHK3i7PSdnl7dBI6yvyb43+tPYpFEfHIsfaV9MQ2G7LFvX0Uew3bIPJ9KldYa
D1Y7HCkKc+4qVK5dQbx8nU/5sqv7Yn6A1GUSnmQOqjw7Yi8v84extXAdUOYTiIz6ktDyc2B2vJE0
ZNJ0xQYAx+ilSLk+ik5l3JLzkB5Rl/lOltbsejdsNn5ifjgouSs71Y4pRx2e7fqKPKvk22hjMDVS
vMYYxQ4hxpvA4GXZur4n7xNdfPh9Ha3pGWDHNg7aHcfzkBUWd2t4NW8lllYkdliw2fyjlWAtFl7D
sNNPaWICITHwgm51Gb9MFlDpPK1ePXeGSefVX6B58w0M2EedCB5Q0Pw1stp7Z0xprWvKd1Rhdgrz
yQUrv8Xx+jQkFuiVye2CUZ/ZR49Ud5tlPmQrHAHeHh9nxt4e5EA/yAbEfuzcNRgPjq0lTxTNR9vZ
9ygGtwYsWnJm9y5QoEBOZvGRxhyR8OfVywfKu7zzp1FsnZE4MR+jk8O7fdajloYprS8f9ampdjg5
4XgQOw46lOnLTFVYyOeHiKiX2PVDM8/+I/o0Kjn76/wh06bx3vHbH24V68csiYzTUvjNRpNozsD1
JkPdZsGurzw+fs8uJM61bdjVuplsc7MkslhHTjRf8gnM7jwY7cuS0VSp2ayYTT95sFut4ZLIcAYM
g7wULe3Q+BCKpyEPwwfbDBGVegKIdsWZ1uJt8kMa8DLTij/zKfyMpd48mLU7Xs3Jn05JKzn8JX75
1I9gcDrLOUp8UwBP+eikmv5myxiKjsY/4nQKA8JEALUz92ucBvnokZ0J0EXmLbFsfwsYKP/l4ES9
kC+R/UIatxPki9peigv3GO2comqw8ImL5pGeBAgPbpmdLJfWeDs0650/yfhL5DnXFs4UGbhZ/8iH
ML/4NG1f8Spz3i0dd5M4Cw3Lhn51oVmvOzMlR7pY1jX3LF+dUCncHo1v9tA6mDe07Kmg7Xplo5u9
deyvtnI0M8qkGQvAxLPbDzBTlts5MTnf0Ma6M+oWf8/g+EdbjjPY9WQ6OB2PSPrUnIOWg6X8M17+
nzn5f5mTTRq7/8c5+Y4Bourb5B+trb+/6G+DMjZVvKjCNX+Xd/4ek32bgZe2TeefPK03jBsIUtP1
EIlxGP53rsVCcdYFlTZw3gjPQjD9d8Rj2/rLgIyFyjUNmCaYrBVWQv/LgNyCBW16IodHXG9TAyQ5
cgbi6Glo0uftiOFDjwr3otl29ZjUs7pkfOQRr9CNAF50uqGmQ39KO+qisBJM2X3sUVbLDqNMV77b
7lASrGNX9nQgDgn1VbZHooXzrC+UR2B0tzNP0tOAy5T7GZ0fq8rMzzX6yZWrzdsVuh/vQsTFHfAS
rHFRAWMGtcvZLUncHjJhOXdMojS3LxJxxepnnK3F6Jknd6rGbxkVDDzmXFw3yjS+SzWTc3VZhY9V
g11kldB9duj171m2VJ9ulnvEfEADrdrJgxQgxgiXgTPBKpqc+zGc8KOjl+b4KIkgHjB0iD2pIO1r
rNrml1ujeVhp6R1ghrY/o8kMeaYXNTpwXPe7zuKpyW1gPKYZgtuKYkJI3lZq/kx1aEmpzfMSrKLV
rLQ5ci4R5SMnWS/aV+kw4qyIcZsXYtvlYU4aHC5T85jiathlsTe8xHXXPfl+Ry9yDtbiO/VU0Tsl
45kf9LbA3wJbqme3S7iQ3q9DrmcuQV49aQ+x7QOrME2jZaacxj4wxfgG3wMMTV/m30nfdHt/Sbqt
IZLka+Gkfk709l5bIvuYtV19bMNlwQOZYymwQU+5kyfNNWD9mQc/vkUW02aUvfuJT4iEV6nnuxWa
3JrSyk+z4WILrgqHPxRa0EoaYX/GUYcYSAHrboKp9FyVIn7LuiTOgrGsLXM1T6CmC8dG2sL+xYo6
Ni2EqYTP3qFpyc8wZS0A2SsdwDSza7iNVe42j2adeiDKOkg+Wmp3zhP1F8cSIi6Ue5ZEs3PJ0JPG
BD4cnvOimd1zROp/bS8zTuXWK+7qTkuBi1jGHIBrxyZUiRnF1CYT+QqIyISyQS3Nd1aaasSsbQcI
EffqqtaL/VIvnDYGMOAQ30rjshS2/xCxtQlGT8N4VAxBPNM50qL95v7wRRQ5O+gtdYpjqmnxegAG
thPEck/L0jlym/pd+eJXafiuFU6kHcMGSWmDWG8Q7NFlv4p1wmDDMlYhzLPM+Oj8PITWVDb9g9GX
zbd21jFW1qPxmTHQDcEwd/Oj5NHo7YWVgYVqcZLsE3OWcOasiQ6lLlZ9KKFhvVqDHp+QiMT33ml0
zifwW2hJaZd8T8W39y11dfcO+8SsH0hF+c8EVAHGz2ShwffFVH+s60hWWw8Wx6cdxf4LFXzfNR3D
q1NzYDZ6Z/5p1+2MY4JNQUncOyw5TfSS7VabQjAp87L9QOtv2dq4aX1AourU9gnON2gl/xybU7eu
u/bBkASSVqRouk2r0+4AbUNg+qiXoDAxtC0DEOaJcoS1iH2aNcauOVJJhIlVlwqHDEiQ10GkuwqD
abpqORAHml/ruyEXCaEgzYZsrmcTi+suxBXmtvqHmcUok4Kb6WDq5LF8LKm0nXd1fohmq7lkgMrU
4GB1jy3KliqnIvubJWkDpdgA8cHNLMQECG/YCzxtrL8N7ly3e6F5ct/oPsQ9W5/lvZCt9lXZLksU
ul+G69zMjNLZAtiw0lKsHr4Qw1bz4uabM87jz4bB/2MWpXGHS4cCpm6UNIdbNpNigFmvuY9nP8TK
Z9bF2olHyLEmxufA0OunKJM1ywl/PLVOmwQFEeW1U9JgoY7mpIvyBx8f3nrA+HJIQU5vKkM0u0kv
nqPS7neyHWm2JPRBEwnIARSFbKaCuUN5bfRp+bEgY9N+bmAsrnBDbvQqxhaV6/jZJmKIQ38SdB1Q
1iPoQ0neFtrOAHe5osygWswZmbtV3FpG1733PR0I9+FEVMJUqUUD18mWyayF/J7rj45KN3JbJOeo
Eo8Dpk/A1eVj43veY2/IkIE6ScPXUaUlLU0FJ0EJjMdYpSm9W7BSqowlm5HyqvdTcUXlYlBTWcwu
yQRM5oLSCpXUTG+hTYOnXTAVM61VKtMJ/5R4p6WSnqmv8+s6mbY1bkFQqTKhdGARDzVUUrRRmdEF
rfYONANB0lZlSoVKl9JjOz5Ht8hprNKn1qLReQtnrthRI1CdZzKPTKJ1/UTZi3uI+MO/WLEsh3Fu
bVzeqDBT2CzfMpFOVbDQ47WPDBrPUjGzcTI67KAdDs8M2w2m38RYTgjurip4o1dmhKWYI77YjWnd
h3CMBDfZLHwclxDGYErWFcYdB9xFQBHw+uoaLW6C990pn/HpGGc/Xdo9twt3lzYtQLaMhTHL3dF+
gOQZY+UTCd5YjTaxtplqfo7ezUTL3fkBr/u482ffPwxGL1/bsCqug2EPe64nh2acvmrhtGFWIoRH
Y85qmWd93aUlknNv+c3DiGqBXpdaxMmJ0m9iG7Jh2uTivs+K8G5x/elABgQ6U43jo/S9L71K/C9D
WkhXtrSb9wTP8zdSM9lBVlq9K61Y8ziCc6vh4xfzkEatsgMSRO42GdLsGvqMIDWq1TrrDOfDrBLv
3pxLrrxY3TRHgBiqvWy0lw2kB7N6Kmf/PTFLKg+GGAfyqZGNKqKk4ps2BmCWHwk75ifboIbz6rSU
n+0tCo601ULuz8YwienobLKR5TmGA1lvaMtlmxfw4OeVr8wF9nQTIR1aHieh2HG3te+o1pvSCWkQ
UU12ZpWeulb1ofeqGt2uLTv5NG+N6TipIeO149JGzipzCPY5d4YxTUO3oz8ZFM2Rj6zZZkdYIY4m
P1kAfDD2Tm8ZIMivdJjMV7/r3Wejiepj0yTPDdGpTWE1xcFt2Lm7/UCzSTU9OvnywQ3wl0hYdHbO
h0ufxXerkkwQglIxTHT9h3tzOrlezvYh34yi0M68OebKa+vsUGZd88tabLZdXd1kQDsbsIKrpE/y
PR1o3YMFr2AO+l5wXKxbP4qeseW1m2Ixl4eYFXGCq55yMW31ny1D2SXd/L+cngzIcBw7/octQzX+
k//m9xf8Pjn5+h+G7brsHf5pv+A7f+B/xoVnuoZ/O1X93Xtj/WEjslMiY3m+Wi/giPm9XxA63hu1
sQAmQMBPAfn+Le8NVqJ/soj5mG44ZLD78DmsWdZf8D9z0XXsJBPvqDfFdNJSnpNjZmaPk2VTIFwO
3HW5p7kB3lNy1dkcZhfLKtoPygUkMpUrtasRudBL43oersLqwtdsQRw5Nck0fcUd4bJD1VhNGBCc
tTTC3VTt9kZIR/aUu6+z3Y0PfVtbjGtzkYdHBpb8xzDM9nloeu81ppcJamnO9IrBwTBnVqS4ixky
DrGPGRLXfr5JY6shL1b6LCrh0zo/CKvnP0udZ0eeLzyppuGtSxrxmIVav6wJJoe/Ohre7yNtuMtw
sTOEgQrjorWaTwFN6w3SdxEwOca/KF6EVOtHdtNwqnKvNZkuFiazJdFJoonbbmsAMmZl+culJPih
KlPs8e5QRJdBM8ODI2rGtAg2QbIaK0ucwe5lKcG+hRA4B5b4c2Hi3OdOKDc0tcUfBp6gKSAo7u2k
y3GY4ZUo5mzE8T1668GuehisyZhHO9qxvKNtimGnV1NtEXQunKcijhZuymWcu/iBGCNXlWGqjDeh
QNKUovJ/zIZORJFB0uUgqIYTVLQuMMOsOfZhlm6w8zoLpqCKIqxm8k8Kz4LMiRC4olPYuwi2Hcim
g8t4rlgJEbCUfabpkh1O6HWBn0BZCQTmoKcmH7sjZjX2p+bEi+PnlOZp5LvvOTqRcvGiJb0H9aU4
srY7vOc9m1ycMZ13otkHH2m8KANFGLk+or2DeyniCb7JZQlQOebok0wJUyeRHGISuCQqxh/ZHTuQ
2PHKiafo6nX1L2L9M6zlbmmSteaBDsXdk4sVVa45R2ixdF/UWDjaHnBU/gqENz1AOWs2ALxS60Cq
dfjE5cVKZmyHdVWX9taHP+CysGmsrVH5rK2mxBjvl05G6Wujc9oeHhbNg8tKMA0Mzc41huRxpE/k
SsJvNvIfvLuQgzhdtwmvLXQgbPZnnd18lVx0B2PSJcJntS6MCseu6AZ82iPUqlmZADx+Rigb6kiW
J6GKPMZbp0fHer/ch6Wh6gA5ppRcocGAJfA4q0oQCWeYy5uaEIh+AYjHceWqChGhykSkqhVpOiPc
pqpqhLIN2GwT9SNtZBXrnEYSU1WTVDr6xlSJRyyF+xyXD+3gFJnMqtJkUuUmPFR53ftb58mg6k9K
D01lJcpGR4GpZmctJVUplipNoWelO5pFW2ySFPkavPJ47lXNyqgKVxqbiDuByKU5OQwRR0xvxeNs
lLS0JKCgd05aEi/25cMSc2FmtLpQDfUCGJPOb5rPvbYS69RxOLMnqXzWejO/AIJy6UjhKZxMtvHU
3vpjPFUl40tKZfRbvQyRylWqKmcGVT4z0EKDF+rVV7U00cKFrVX41WiscbC6UMhJiU1I012Q3ppt
2N55+3ZxSEup4hstpQIHcF+81lUtjqsKcsxbVY6Zmo9OzcmN21O2YeViH4hHFhuHEPi0igScB3QN
fdMo9sOMdf7NyoV4dws7XceKETEpWgR+HfeZDXV/qm8wCf8GllCyE/5pxZvQl6lCX1AUCh1jFqZq
yBSLYlRkEfJ+pbgVvSJYjDeYRSThWoSKcNEp1sUI1y8ge9BcCkXCcNvCO6EWfUJJhSERQeaYFDkD
hmK3IQgJTsNSZI1RMTbCG27DiXJebfOG4UDCprT8BufwbqCOZILZAZGrPCdUqN2n0sNJr9geg6J8
FHg8Nroif6TC7bethAbCLse7xjdESMTb/54SCjftnoyYIokYiiky5xF0ER/OiJxF9+EakXhy4Yk8
NE0cbWbmy22O/eJuWDrvkOoCIDqYb/LON5yJFSf9U6IYJ14srU9LcU8sq8HLpVgonlFLurls415K
O8OFwjlEKnpKdAOpFIqp0g0+ew1WXWdp47XWFXtlSCVEaOFxywTMwuyb7hPFatGy3vVweEFw4Vgd
ra20Y9GMSLEc9byOt4WiviRmHr7ENxRMUUOFQTxPqJBVrBhzgBpDt2NDaRsomUIxZYDDLc+W4szU
YQpyJr/hZxhPX8gHmueFFPQZRQVMTe7oKZ83xa5xeuOJaLu5XRTZZh4blkyUEsZvtSLfUHQBi/aG
w+HG1Ox5ok+fsaLlWLEC5wAUxaSpaDq6KRYKmvvuaLfdQ3c7yUZ/Hmv1BoIJ2hcLII688+38S9S2
Td4EmxQOxl3l9DyJMnVkXm6nZ5rui02vjtTKJEYtsTpoe+rIHarDNxWJ3ILj25m8VcfzKJ773ciJ
fYTZseOIGdEYznGetzJf9+qIb6nDPtbBYx9p9bpRQsB/5uP/y3xsWbpJ9OBfz8fPP8vyp5Q/f/7j
euH3V/1tvWD84fz/hmTGXYMpB+qz4WKxVDzg3yYcFgmOZzAGs0wQBlmTv7OzLPEHiAsSD2xU8fb8
mzsG4aoh+B9yFIJYD4xVX+i41LH2qJq2fzThADS1tHi0y4PGNUfX5YAgnw4bzIAE67sCPsTKcFxz
PHcmnPdCNjNbL8zZbhS6+6YQySq0Q1lssAsZF9kI53nK9GzjJDodp5FD38TYWiDUnemdsqpGfeRt
C45zaRzMWqeuwrfHgDsYEbDQ/dGXdceEIqOdzR19DfuqCSiWjgOE1X43D/Rs0mQjKpqmJ0nahFE2
Lz12cLh+3kXdeJ9lK4tDP0VkChMH4LFLkp8FHbeqhDtUCz+znJMc5DF36tUgBQgr3EnVe2z0zQ7R
cDnKIacOITId5zsoyxrTTUGd/apoo+iuameSUWnnQQtb9Md+JN1Y5u7D0Bv+nc7URNoWaDyOy5j8
Tkb1BkfndZY0OG9Tvd211HDtx0QAubfmh6quSPqWJq5xVLcV4D2DHlT/GJUZmcwpu9KzgF2SqNLK
mEdvkyPMYmxp7KdW2YLHRuiBzpMO5WaSh14uzHnaYhxFFmtHBsl6Q9MOvZQaBSSSVcZd48RuvGk8
jVwVWtkzdm2xYVeGmh4W9k7URrE1G4QSfZHLQz2Y8s5F11hlvfnsTMX0NWe9s5EjBI3QzZhQMkrX
gQHlW4rWEVrraX4UlNl/78MpqMv5G7KOZBdqpft+iCiaMP3wdWB63AJg4iyTEIG462czvYvsgucV
LKI4mKau2BA4HtYJFpy9dNoWYqvJE1BXtkbbNlV1HCthjADfvbYcf0Xj7G8X4GRe0IQFNb6eJR4E
3qJcYQhe4t5IXzzaTz+hlrPeKVmn3WkVRSWeRmysgiPA4OTH9aaGaLGCsgpXYcm8Y4g1894yhuou
H40XnGo1Ez6QuT3iWfYwVY129Ep6Exj1/JNoEmdiTSRSRndDK1zmjz6Zeb5jpGb5IDKeYf00Hmk2
3qYlzpkVuFJrG4vaC3CAkNMjHFns595L0eh81BQM1aA2cpOWGwb6wVynDXsKaaCVTeZSXDXN3vt2
k2EOKpu71jE/q5wo67kh0Bif8FK9OTxJHovKJiPmGdpBJr0IzR2sahZdq8EfS/9rwd+SbNh2LDSl
TeQhetMrvrCw4YvCVr8qva5/IXhsXZFcYyqu88x9FqFkodH2xga51z/CoTHB44SSZpQ6durHetIg
egf0uEV7DDhZ+2Lmo0CLt/Ws7AgDOm7lHskqeFJbM/phPOdGyeteDDVQXkZgh2pfwOEfDMFjF+i1
Fl3Y+tClRGDNbEj92rPxUDLIhz9S5oTAThaaoXX6hVAwxUbvqZJnCZUBPSvwB3GKxfAxDXlS43rx
0+9Y3Gdt75WDXnHwJEqOi6bHqj/0LcDOcIp7cUeBtf9azLX9mQEZ5pOig+05GNCoh1XZAM4tWXP8
mFEGsp3Jyajew6BwYeJgG6euz8BgtCntjB+55BHpQ2IOxrMVLbgkYGxgBmSrkuy49/ETuywE12D6
JP3XFE6kFqWvflndu95sclqdsYJZ3SmjXlpfV1RpYQ+e3Gijx6VzP6lFqK1WorqeD6xCbF7jwCE+
/5yrfWuL5tdykmgb8pGFP+5StZstfUEBe+Jz3U92uLZvS1yzt9wdGdB4R4uJt6vUtrdk7bvcFsAt
JhMwe6rNp67dbYU3A5YpzV9cVLcVcq+2yV3qmEePBbOtNs1cqyydjchJNm1UWdoWPAw+87xmRjPl
YgTWaINi1cry4mJye/QG17l0TjN8YAZl0W1a/mm2WEznTWuss0lEu67FN0Sdb5/rqwJqzFczN995
RtEcbAlnO7ohqU7sYx6L1EZ/ivAgbSe4DS+2iOSDEFrIw6HM6dVw5X3VeRrtgLN+HAgUfrEptK8A
BdbSdSLAuWm4Zzuuv2eukawlrJaPwaCEY9VhNmEX2kwnlzD0HbMegNUGKGE9zuk3Fp/GkcQEeAAO
HtBU6a/HmZmi7sQGyDxiKJt0DperA/dlE8M5knlZvyzkwg/QnvqdQbx2Zw+FDfbPGMdgoSo+GGmp
vHeBdKZrAkPeKbG4xfsAttZs5hCt+flPky/slWnAIsKKGl/rOcKdvig2YOpHO4c/YFtDE6aFkIgS
t8ZFvHMOaHkW2n79OXhmd0fRpfFz6M1qa3eLtSFZZew5qVrgOfh5pl9F65pU/TbFDb5pyy6/ZPrY
vBKBb+76tmuvNjL42YNZFyxxmZ6zeEp2nJ6HS0bBTWBzUFTEiW+NJ5LzTFDqLST5cAlDw+ebSIdJ
oAA01Hvs3qvCgiAzxUUXJFz5Vzt1p51vOu2nBzu2oRVpTVVD99BKmw27KDwH1oj0HzInXk4GAaXv
o4xQkqdC32QzzoBYj97CtsSwU9IUn5cuGy9ttjYJOwxvpRsabsRQ34g2qu/sJNFPliZpn+DpTzcT
HVBrYcR4FdnFvGgmDIx1jz1eroQ7bXxtJCo+TA49orbOipJqOVS7yKS2C1EErYyjqhHx3XSyABbo
3b4dujXVaPanOXnMFCLGaeDqKXeCts1Yl5SDM8fuE0AvL+KRh0c0ip+lQxLv4T/z/f9lvjfJZjJ3
/+v5/kIJRPz/gs+2ypO/JFH//NLfQ75r/8E17rjCY9aHNqtG9r+57cmUmqr2UYWVlVLOjP33QR9z
D7g6RG8aDpgp/1sNt6w/+E8xyHODs/+Mtv4barir/yUwLXyDiA+peVudN1RNzV8GfRWWYnuU7qeO
/dUKq2XsrhcujnFtDi3Az26o9Wrl6W7sHLjxRuLAZOp7FGnhN4Htg4i0xahfZJvKJo4Oi7UyoBvU
AxcS+DRL/igS2wPGEotDTaTuQtWTOHSCpwmu97ShMcOxDkNi8OkmV67REwsMbQXC1zv7uHY+SunV
H+CCwnaDsMBTcywN72zEdFSV7WBcCr/QIEmVkeOs+sr06p2ZuyDlZaapL7HCgucqkNQrRSrcSSwy
liTBdBwmnfSmx2iyeZqDJHpsU9M6hFkBu9+qOarfR2aZVccKZI93dHxX/pAeT+q8LHgwG3GpcbOI
oFbXguTlnE9WH2Q97VKrGvXMWZlm1O45XxnPHObsT9ecpmtVaf0eyI71smCev5ZW1e6lpRPHdApp
XCKz4e+vOUS9pg5KRsDSDTiJ66eSZB4mmR9pm/AKIGqbzwkxpA/K25g6JqvlPxOTUZ2Y6uzPOeLr
UKz4BWxj5Lcdc36aTgzhOQ0xWrNe5UYIDHbirxYZP9PLrPojT3X+dj+3mUz7UbcujkiKU8nh4GJl
+Gi8ITRW7ZhMd2mYDAer8tncJWi3gDjU6+lMIWC9Yio0Z83nmv/nzzc016OsxcMa+q9mr95hGv2m
K2+plO8o4YR2xzqkkWfKaHZc65BbkgetMPkTqjnlu9RDzD89iXYY2HnP64LBht+R0RsI4ziTViSb
6EY8TrqC9XKtqs7eqE8R1jYvFq1aDePyKw7JU6/0ofRf5xzi+CLt7VzGjgjyMAlfF1OmD+6AOryC
+6EFHHrM51LwAZziUX1q8dJvmTMoeYARwndaOIBFq9+IffUh6nQL3cgZ+V3dbuDTYLaYwTnwda4F
JYLSI08YzI+563YNgrTkw6eZORSzweTSc8e6+8Fj/L/YO4/lupFt234RXsAkkEB3e0PPTUpUB0GK
ErxP2K+/A6wTN6RNHjLqtl+jFMeoCMIlVq4155hzvaZK4ypEnN8jLR64wUU5kyxc+p0McmO2UIc8
9iBVJIwXkGHwiGJ247W8KJgPi52EFLvXYhx/ePIsfu9oaiOQv/Tp7yw9yH3iYAiuXfiM5V+HYS4R
SVfi3nXzczJ6Q/nUzrfItZS1z9C8P6Hy5odhRgPSb+MxR8kRsfFG51+CDHsCjOI/vj3CkSa5vklD
bNr8ss9euSff6Ya73mq5JL0ZjDdDwKvA6LY48mUjWNB0hPfIJpALp4rSAi1CR7uGXqYXx5TJNE/A
/Eq0KWUxOjUu3hi23GydhSMyouqJkVS9A4NEkezQnTsJJFSPWqxTD5dNzIyEHRItAbbZKTS9Ea2P
6UbbFCpJt+ijjNPRI7GPSBHArIIWg/dB13nANIuXnLKI6+OzUzh1puKsdYbu6L51Mn3Cwrvoi9S7
mNhDlwsVjfyEgkQrMgE0t4b4IQmsuImrjh2aVmPRXpMfQ8Z4WsqdY9fI2lPSr6gXNfZyZBAxbEg4
X2uAp72ZGnJQqORi3jCzxhm8oDwY7jITyy2szQEsQAy1KmKntrWYGt0lHsuzmycaEAAj5ecIYjD3
KDbcVaxYMnSyYU/KLkGNjpkY2I9V/CWT3uZTovvVzqN+29KPNU/S4pknHQktjhvG9XTfgG0Vu6Fl
iYTZ710MScITBfyDG5WamnHyCQUpD0FBlvnagmEaHqA6R9tYZzjXCjOZll3PXUojXzw3AMnqNRsR
ninfFTzgozNxW+smtZ91VBYRoD/DOFXtaJxie+zxUNcZtSwSfp4Xo1H4CCClPPVexxuROZVxFRWe
ccoyohZJqyxnQYY3PznSSIsRS3/NjzdJzXsNEgzEUWjzdHscAvO/91hHthEfBXbWHY5r5EFvz7xg
IALxTHHOS7Oan/8Wie9VG3XeI7UspR3CEQ7R9UalABXQlGcD0bC+1Q0VYBpa8/PojY27pAXlPUKI
5Ub+s6QxcYyyFWJ5HiXbd2uQQm6DLgQvTF/DjNeMG8HcdZ2mCaGMbc/lZfe+eXvjss4Vj32uBhhr
lV2Hm7eVtShCA2Rl6FaPBjuA/LEPgjH5ZtOnjpapmINAIOFEWxEq+9mDJrCO2yq7NcLWXLpB/opO
0dvXZTl/DCpaKovRD1iByYczrvrJZiFLqR/apUtau4HjLMyNEG1MOO5YfqysXxkBdS/7i4Lc16VT
TN4xyxvcJKb0h4BLEnnp7RRDC9ejVLrLVGnBI5/SekdoSMYtypkQ01IaWGt5J+tVyBJTLLTeZKLA
VsR5LfLssQiM+uD5A+TKxYjBlDrEqk+mQMLrzR+iBu/GiZlLeeQb495A/NZ93t3O2tSVFSHWM9QV
EKni2GDDn31v4UMkK2Kextz/UTEE1MyiumjQhS9rUlV0GfMO4IoxMq3fKTXum7Atj+RvEXJ5g5qy
WCLiJWSt3ZRlU200hAw3pYCrl8k7n/we/RttMLoUC4lo1t8jjcxYVcFNsCN1VpOlQ7YomUWuTMec
8qVsMKYvnErES9TD2c54awBFcy9IE8nMuZ0bRJJWEVK2/mAzvEyWYMJHYglyMlg3ozOmcufxWNbL
oGln9wsRbkdlienaHZQ8NLHHZy4aAP6/Na4yWlhi7mVpc1crmvtbcu50pYagKCHaZc34lUYYnkZs
G4lsj/XQ6ZfSCmiZNZo9PKeiiB/owTyIWFbpRYoN6LZKwnytER3kMhUHn+Z2VseAis4cYnOswz3u
P8CP5owxjFYuPbvNiAASnHzV4X+n04e5h6Yf0Xg4c6wmvnRrYu4uuV7OK33WfDO1BCOMaaSvg6h/
8Ly43MDmrbfS7390tBlJu5Mv7HzHu9Ae85WRVubGSiQsRmXXt41OX80hd2HN/nD4GdPI1JC6svvF
uONGIWFm02gDz2uzTTFqYut7nbwoCUBaB1VzqryWVmn91jZtsqq4VJPPEpVk1Cc9DcOAuuFAfItx
MFF87mwsJ/uEXt9FYU0EsNhwC7u5Xzs4pOjS/XbXmjcli5gVa8ETktzgJCOo2T1oU2Jc8xFALCe6
HPqk5uzTuUdMy2Rp5Va+Awxcb0GpU7OOZbcagNvt7IQb1kSj9tRgg1/FCKYARdi3bZSZK5Xn+l3C
zvGiGFP1YA6mxsB1bmVrb23tntr1Rb01u33TJEmXZLltHKniO3BF2uKQ/2iRA4dNTnhWsUz1lsYE
nx4SX165SlyxgZWHNrFIMngMUj5rSfZ90Cra8UAuifeu62ajSR4bhMA9eIS5h6/P3Xx77uuz+AfQ
RlF7+EFI1z+3X8t5DmAqo18a82yA1crYjwA1nv1aRwbhF83wnYp4TXVdUwnOM4Zxnjaoee7gV6wo
rPzz2L1AkqJFptzp86wiC+lLNvP8wu5To78ArkCUWWm1MTqAxnFrrp2y9buuT1I6mnZaI6yWhF7F
d5FvQNAx4MuCeJmaLnhl8Q82YWxWq4mxKZiTLi9hCfoTenoSObbKCTUWpjpydm7S9o9a0tAaGh3f
BGvXGiQclYiL47BaS6cuMK/wXkTgTB5LB/DqxH6fZuWYbJh4TOs21PmvscR/b6b6Qx8MLo+4BQJT
O0TQ0ZDiJm2GFNJDqnGBsucq7FTzTUMwfcxq99JJcui8VAP3Gb7e715PN33RsnchKqSqxuhbw6xe
35Pr46mDVhmTSXKTFXvkilht1RMdoFE5BWzc/GtfeT3VbFewDQFz6z75Vcqi7sdxT2SY1o8Mh8Fd
1hPDoTiGqr40U6HpCIRQjzNuhwpkPQEG4atrtkhulm4EnG8je9/OEKzX/O9JQcm10u1MoVKoTa9e
2y01KApOqq28byhEnE7wbYqqMh0PujENd6PZG6CBvXSZzS3ZkPTp8h9x4H9P7jwfknkG+3moUMR3
Yvyx5yibv4ZknV7WWV2Fu9IJ+GAGBaVgu/D6vpYDizTT9HuAQK7Yj9BO2d6giEwOnTC7u1ZAPF2E
Xe89QnKgeBdvn2kDA/JWi6jpAjFRTUQBOQ2pX8wlxbz1BPCX1ist89m8JRIr+uUcVvn6T40cZf1w
107zpiQfy+GOJEJ6yV1MSNv8WXnG0+td5FPjIq+0ZUlB9kcD5CMuHA6nv2aGHhMhyT+kmui6NOT8
//9h3O9gV2sWWdy73O9QuHvjAE4zdBLUZDUyj2qZl0xhnKGpnjORjHfIb4Y7ZnxsZYuhvsvy6qvf
6KMbpMM4oL8rLQamZ7+RZqOUbvkA7moMGexPNWe4U/RWHht6Fc3C1eZ9XG+azatgFrsvOwrlHGtQ
SqOVb8uyacp5M0GF/vmlmqenf05XabrYtIRMWi9IIcU7xEHoM3BAVrDz0YfVq6worOHbJKa2+Y4d
dKo2Al9hvSpyOyVaq08o2z7/Bd7O/Ow3cElE4BeZ7WqWeQYg60OHmC9TBTt7ANu78PMmiFatZ/jm
laE1KEcUdtxtZEVhcFSlPwHaxX55FeTKOLl6a1yJYp5fff5bfXBZEDLjaGPD5whcbn8/QOgffPCX
ItiRdsn2bqBuxNtbsJuZQ7uR65vUzG02UVZrXVA+fX70t9f17JpweGf+h80bDruzw4+YQpF/ck3G
lE002uyR9O6mcrOYGxKOzCMmq3etEwhtbW/MG7dcMNg7dqIqzWsBJTchMSBRQbhTc++lrII8/t3g
Qb5DscYn+vNf2DwzAnL3GLFLgWyW8A3HOw/RDQ2tYpQmta0VMudCv4gI8uDSa+dVm2dKLPzexWi6
nXafmxPNkyELWQfGqJ0YCDgsT4GF22ZpT1q6jFPBf2R14s8BbFmwfmsPWSZgLyLcYro0qLqDaFcw
2yOOVpZdsA66qt5NY8bRbTDNuFCSkVQElw3B69vJ/n8f61dKbKQcPIj/vRN9ycL9l8oEYeb8b/yn
Ae04/8+z4P84lmk7vFseb/p/GtDSAPcCAtGzgVEgvaY1/J/+s5B0rV1pzqnU5pud9X/7z3N+G8s8
gwqaz7haSXb+F/3n8+6zi5HWIglmDiJHb+KcLUMjog0Lhv60w/JGW8YeL1FD/XE1PvgsvT8EH2fb
dg20MUhmjLND+D0dx8D0Jghd1iKZXMya8OodLun/XvP/w1Hm3+KPbx/yzmGwQ44i8x+N9qMYfin7
i6/ZVydyXm1EhciLjkO0063Ub8k6r6aXz89i/hF/roCghd54piwlBIsyevr7LJwhNUGzuvWuFy5e
OI2Qi6gsbrOs2pKfk33xEXp3Qm9H8wxLZzgCU/PszsjBHpQNn3w3FoG90Bv+iDK6KgSLpavPT+yj
Qxkm1hrXNm373QdXp54dzMHgxEI3OA0xmQfImYxLNEDJF6vy+aI8X0PDlNgLiHvgiGfXEAS1PkLH
pa1RkzuXpGpGWcck3gzTsKiCIdsiRhz/7bPBQU1GCZblMm5CuvX3jbPZj5ga5JQd/UfmvII/HEyQ
C/Qd4ovzO7NPzPgpj4kUby4AKb7TZ8qwxNLKiS5RvctGskcXqQ/AWKvceJ+Y+oD8sq6YLhsDU5wp
vGxTtOyf38r5qTh/RplYsWxhB8Fpf/bUMIAqQz0Jmp2bEWrv5JygU/UPnx/kvBKZT5KySHchHbNE
nlciDFLUqDyzpuVTGVvZh4C2A2n5V6mpT3zwkHh3LcOxgvp/8/mhP3p+kJbZpu6xZr2rQuiyDkZg
WiBMcTytcXOx5441TKzMWNikWwEEljFU/vrzw9Krmx+Sv68sdP257AJVIJiCnV3Z2c4Yv33QEWjU
Pwvp6D155WTby55Vx/ahX2HI89Hqtv7BanRMiY3FLYgHA4Rc12+jsq4fzXCyDIDiDWoEJW9Nm5yJ
VdjBh/QwmW8K9uwrSw2kHBLjfh/pJlm3Mmvj05i47JpiGR8bp5P0GcsfNIHgBrkN3Cuj27VIqNBe
hzptZ8NZJSAZLwknAktbtcUCTVNxdGqYpaGeyqPuTs4TcqvcWNAACi/1SnOOaZCOy0nXmnWo2WBm
gqzlQQXZuZrI371ovWx6wD+frsIyhAIvq58O6bMHP8rAzmu0pho5ZVtKpAuRmOphyEdx2/utsdVa
ma4L5vF7kSELT1tDbEhgqYBil8alqyfZGqbngD5r6O4sqfghiasu5BSP62KCNMlIrDEufZBnuwJF
xjIo2vDWj7v+p6eA+nSTxV7K8dHzyy7meNH0q8cD+B1OQR2vyFGZHpzesS0YO8avumYwtrRRMf7W
KjFr5+JUPXpmROTR4Chx23XoEOR8gW2ByWG0TbXI1Iz5Gm1nlZW+usCeYymsIgDQfBTEuGeg6y8B
P8llm8baVRyIX6rRBOM31b6yyXwQk/nLw5H0NJjI6EWrRd8hB5O3MGIQIS2TFynvxa9JFTVyrL6a
sHKyYsRpyU2w/Uk9tjo/j/FhuYwHmRwyz24eo/nRZyAnjxk6s8sy6/21ZdfGtm36WXpPoEOA2G7l
1WW96U1X3xZ0rdjhQlDAIz36axdPe7ycUjc42KMwd5PhcABzcpiuxmrbZ26CYifu7pNiau/Z7PCX
a4/UowQKzy0UAiw2qZ8cXNbeBZzLlt2IJ65dj8u5qEgjWWV1aa4AR8srBaQ33semk5FyDvqe5h6D
7WVb+8Ydk8PgdgxQOcV5m6AJ7CP7moz7GKlXoG8NUfsvPv4nTFKm5l+ZvVf4S6bxsl0IA8UdDDxx
PYZIS8eANgmuMnHAZF5dVLSt7gzGQ3vHK50bn034tikZO0kjCy56YRMXUE23ipxtKE12p+/aEOUk
7AVasW07EGuaEN70omApLbyyL9TC0lptW4yh+5sGrPtbC3y1bOAMHWucfS+hp9MPaysB2wzE/lpj
HrNgKztfDx8xy4oGzCt9YK4kupd0HQalvgNuPO4ydA0XaRCIkw7xBtCli8HcwmGwRbeDMqwX/XfX
9LsfuW+Ht3pW6bsOQ4CzEu1ASgGJQNYiE4b700gwPVX0Iq9aa+ifa9LZLvM28K7JCLdOqafI+moa
MA1DZdjHt6kjmbPTJihr9yaO6vwZikl/Cxp0uBniUF3RlXAujEGOl9iQ7GNSWvnWIHlziYTeuS9H
y12paZwAiGlut2QLywEqfGYI3UwfodGky5yWto+AMncce0UTq9h0fq9jinVUtggRad1XdRe/2pPT
7IyORYgMtGbLo2GvEAfZQPPKZouNFVhaU0ZADqi51q0uqmPaOwDgQEaHp8nMQCESt8PPtP3QWcUe
SA5T5tOB3zY4mezrD2MyVkA/zXGZ2n5ULWOH4cqCCba3d9ksbAqcUispAm9vE124Uc5Q4DYItC0d
tQh5kcOsCaBwPG3YIKg1Hap6r9V6ymlUGJF9TCyosVpmeKaeesuOrHL00AUFjpnPsgaKgBdMFcBf
IOreplhByLCBA65YBX4QrAB9tpNyB16p+yX1fNqYgWsfzdzIt30RpXB2tbgknLowXpTMm5Fck8j/
3Xht+sjYs7/2DD05vP11M3dsHICCBJohyBgq2LK/7qd4uIaUoNadmxQjGjfuPPfRRaUV0Jl6O2RE
pAylQyO6JVJjunFWqmasDH1SAh6bVWfjVVsIdPDrCL/eZV4G8dJsAvNO5IP/FIuweOyiDAe/1+Zb
2578dTQZ+oy2wkkE9GGpDy1E7aJ9dj1L7V2JbH0RtKS4uH6Cj72fbc7wXq88pXP58hAnUG14Ed3Z
obs0NLI/MOoXw44GCDZ/tzSsfW1aOFl0t8sOTBDJmSdxSLUriOXTTtFeqxf64Ew7UmKce2No9O+q
6aZbQLHcujJzSVgv3Zx6Zp6MTmXLYbGN+IdhQuBs1G3HxKPSTmXk9P1CG7j1rkVYfCGtGjq7Fb56
Bn87SWPnPqsd++jjBdyi5m9WZhUQHUXepbtlI1rvrVJLHnsgMts8r5x7r3K0tQ1ob+kqlW+DhMyR
ev7YQe1uFoxehpvegb+LqtpbFl5jLUIfE45Vj+LZyKp0nZc84OA9E6BHfrSUusCCJfT8V8w3fG82
enNqEmd65EEKbmi1B9eK0fh9HgNpcUTjEfxU5lu3tpzvir2oAiZqkqXZ55TiDTFGCHW14UYBRcLH
qHe/utzXHjJZ+stJqdhYMXj5z31K1OD/HnV+2UFY/UZHHX9lR6l2CnDp3IBPGw8E6bVrpjzRU942
7q1XdMNG01v7G7Aj8a2rNfEttsvxii+VswmrUFuNxG2hkxfhTvp+cTkFWn1XEH61NmvgA3BCh6u3
q86kNFwVjQuVYEbi5XnBh6+Jj0iUDHTi4B7ydiLTjwdxM8BpO8qKQVzuxWqfjcpal0Abl0OtC15i
6Y2H1hzTa9+d5cs0uAjDnp9lBhjTracJZNe0Go4TkLIr2eT+OksllH/MmXDbCCG+1qs42zvj4Hz3
fL/bKl9HZDojyFfYD7j9UzVdogSZLo2qmeOBPYuUpDEJWQIN4w5Nz0udjMMVi8KI68PPr8HRTETg
2ADRxqYcH/UBNRPCfAywE+aqjTRoYace+aUto7xrC0PDprXM5CBIYj7GPa1uQ/YaA99yuK5kw6db
hjlu1KrQLPIgM5msTNweiIkMiC98m7q9V2NzXPiiKS97RWzTEnxIccK3QP4CCw41UC6bI01cdV0F
U7esW6djsJNOl2NvgEXwnX6Dzo/QJoDt2qnRddymbtZRMQs83mnHsqEHDa8mwot4MTUROl23Ixmp
QiO3VUaePuotj1NWTpTVXmS86IEYL0VWNTh8e/0F5KBJHHxUWAtNNBjGG17MyLDNwzT0022dSHlw
egjSrhprLLOEPjEM7ErMKR7KG0B0BSsdBPbpVncG3nnNQhOxxMYwnAQxegqJfthdgI/A28lfvYkt
ELpwUCt/B6ZGbCPdmtAn+MgLUJrMZ3Qtw8FEyWqHV8YUmcCbouwenhPqfDfOgXyH2pa9PWQvyx7N
H2M+ukxe8+oepx7hOUmkHQO/u2nLEXyYIBQMQdcvt1ISahUYlxYmbIoQ+oLTSACqF6ycdtDUG9et
e8jleEZ8FGiIaH11hPFYt/i2dbKiW0yi5URaoArR+5VRgaLeyX7KXPvZTPb1YDbWxhz6bK7bqr0b
ggyUU3Tqi3Ba1owDdqxWWy5EtzR0EgGwv5BGmrjftRwbsYotxrVRU/mgrWc0gFWrle4qbZ/bGGZS
WXK+eWkLqio63KzY+eVQknqTh8EyAdiJ/SklcLCwUHITaRT+CNrO3iWDkU5Eq5IGBX69uC8FUgDo
Vzo2x8wMj2HslDd5npTfGVfkC77q2VOjle3PEkn8vTRqMaywyCT7thsnkvq8ZAswtN1pYWIPKySZ
4gYIzXQTB059X2JvXXdZKwlkHWr6tYBI1oOEJ+TXBPRBdIk3XZXQjdPT6BDEBiAtQ1UvXj1lkPI1
azclqe3Vq56pZl9u3BYh0LHJXyjvjSdw+O6l4cE1XdYmyaZdFQPTMou2v/GnsdirMfQguoXNRrmY
KswsgwaWMJpjQlRzF1eDb7+IUFQzOn0ar4Wh4tvcVsUGy0z95NTUV2isQ/NqdD31lKShPBAQlX/z
R3QeiwrewqM+fyEdI8PQAZFlN+R5ewwjV1yGWYNSQ1k2UteqP0B36I5EBSY/Feg8fPcGN7dolX/T
yTJ7zRpYAZ1jIFZq4sLkFSnlwUhMcYEwmO6KxgYbiGYu2Os2JByMmhIPVi6zdeLbRgJkpguvCm38
lXTS/W4WMl+ToOcugyCdNnaTxsu4y0ZGpuHEpzCE7L9o4XuuHIg/R7DA8S4ukeOXjtS5vXxtDyO7
ilURWtOiN9xVAGlu1UTZSUsjtOkA4wNW+QU9W0ZY3sim2Ci/kTlhrRInpXuhC1m1K5vKeFt4TnZi
Ol9cqCk193XtU0qtgwzBjwUgtnRbAsWaXsN0JExH+zUqMrMYAdh7KF/uI8SiHPZF627ZxfQLZJ7+
Q2ppCoqRTG8oFePnwbCKh7hKqu9li5J2W2rYchaRX5EHgloI2CaAXDR0mspvETv3+bIhXu5HglcJ
5Wndx4fObH8FvYv0hs7uBTOq/GhR2f7MS6CaIxCOFd64q6noUrT1lpZuVSLhrnGrLpKuJJHCq0p1
RSMwuAK+5CxikcbN2nVtDFEB7JwGse8d7/8rxm/8+3zT4BtLHHWWr8h0LJr2JtFpMoggDR+HurH4
cEEgwh3g3zalVbzQBvshCMD4IcbhniFjIzbSIZ1Ay3sDUNLEyl5qFgygNr0HXoRZKQyr+s7WIfUs
fWhwTtjqm6nryILkid9pbiG2IYSfCzOBl7wgZw2AE2NAYjbM4MUeiU0joRaukaUFGzcY5ImtDt+T
wMt+zHFw8Nm8bwIt51EvCWvjp5DFM1TqXkTiFURcfd3R1HoJJp8E5qSHrtNYY3zpeVO/JRWZK4bZ
fFsF8VDTX+GiWL78JrtQnKIOhn/cRrywtRciv6amGkPH29iw1HCumDfsQR5ZkJProZycQ1U5zUL1
ylmXae4/oxKe0F72Lm1CK75CJDwRUEGEL5pGqtuhYTIcdH1+x2w6oMLV6Ddnaq/cMbv1CSa6kZWO
5xP30BXxD9ZvIwA/UKAuWNdtRGIbVIzr3B7Ci9RO7HtRxh4RvuME+OQpJsKXtJpmm7HcrrsSn8ak
Bv3W91u8Jn3ZLguVFOhYrfReseICcpitM16nb+u0hdgFKHeQunOwgmLcqr7+EXq53MVkmS57CsED
C6m2I5Suu6CUkweoRsEV2vmE+rfIf7cq7qJVqsoXq4rLpwbLHK48ItuSl0KPY/1olK1/dHs/XtEt
6XnYGvPUmtowQqwzbQ+sYE0aYZFXBEVYNSm9myqnjbx0w9q7ysc6PeWZhyrSHr1tGDUYcGhhnfBP
/RoGstr1iVKlrqz6oE/9T2mza7BTM1tSVLFJqjq8pSTV7RGKGDMCZaeZZnzg/bfhLjiPOFbHJfrn
YEdVmK5od/xszKhdYXebY9r5vo59v2sH51myBcH4eoGe9ZYayqFzRptIa13jp0BpeBQIBNdOZdFI
ScCYBBiHOk/zf4eOZd/YumbeNoP3uxqE9hjw6j2YpqzDlU3GSLTw6gF8KFZpmPZ2sdW9oV2bEQnz
jgrgJOd0AD5vhL7vgtL6FfMImhY3sKJZU/DHJMdqPKdAu1Hv4L6lB4LvH5Bwwltz2N16kkb+54f7
aDJhMWzRBRYQ17DMvw8XYL4zNHfkcGg0TpVZoWDzh3UFK+aLcYsxz6//7u9yZqizBWU4Exf9bL7t
IR36p6ntTG3/s3lr0o9++wqWYlhocPgJHHD0reNO+jPCJXaUJIj8H7r3uNMd6QhEB+676YG01NQH
eg0GLRC3NvT6S9y11RdH+eiicgvnHjYacMw8f19UMfiiFRkzmLdxSAe3eymQowCWicsv7t9H4wih
u2yEMKgzYpx/lT8eF4LU8m5MeyZLfUWWd1/8cNzix+fPyFfHODudyFamw9sKhc9UhFzUW+Fm/xi9
/quW6cOHg+fP4ObweJDn8fd5IKB0ca0rRAt8wC6DVjcPZpHTLUcz/D3UGLVUmGJh99NrLRF/wu8k
zeLz83z/6qE5w4WND1tHTHQ+gBAI0y2t8CrghhBfVKGcZW8k1UWqxVhSSy9ffX6899eV45F0Qk6k
Tejg+btXUVu5Y2lVuywnUhP9xi38d/nFevL+WYQV4drooggzsQB2nV3YwFAg3FP0tgrYelMS0F6U
HUnONDQ/P50PjjQTI1AWOYaN4unsMSFCO4Kg6BY7lrac6W1zhH16Kuv48fPjfHCbDIm/weBesXK9
Bbj88ciT455YXi2L3YT6tk6fkXyRkZqjvvMPnx/JfD9stP461NmwkY2q42eYwuEEeHTvcoH+tJf/
BD8Avezy6WEEI7QlusavV5WgxafXlf/kULeuFQKnNULsfGs27KUzAn1h/yOsO9hImg/KImMm6MPp
0k8pBkWVW1imaBlTXBFAZ6pYAUZMh6u+aGljja2TLtlrQzbAqv/FiZIfeb42M8qkua/zAhiWPQs4
/lxGcDZplgcQcwcUW33zsly/Mjr3jgTZ6DmbWgguOAEWdeo/1ZhUNpJQEgZXzt5xkLWi5lsaVZks
zfYh86mOEJsu8yK7K3vw2D67y6xIKgxxPU2HCMCaX8dwmQOwOIu6g5elxVq7HEQhdgy4+pVSrrnk
ODGufU1eJAItQ0wIPez+Ilx5WIcnGQxEVuB84WqZGsXj1OgvaK/zLz5aHzxrpscwEgULBn5TztPS
P541P+sqxrAj1yWGF9YZnrXnrg+7gLhhpNO+1e8+f+TeT34tNHlC2AIVI77Is9e1KkTX9WVW7DxX
iT1Nl2xdBbW6cKxSbX3sthch/ZeTiLzg+PmRP3h9GWvrDhnarnwvvqiDsdPC1sl37HXH7x3gIKzQ
6A/Rnca/Pj/UByfJlJfViA0P/5zP0BmOUHSObY6HvaY12hl08mkHE8oS5/XeaZLIXTZM2UbEkXTu
Pj/4B+dJXQWAUbeRSDBs/vuWSjIn2Hvm+a7xceJUfX4KhoB5bzzWX3xP3h8Jfg3vk0RhBEBy9t7+
+fCwEWwCgGXpznTdb+OYY2l1kW3XqWX968eUcgPBFMIoZBi6c3ZOZVMUbdC1KcPFFhi0Q/fFiq/h
xDobdp+v//YCCt3ixAgBMBglnX+2cIqX6A4rTsvOrJ0G4r9gkEBjt0lnrvrnB3v/AnIwShtKA5up
1vnnq2JAHDptxplp4hRa2rdqcl/jwToFvfNFDTK/y3/XpxwKfY7DqfF5sc9ePQCG0ZhrTGOtMl1b
NEw8rMILmXYTIPzuQK/iq2r04yN6lKLeLIA7pxxpopRuMR+xMrpDAuigwG9mEXJI1pGTwk8xvxD+
fvREUngT1UTVwRHPnki7Yd+hYOTstLY9kKC6EyKBBql/cZj3hQ3xEJi58ZRLqo9zZVXn6kMU8aN3
ADk1VPA51uuBL+Lnj8b7VYSjgKMyWJl1QmfPHvpBMweQi0ayqy22tWz3lmnc/pa5cxtXiqkaCWrE
hH2xSprvv5QclYVD2lDhWS3PjgoDQnnoXxIQNyOtMKBMfOtQs18CSdbWU84kqxnhNAMuBHi0JEQe
v3Sjy60aqmCfMkzawKU8Ye+p7rw2SVYBzq3VW1kAaMc+oo1xHjx87btANfYXv/2HN2YG3DIRgGJ/
fmOYS4Yp7U2Y+z1zmXj04oM20Oz4/MZ8+JShq5Se4ZnyXcmZiYrPSFAgxFcyXYCF2ekJsm2pvqpa
PnhhcT9Q27IOoUI+uxW2TCGNVDkL0VACBNH8cD84+rD5/Gw+WoEcSgBQaGzKuXZ/r+Ik6JoD7PQE
BUGDn0HO+H+7VeumSV+6WPz7Kpo9IzJRPhkCl+/5DtVVkdOhukjYO/qv87XDsnOb1f63z8/qo5cH
z7ZDgAtCNvP8MR4a6LRTwcuTQke4SUaDPrtvQw2Cr1IHtvuzB4WzR8XSfPGp+mjNQxGLoYGP7/tN
D/0ToAyiS3ZBYF6rXHue4mBTxo9lPN2zXH9xtI8eeLY9Jg/7DKU7v5op5ygdyDKETJTJlhAQedub
sbb6/GK+k+67SJ65iJK0a4B1aBj+fka81hxam74bCK5ef4yIUt2AvUWUEltdSoNe9g+x4RZkjKju
uhrz5MpOJVHiLsKuaSwdpkuAII0KiD5oJIaybRt/tbs1Przykh02b6YFb+Psdan9Rrf7LONrMwh6
hap6NpRXLJGWNPtIut/age4EZDk6mbkVPSZ91+wB0v8IGetOTqkOZY+bmy4SRKtRw5obch6fX8gP
3jUGW5SgcnbxUB/+fR1Tye8QDZTbfT69lpOhNnqJospPGWKPz58f64PLYbwJDUGzoZQ9L2NM8ql1
4SpKe9941Wk4QPzSn8kVz3eSHEVQnY76osL44KUzDNr2VDR8sd7pm7s6HTHWF5xebH8Po0BbkvSb
0sysp4VljtVDVfd4/oy82/37czUM5Jx0pCgQz1dKMSeP125DOAsiscqBj+LU6S2yZCjiSfA4ktT3
7+s2Dji3AQD1eSxlf99J3pVeNaIqdpoe4PY3OkaTuaVu+8rLdpnDRvrzM/zgm8PxqKFmNg3F4tkb
mMFHCKOCSzt0ARJuUfcrvSqqlfU/7J3Hct1KlkV/paPneAFvBj253tBTtBMERUnwQCZsAl/fC1eq
Koliif16XPEinidxL0zi5Dl774Us7v9zqEAP8OlQMJ6i4n8u6wWYvbYo2aIZQVVeObkEteG17hEb
pfHB8vXePWrxQM0+hFny/KYk7dHFwMWQ7FWK7lMXV18dR37KG65fEslrvyPH9e+fRgvThekYJjry
tw+goWi4E39W7gAbIPTxhpsaxragD/DBgd5ZmNEW645l0XnGxjFfz5821mIakIGEbAHzyHkgj2Pr
T/LTB9/F4ne8Keh/OcabewLgQ5baNsdA1WsswFGJQwOW48bsgLGHOcCiJNKHhTPUYtW4aXRX4ZxE
McDApvPhsQ9GhySqTBj32OThQnEy1oM/5rvEauvDZNvxtRkQHV+OffgUCr3cEvvGbCrzsfT2ETgc
x0etrZM2ggEVwR6x28bNFBQoLkqjyTZVgXkaz3kIyxb92GWa61SHFUCRMkvqy1h58Ra0y7jPHXRa
vRUX571W9zh4AzyLWbPkDGebgl4RLGDUQjsUSsWiGiaxDrvYQTGYDWcAtwmsSdJu8+fT+969yVvc
M7hPyJx6u366siG22OXeRCv4IlX7Qn7TpU2SHj7gOai1+n88dtTcFHu071HGv3kWnHgspRWN5a6V
8dxzuhjMbD+05QfF6+8tP9KQsE/Q+KNH4AZvDmOrLLZqWMk7lKTXQsw5BoP/KrM7JlHnTKXho5nP
UV1+sGWy3j8uXVrOKJvrtwVZIApZgAOmJ1KN02OswL0AntKuUbvr+ZrBOXsc6RThus16ucpLlEKA
PFnIpdnvHaS+Tjpoe0vvwAO1drkMUYdxw4ktxg/GWEH62SFmYTEo9ECZN0WrAMIMvRdvWkVGeGtm
drP0J4do9za1iYkEkrBO+TyrNhdfEX4bV3AiwMSoQW5wdPHvC7zUcdOma7KPzHvyWT+6FO+t6Vhn
DY/kPBYKYz5lP60Rid44RZmRsa+3LyOWicU46NvMaD/yfb63Fv10nLeFUS968Amkju58B1IfkUzd
sojj9Z8fl/dKG5e0UOYKzNvIUP71y+jSFBAE63LH0ImMPadcsBl/qLIYYW0zfmA6e/dgM7ucwhd3
29uy161ZjMqcZ0WL3YKd6LTtbbFBBoagsk0+eDDfWwhc2v68LbDs/Vb85uNouSlSClzO9bVJQCXZ
yONDlddf2wTzVux+cCaN9+4Lj10SG1i8VN7bOc3UiJzzS52WqjzG6mEaB3+qh71JL35Flme8I3O5
XSoRWDeJHsY78liabVQlRMpHfrYJgPDdefgC0GiHON0/OB/vfjwWRNpI9G/x8fx6pUF3NxpAt2I3
SPHVCqL72Oxvc4th8p/vqHeP4/nsFNn+/m5XbnptjAWinB07UUE3p30pR21YAR394EX6XtlKcwr3
mj7/yXvzHFoEIjkhAqxdi3A8btC5DeV1XTmH1Dcu80p+KvLgg0bFezfwT4d8W7Cmk50j1AGCCG5z
G3XV18DOUbi6h7rqP9hzvOWZ4ihDsW+QP4jllInw28e/HXzg18orWGbM8bmNxbchCSB55Ia/pH0b
LTWhQbBjRV4nchYca8Ysz6pR/hD/9AATjahQ6Te7zkS2jLUFs0Hc1gS8BtXKLwGsg7j2N8ob/Hvf
YdUEnNOgmtAatZqyubVZmd/0wUTTXvkrJfTntOou8CQKsF/V18TviSMcrWQNXtu8FSgvedmbzgd3
03tPcTA7dWlxcN++HcDmuWhgvAgqPzHtCfkgMFe3HxzhHOmZAvMZhw8O+N4lnu0ZOAY9mq1vT7tI
jWiUFEO7RAYwKERXiw14GH9lRSGxes0sTP3zA/POV+S9PruNA4w4v+0uA3f0oVxY+W7OKSO+YyRt
OKZCG9OqeUhrY9qhQ/r852Oe9BpvilC0N2DLTB5RtrZvdt2RRiASESrFziVSchkPnXtrxwbwU2t0
jnGV5/fCLMhHs5FsnXTKfgxFvOimdt2iJdqSeI9k9oMP9U4TE1UCXZ951YZBZf66RJE5OYmw54lu
phA9mxXZG1Rp1qYJ62YbeK614E5BPuXk6yCqY5DkTYb82v5Bh/63Y3/rnTVs9oUjxzDY5thv2/tk
ykZu0SYFvuXUYjQyi5sTK5+uEViWzpHL5e3bFEkiPotmEeU0kQkxZ46a1HF/NViDvhnHUH+MbQpv
oIP6I2VxuY1BDs+2CSg8iiRpdLlfyRhasGT3a9tN4zWCQXtVa2W7i13prcnV9lZ+dDSrzLrNrFJd
8tjiRCEbaHqI/S445Lr3pHdj9sHG/L3vzwQMD/qcXMJU6tcLQbstzZvW4vvnmbqN8efulKuSB6La
482fL/p7h0J9idYANzqvjTcFCEMnKYv5tQRHNF4J6c+WHiWyQxDn0cOfj/VbvgdrKtsCWjjsXnkN
vt3+l5qbd0ORsDnoiZdbtAyMcXxMtrENRdWvSi83jkalh1etAp1omlp0bbZasASqLrai1Ov96QP9
J77ho/gG15gnGP+MEli9tC//9fUUQXzxUnz9n/8+vpTNS/MzJQTG+/wj/0Dp2X+hspgDF/zTuHQu
wn/kN1DfkMXApIxiyzeoxdh//yPAgVXuBz4PaAglqE93nhXn1Pj9O4EN5IrwRPy0ntJ2mfuXtHnY
EtByfbueyrD18zRS7rEwhW8saTQZqJYNcLVy2TWwEDC9msAgh0VWWFV4gYjIIEwPmV8doL5ku3FL
yaJrxaFpyO5Taw3egR3ufHy07rKzetYZcuQmcZHFFNbepqj7wh4uWh2ToiIy2AMjZjca+r9Ni6/J
Pett2bxm0XANiRQvHE54b2mjpN3kOPTHTQNAU5iQNDV/wsw0nQCb8jttE6t7Om2xhDT6WYkOH51D
oyNZ906ozlz6nbxKZ4InopLgqYFDHS/rRnbGssbKJ45uWcfhmkTRR81y7YpDEGS5VidMqPDwmWHE
wMBjzRzRTJbuk/Rgi2ozZTTpbdBU+Gk3VUfUHOspOFKSu0CTsj6AKW1nYmk2Ffk+nSmmMFPko9nM
aFNjppxit3zN1Xjh6zVxgn1WjHv+FJ73nWtdJjMpFbWasca0ECzVCaTaz0zV7oRX1U+k1RN0lRko
ieIw9mAnnbCsw0xoJYGnuOqIh70nZD3cI8EYsCx443XQmOOBdqasF5CZFPpakiV3cZ4mX7gfnOs0
m/GwfWVql/iX/K1yXCKOK2imUBXLT/HkweoDlHEFi8tb9iqiuU0X2CQqvzcftBOeli21dVnZUbcK
BFy9giiCOSB6OuYnwC20im5N2i0eq5iks0ELSaAeMJORxaPop8+kXI3XzcbHlrXFhTvt7dicXvWZ
rRs3BpRdJKwX3UzerU4QXnuCx6s65LKGsVG9jd4On8GPv7aI/vv4XHNMgWA40QuPzb7sA7usDykK
g6Ek6bQhhH/ltaEkJM2stRtfM3yy7fqBZuEEjiE09Nf/rKj/p2h2hgIUlv9+RT1/IZvrpfzy85pq
fv+hf4WyY3eYpTY6DTraraxx/8jECf5iP4eSE7HDPDnlJf6PTPbgLzQz1AqBPTdDEAf9a4n1/mJ3
RsOK8ZXtsb+w/s4S+2aB5fAs6DqxE7S4aby8rRNKnZyDIs6IkokMZ1qEvV2eoZAZ7wpD4TyLnI+C
ZebC46cVfT6gZ3k+ewA++e8zupYRequRMLhTigaCrvVYJt0PI8fmTeqbo/Aem2NRyMyjuf2mDm/R
PhCRG6sd+c3gpU0lr0GPUG16tljr2kA6ZMPQgORL7aYZPHX30z1w9f1A/4Xa+4ouQtv8z387wdua
e96mUwohLvVNvvPbxmLXjX7Sj167q3KXKF2F8m9DUDwOc6RnAO/i+gB8kPobe0lBDmRohSBaRcLe
s0G3clsh8iTcOfSxiA9AmheRgdPLn4ZsA2iZ/xdTHVHzVj5HkyuB5xqDdsPSjpNh/EavNruxUj9b
Tbi8djHL3TL0XHlgJiofMWmPW1LzsOWKyBhZjyXV4oIR1rTTpTI+oXIWF/XAGJ8ECXXVEpV2GODR
vvhFkejYZ/rxG3SpadOXeX+fd+W4bVJVnoUGSRAYHnlTD5VZnsWhzkAxGcWTEen84KCS4KyRylzT
4whvSDktwMM3RP7vOVXkfEUGtcUc0mxbW5B5fE3da4gEwfX3ieh2f+Up6CMOhhca3QGyXcx5c4R9
Ul9XeQ8otJ+9L2kL+K8hc/58slRCa5e8YCtM6kPWmfK6KdrwgMhRbV3Y0HuJcHNtWG1/Tx59fy/T
yb3l6pjriY7dujQd8GBwN1/HauB58NjLJUM53pGJUj11xE2LhaSC3blzaok31JgqW5LRXYP3FFDE
8duA7fBOr/kROJ7Ng4vv5YyoOXuPFdL41OUTm9F2KM9URbp3UbBnXfG+g+5hF5iigLVOOuk2uVg3
glS6oexJHpUAhIUbYyICaUO6RFW/2iH/GGVIrpcRcRPRTlNoU0q7k6+q4XH2tXYkzrzL95XPxR09
MaxUl5IH31hkB611t8n3Aq8vvWAnw66vqa0G9ewmQhS9cf1YXthISpd5EPVfM33UFyX+ZaYR0NDC
3qieCfnt7xkgT+eB7PlVVjxuRcFuwFB842DQxEXI23rpatK51CK9RyTPd3FBwizaICapFZdWsejj
sv9qZMm45YVvX0Y2VyJEjgvkVIyrAvIVwFTRcV5hbL54OdHJCktLumqVlpQ41sLwxiVd/BU5z3Re
DvF4Z7I12Za4OlckBWQbDfjTFz0luD2xscHEs0XO0Di3TcR1pPrhVM+3aF6q/utY8+0n7GNEtU9c
CdvFmmMb3P81gr8n4D0hkLPsadCa7hAnNcxj/5veBYSMJ1oBH7UJC5MywHkmw4GKCi/QfWRyb+Jk
y5Ktidl0Zdv5sx16/Vc40OJCpA43pTL7pYq5UPjU200obXEpCsu+DNrBuexAA30qk4bcfMetnvEC
crd6pA7UZlg9Wxh0jikxF7fKH32B393HCE/Q5EvkY6xmwz1qGF2CbHX6cn7MQwA5QLtRoyjblQIc
e87cq3kQNDZvRnL1/QXjrXxpAJM6qDwtlu6gJ7u2Im1ySWxissV8Xr/SpgV2ZBdZ52HY8uWjkeCf
JogBHgF8bAlPCb+8+cA4y8jcp74qh/Y1qTv7KcHolkW73ppKG+H6pJVz1vlA3qgkl/UwRFZn32B1
x/Rsq/HOIGthCc8SrLThKITYkOY33IeOvoDwiUOpUi1LU1dedBXJzxgug4OtZVet3oBI1vMbzeku
7EIUhM17zvUEqYqIUmVd1E50C0jwosA6ttKZmuwic4r3hA/fNUhB1l2OYqOzx8+JX3Rru+++ZLFZ
7LUyeh1hxe/jiQl7aXTirCr6YZ07vVrScm6/GNh4SY5ujnhBww3+DYMQhCxYGWNN3IznRMjCouTC
nnBia4Hox2WNO9tNiWTOiBxOcllOCxGEcs/+DN+HpuwlNjVnUSQZU54iz79FYmp9ppkl5KzGHpcU
jDcj4PG1WWjBMSUU5Zyh54ARkAcWJ71xTEacPx15nPuJQeXSNHp9r5davys8/Nqitfx1NWiQTmfe
bV/OyTE60m9TK/Tj4CTBrouMW3Imgw3t6ubMKAMrX5uc+9dGDIO7dGj0oQWfuIa0ctp+h0Pa27B3
ey6JZTrrGjNflqbeoYoPDOZOAVWwE8480rB5taqh20ZOxDuPF7i/waALgYPtyhoqm7xB8AISss2a
DTpY9mkxwBDSYdSz74AeI91WHUs1O7byLHvC/FV5S1e54zaAyDUs0Qj5KxDw6PV622LPbTFdN0x/
Y3eO5cGNkaYO6C8EriszYTYLwXN1bueNOA5TSJyIqZt7VGjNyopjnqpmHUWoOEta2IuxNZyDcGt1
N8HCWNZzJARj/d2Qr6xeqw5G7U4vItcd5hfF9EkQc03KQRPs1OQE+6ILx6sks6ZVH3bykBXCXhK6
jInOzfpFDld73diWfe01DO0qKCbdIqoxmOvC30itZ2pNNtNicKxxZQdW+gg+jPQBfRw2djhidg16
bSMJh8F6UFznhsa7nMytfZJYylqgRV9FWhTcE15kbPOEO961qnjv9ypcB0Non1fMUpJFNmg3Rav8
C0NO4wHOOc5hcouJj5FuXXy1I3mBocs7CxQ7m6VNQDE4XJS4yB7j7FyAW9sL5tdymcRufcyhwj91
qTfaC88Z5sh0djHHeIwyf5kaqf5VYNDMVzZKT7XSoWzsJymDpSi0etuxh34a8i5JaK0n6Rkgzea1
sFJXPzcam3DVhQGV3XnCYqkTxpc1OJOrEl0fELFs48VO/7lKjWrZ5sNcFwh5jZMxX2F/Kqs1sSfJ
UVOzEwLDdwoM1yziPY6k+iyQTWXjWWAUA3TeSfB9+2EDpbpyLkczTHYgx8Rndqhas6wFOdpcG31x
KpHS1OI9hFKNFKimPAvM0GFxhsXiJ+FAhvdAU3KjE9cdEdnkj9/oTPooMrTwRjDH5RnIKBO8UBfh
KnI6CqI4AS0eC+dyItXjRquE4OsmVrzpsiTDuU2nZ1lQ5MUr21XisxIdeoEY+RpZCrydMZrIw/fi
SyYm/AtjbL4IctH8lQk3mjq5mPvzahzNNWWoe6sy6OgkGkhJXkhvZ6s0NvM9o9DyLCdQY2frzUDG
MNvRtk6JhC6ESYRB7DS83IOi0m5KQuPvE9OKLqOCSqN0XHERTadPEchHS5vTYkIp50V5KsZvLZFs
gDE9ypNASuOKZbD8YgmXvqIW0T9uKBMPLhz1cFFAF1rNUR5bwmq7+zjRuXaG1PxyqRf1uI0Kdzzq
dFLWcdcPkGF5l1cUW0/sq4tlM87lL37MJ69VOSkvfAVa5UhZCzV+w7qVbNUUVusyTYKFkQwEBY1O
OLM7hZWTR0i744NNhPH7JgKbmD8ruAntmWUQv/aLnU5DnD5i94P7ni5HL4FXSMruuIFixF2R4DEI
Ysv71ptjvyMDKtpohvmC3eiBqBlwcg6vKc0ZolWHx+S8r037qRfkRCSTlR11vbCeTVTLClOkKPsj
kQz+PnSNbKXbMB8SxYksuIS7KCA7TDdADdTQlm5UTtAvL+5pUyprhKpDFVVLnAjVfGVNsthu+qh2
bzXHG78VfqSTEVnatrawGu5tQh6pN8gu33cdNw7MLWolNinUg1HG/0SjhktfE6+EZXuukVQ5yesS
BwLXEtf4ijBv+RgUNO5s6Lq3tpXBA1QhHTzEYmdgRnj3G2z1iAjq76NJg72ATTV/rq0ucw9tPnn9
mQyHiJOUJBFLQdOqtRNlMUwBYYU5cQQQ1UngIKdOa+wVX6g076uQ/DH4gyRfeC4kTaCVuK3hsPMv
QgqpcKXjG3aXYYJ0uUfhCfKSWX2DGd5SglWQWqrWARCtwjDmG0dlUK0VNz+RXooSylOkOWkjxRXb
GB1/LgVg49vNg06SxpLIBGfZOBphL0UgUJ+T4YAv2xafx7TLNnUCKajreavp2TDtSLejkAPK2d23
Sf7s1dTtkzLEkz/kVrKqx6SnmOfcBbMz/zBN8zTFibXvTDKDB/Y6g0y8hZIA39B32nzfOn71okat
erFHg3eymZvmogQftLFav75iBwB0TepkkQxstty8bB7KghpSEc6w11VbPbdzTV3GROTHRdsPkDpy
BYknH7qNMUXFnmAhqsXSsxa8s7zrwqq7e93ozLVZmtWL09TJFivpCFGWXcsKMiVPXlsZzYOZspGX
MhcXrZeQLBDaqnppw5LRot9SkYa2jT8c6CPPSKN3RDQqg/8ICVO+nrA+/gx6JGqrWTiJPe1QhMiD
FJJuiMloeKGCeemKC/LJnBEge16Y8hFRP1S4ge0t2XfBWWSI+pCMXnnmRpw4pufjtgTqvayAu94z
1GdbNYzJ1p933szcxUWRsS/3ErYnjNenbz5P6bRO/Ek8ZW5x1StPfG67lm2O7oCMLm3SWYhRJw+J
X1pqc8Eyf2plBzQPfKSQ9bJign02WkMO94VHVbGT5UWSDSvBJvUZ6BMJmnWRkk7B9Hnd9Qk70nnT
kCg4pKtY2fJaB3FHnlPKK+C0Bopypnexxx6PGfpIcDv1wH7aInGBhhbfLvfG4xSRV6Z6uhqn29BU
bH25vQnTU51GslDETtNqRnl92mmXFrcPrsp86RKKtCAhCgRqaSS0U3mR5Uzsz7rQRWo0b8s0QPKf
WwwGtNhtHvhTA2VKCIXLBBvxIY6/1f40nk88buVSjREvgWFOo/Qjuga6UNmNFIj5FhQewZwe6KDJ
Jv1LdgQmxZCAJmyJer5XhOQtUKAAXYomHkHkQbQ+whmyFWW6sxSdVq0DaHhbctmMYV0Sf7gkXJdE
xYxEOF40ek3DAXkA00s6MeRRycfJsmlQOO0gX0n/NdfkKI13JUkui9Csc1Dn3BR4M1nW2EmFh9MO
mY6+DnqOdELoywm/qTDZZMuJJc4yOPxp3+wRwHau5pj+sortPTC8r/DD5jLF07h8ecFLSjZIBb/f
mgktI2GzJYeUFN7oRl6eicrMVpit/DO/beRjZdC7AMZFLwMhenk2YI66JJuddSvSWxZ3DWYB7svq
WUW1vwKSAYcMNMkGMhinMHZk/aoTi0lKRQaNuaFsXTcuZVGb8kzP97Os52UYC15zzBswOssg8ag1
spofD1o5QpHlRRvP3cZBpvNbgML42fC5JewJalwnw+olNsLo0utgMxv1fP+QxUO4Dv2f3OXrhHPX
4VRW+AGdKcKLspti6Nm927wmmRuZn07vBqOl9daBYrr0WPLZ79O86jXHvvQizeFVMUCClAFnWI6Z
+Wmox34ZFMT2uRUViM02BMhEanyCRoKgtONCBjTm9mOul2fEppZnjknxANWxWsfUS08N8l2xqaeK
omgAQURacn8/DpQnIqMvolc5MKACEEfIOvZI2Jp4wgwWHtg3ustTK6ZvZ8waiWUg2eNhlSoaGQ2r
iVhSXmZQehR3SKVI6m4pMgsebGJSLLpPVc5DMep99QwyjcbgQK/OSkJKtJaCxSLHeGXS1Fvzsufm
OS2zyuNssGMfjzUTkQd2U6NgCFbMdVyj2P3XQAdrNst3zJumnTYNbBX7pudk6ixvcc9zlAUWby23
F9TWFveapoc3aqBPYeaqSPal7cjDIHKaN/NSifXQXNeZlV0STEuWrZs4dBuIq7RkwPshZqvKM1nT
FcReNJ5jQsIzJ73uq1eGatvy0RelzHhwk4DijwGO+Ez6GSWHbCZmWbBDF4lIYIcRld73Dmdt8jRr
b/oxjwpYJPzHuU4V2g/ykaoktRedgh66IPwmoG7pnORiIGPRWAyScqKqQmsZjP246jsu+OjjBMtM
Wpmnfzw9mGOR8orRjK5+hc6k3QheKvtyatUVQavjpojTZAu6hQc6seUh8hwWGabm0SWjMcRCE2yF
c+FOVMKDN5J5nH3r7Kly13HDxuHUoPMawoAIbb0Z5ipgVBCe55Fjt2UDxzce9l6eEpXi209THcVM
QemAt2xk153jcbCs6vxDG7YfKXaNt8KxueWNKRVbMaZyovbnUcNPAs6usqpCYMbb2QnNYZCtnXPp
uVDOopYcx9FmaYshZwH70NWVF+F1ThuHiC+Kgygs2buUljw0Vj8ey0HIx66z7UvyWNUdS8K0+XNt
/ZtQZ/6wcwAKU2osUb9lmCOZyLxes5qdllhMzprSvR0FezHdSONLrWNjQreCQtTo2RQR00lpRSvj
kFHzvKSC1urpYv/5Q52mEr9OLSzEyDaiSgSW9m9CzojAHjMAw7MrCktyowXWnEbTybNp0PptXXfx
it37tB5Rd1DodDTZUsHVBQvKTg6b1U06cFORY8BqEDrVF5Hk3rXvRsQMtUQgh1pdMU1snQ8tUb/v
VBASnK6+x7SeZsmv1742g6yKIq3dwRiVhxD93ty5n+nYzG7JZJ0nEZb0Vz1r4jNotpl8U7Iv7Frn
x+zlP+KPD8QfFvXJH0eVD2OFBif6eVL542d+TCoxYyHxIJDAxa6kI5zjKv5D/WGA73CQg1qzsY4n
/J+TStv5a3aHz/YYBG+zT+afk0pbRwzC2J/x4in6hLvib9A73gwOGVFCoMbXh1cFD0lwEpf9tLyg
8TASJ5TDRVd8iRpS0/PPf378OFnip6fvtwO8Wb9qRWIHjNLhwqdIxqxHu+yFnVKCju8HX+bfKuFO
9oVfjoV82rGARFgAUWznrf5yNBpaVyjszun2Exgu0IcCCHBHilQzk84zvaLIf42Z/7X6VqcHqU1U
286YlAe6BfBlv1Sy8j16KDSekZttw5pU75GEKhSkOnXTWVcjW7GPuovAM2+CNKw/+TTjjy6h4uGn
Ubab1EycQ0PeLMTYClXHmIYSixGFQLTwrdppF2bvavhmBrQcLWl+BVlityRkRH1NzG3Ze9WKD1EQ
WuqO7J7KzjzUhkjuRpV3xzycy/ZpjivawPDLreLotYSROkQGX/iAK4ZnrdIBDGtRQY+yNeslWwrb
urQ1T0zHlJmQdjvoWmIzDWD+EGhi2WYpebhbL6+TH0bV/6waH6waxFbNL+o/CBySV7yJL+XPy8aP
H/qxbPjmX4zYA0ovUuJQJbj/WjYC/S+biS23eOAgPwUb9a91w/8L7x4jchBYWCSd2cP3Q0RmG3+R
QE6iAFJtygif1eZvrBtvnbAghSCVsGYRRIT7TH+rupRKY+ySN8axZBsErarnhlO72pk7HLFeYpmo
4pF8yjQDNHiXKPILaH3Fgi1dIECpJ31pGswDcPeCDkjdieiQ7yiu7wR1GpJAq2TZMM3/6UxffV8P
fpYRzCvOT6uEic+YoLZZn+2j46RW+fWt6jfdkCPFr4+0hNTNCQLvzHw4MFw6ZemMjv7zAS2fa/Xm
kKSY4NZ22P1BmX/rf9d4UIXWVdHRdeF7tx4pvTk6JXeLty6SjKKlJndGrdNlxtwp1bKze8/eBW7X
hxsnItd0H3qoGBZTT/YK4e5hh+StJV7bB95uAVKG9I0lHLK9abTT1g7L6pg2cyZMlJQ0uI0srN2F
rOWMNyXvjB3OUII909xe3eQTNYRpTM4L+eNVA2nb51BBHEIHg7cNEmxwgNMQmqQBFnO5InJZtE3X
bXBpjOeji46gZthPeKcF/Lm2mAwDdIfxOM0Q9NqvwBeDdodHRusHELcxf3LIu3DzZByZnwyaG9Mi
8Rq+G6me8kmLyfSP3IGPoUBeQGlGufVkQvGc2DKaMr5E0sYnOhHZx8mI1V2NMAWTltSoLM00NhqE
yBhrL7DvedrG9UZXPJpsJeNDWzfcf7zspqVmkqh4M9Ul20UrN9WD8A2lPVtmy5lLTizxsa1Uta8F
Io1lTwjYRPIn/eBFLno+reggnqzJwEdmoSZJC1IjFTKeW3dArSuSv5kQnLiQpGs5L+kwM9BHN7jv
u5ofpyNCgK8knQDDFL9abyQnKRltroJrt23zGKNNEDt70otizXkEkOkkFqcl0XJ2WcqhAL0dp4rL
2s8BaUcME2C7p/mSeCO4+oC8Vq4fcafHQGqjwdizRVs5kZB0HkdET2u+zqiPJDO1m/vyPk2/xCCZ
oR4hVuYMlcn1xYjsrarezNdM1KNV7khjniip8RMbkfZCcwKgJkVKADc7rY6ReNo65+MYufda74Ge
7kV+Rap69GIOdBdAYdr+MjFL76WMsv5BWDp4e2Pilo0HNjH90AMJjVN89ssCasd4MJULkRzOVHCv
4Zlsr81k0tyV00NRXhB8yu0FbtqtL/VWOSjwnUgrcYx00jJIZbb9eLJWKXek+ToUimuXWMIevo3p
2Ikn/rZIv2HJUzdJAXAvdVGtL6uIe6Thpd0t4xlKjjqIy5NnmnQXWghrlXndlBcIBCrxxJnh4fJA
gkzbTFTw1htdE83jiRqIoIoHQUMzqXaJiddom7ELPjrMwMUiVE29i3o4u5s0NNUVAYVy1xGbrM4s
ACMzcrrjKC45XhPZEg0YRQRenBeQbHTlOjLjj2WcmfWnbJo07R6GzSTPeOtr9dWomC5u8tFi+Z2K
YQzuElsvspuwTxl9MOiTy7C3rP3Uo/tffAcA1qhP4LbrA02rIIg4EYIZzy7MfdRWNqsK0dwSgdjy
dCNnSuPCgTbgOXb7+aFoa9oeCzXQ8Gcxr6CCdhraGZTNsfuocr8zL9OQTROtRCOrXj1rMC5i108p
jfKCY2pZlCry86M6fa6NmnHCgiD59otFxZY91KwQBiSccHLqy6ooS9dfqEgLg7WXk7a/NjOcRgsq
ufTQSI9r3ua1cZG26JUe/C6U2VfHK01TLuxRApcv9N40LwveP5OkJ8FEYB+Wpg+BoqpcXd/HpgX5
l2gqUDQaLmfEOBPdqSTyL0rMCI9O34VzTP+th10ernFRdXfIqbQ1G9sY9LOAz9tF8d7KgxClFNm6
iyLBh2RYxghOySucHTgWd3YXp1JLHqLY7pqNLRy3TBl/jWHJIlPthfD1+8YR5tIq9GethNzclrSW
srGkRowH5e/ItI4+503ofVVwihFL1OUlGa7AHms5rrO8VtcEokbPjtWX64KXFFjSxrrxZVg+G3Zc
bMxSj0JydgoYbq1XXwVg54mxyEi4B8STnyciyu/MtPEWgd60m0lrSRvtFbZtkvfJIh/EZZ9PxZmD
fGPd0Ye+ZlkXz0CY49vezq8GT1fptpYkLMuRIFw9rcptn1TJbdS4+R2ZGE20qcFanyG7NlZ5JqdD
rgXZBiUgwmgCxuY2tcey11vVJ1464rF0ChGv0qkp0Qjr1UPsuvOpJQgXMqDTlUuXIIwL4TKCj5K+
IAfea74ltVevclogO3OOTAE9ZF4QSu/Zq1h3SqK8R8qBVVOb/VE2RbX1cznOWE2r2s9p+ZvIMa7T
sBJbHbfLimBf8Ui7VQy8pXp3X6Ig6tdj4XUXsrXD20DE7lZrpoyUZcxwJPRNPlYb173Q4lYeWbDH
HR7TcT9oRoBfLBvWY1MTUs9wbCm7MaWb3rif+qSfvuh6nh4DP5iOdVkHH7H13jSZKInYS7KDmbWd
5u9hq2MR2W1Qt/aBPjvvMDBlvGK4bVnnSgWtBoUWP7XUip6/17WUh/TPJdKbXSIfgLQS/jBYDXEn
vM1MkFVh+VCk6IW2ot5lJcIofYC1TL44XQ30CdUxZJn54KhvNr+no85OHhS64P7I0vm1ErTDKfbi
wQkOkg7nE8I1VibRmhQ5f/52b2xDp+PQxiH5iHITsPL8OX7aZPcxuqomiMKDnc0ljqfXvDRKJZ4c
FbJi/f2DYT2kWUiFjtJ5vtY/HcxgEdEiqtCDnw8BPHWGGQ3N7+WJSf3nQ/0ve+e1HDd2reEnwhRy
uAU6M1MSRekGRQUipw1shP305wPlOZaasljja1c5jMujQTd6h7X+9YfXlTQMZ+ZsNAM6Grhzc74u
CbyWiBm8td3FuK5XkNxB6MqIdWgu+lWJ+Y+fZ9AIGSwTYgudc0Ur7j+cG2XlnNScxg8/7sCaJEEy
ceqecqjPMAt+43W+XiO+g9Eyut01Ve8VptDUdqfPRDifpMxWh2Bg7tmY3rJE++1TkK8FeHCtHO6z
H62MzamOs949JQxSDgASwI/+m3LR3z2FhtLHRjGAHX++y9zBMjtH47tAtfE3bsa8h3HUf/ErEVFr
wUOn21lJ6b8uwKKrOoYDSJvNmOEaohh+k3GBDr5d4sG4Htp5VG+0dK+PD850jhC+FiYvPPbXR9bZ
GC8Tgc8nUBj30WAQdVL6SCkiMSXY1sz/zNDtFYfXnxfk642NFjCw4P/qeC29WpBYzGW6aklxKSSB
73HDMTW4BJCrnInrnx/1m6/I4kDeSA0OJHh+VnnwG3lUZTItWucTldFcqH6ALGuzYIq1g5vXVfPn
h/7u+/1QpunOb2wqR2bYVkro76l0CYmuK9s6lrqf7ml03txoL/ZCv/blAegECjnbCzz/9U5LfeHr
bOeTEj0DptyoHIxlPL28b0clrhto1TWkMcrkeaKum6i1+uuxg0e3s6GU0Fw0zhNj9f4bAnuLqlPV
ZXrrF277liPa63MPkomFLwGnuQtAs+6zn47YOnOmDPIYK7yyeFAWM5LMZ43rCjM7lloeUNb/+Zd4
yTg+fzuYQa7aPfBi/9x2MinBS2KumJPma9S6s2/RP+D6DsdNGNxYaRuv6z3PjOtOlt0nxnLK2FhZ
MN93vdmVxEJIUumpkphbwTZJN3/+gL97J5yUL/7j/Hbn2hC9Q7kw+uz6SvkU3bqTfzYSzTphaFpn
zPn0t2CcV2vTJW6a3QCUwxKFovvrj9Bl/Vr0E5cz2jEJLzB68nDpapbp3NKN//nb/e5h4EaAxZhk
vvbd9xWhy0lH2taMz9JtXsPBhplEl+PoLV3Snx/26pjmm/mro4KORonj7KwsqQrNaPtYXwhLc2gs
k2xgZbER6RL//CDzbMBkMl6w3PXudvhyOHGdLWTi4LLZbb2JC1yk/a1ODycjze8HrHpwPOkv2nwE
CbETSA3plFaEA7eeJcKuXK/Bppvv06wAJ9AmmqWoNyDaKE+Ig665QFmgXtZOx9CW9rwraI5fMhyH
GsJr9U8P4he7R4YY3GtIW88rkYxwqtar+v6ESNTfTLhwX8DsyfaJTiT5n1/aq4XOo1gDzGUAbPFq
P1t3zFnNYZyhOwhyC6AQ5Hx/XNKCLV6qzcUaLPgWfrjeXj9tfZtrDTNptj5qNge529mvVKvKMjrh
2Ce3m+3vOP+NJ9S2wcMLIOJ6pEBsOlU6H5p5Nt+4AMzzJWLzZCT1rsWTTQjgq0D557POLuMhs7G+
OhkoDyoFWdh3MfdCIystE+1R7H+B3FjYm7Hpjf46SBp2oCWS7GAOCzwn8kiWe11WoIiqWPGaDtt5
6nop+OsX1oCo3D6HdWxktx5B8jX/JGJVDwFRWTnAJSGcd07eqwfMJbjuNC6D/TIwEjmNYmn7ELbF
fOtMM9BYHxfgfgXAURxm3ZisfgQ4XF0hXC7ERjeK6m4CbbgW7qDtZ0I9bzEL1tSeZKcCovaAHkD3
oKkTg5TrBBp5jiTm1hbt5VDYsPm9Es+1TYPlBg20yk7w/IwIEpBD6Ko00g6VhOyIegD71kekIZbK
64Y9g3+1ggZplMa3SRBneZlrOfslmNsVDIWUnd6Oy8xfe1qnmqNL6BoWEoJItwNGpjQldaf4f1Xn
/av4HIsY5CVgyGWGXcteS2vGWM+g5RDxCyMhMCZcxBwUR8zw5/uW2Lz0Fk+xkmilpBuHu97q+UHM
Fsv9bWNUbXHfKJ37QsjB6HZYa833BW7Zl4nrNsW91xr9N6Io+RbQ7x313XJraV+JzlihqImEoBC6
G3+Qr+48Ocyg8SE1AjvYFmZuX44rwRxEAx0AVtoECu/cFk7mBhwE5GpQKUC4Xy0ummMr5p8oXbS2
X2D618duzqX2biZQVEVdobi1Ar22gXDS0urNm3oaneHeyIgj2xQsl/SWdhHWnrF40L41xlzHcRQ9
kYHQeLRItTW0OddczeQU7MJTXY+0uKY3Zd6lPcbGdEwhusXcq8aYXTeiBNPyMVVX+5mxohmSzAbK
mEh9Fu+N2hEl3EOHBVanPtFGWia4G17qADB7Vh8kPqCG1G3AzZjzQ+slEmYmKoUgtfk5GFR8C0V3
vv0BwTml5MNYKVJBOzedpyxOEab3sp/aw49t5ZqcLcRWWsfJQ4f4VON8SYybg+O1MRtpdgDtBZs3
B5tjXLgOq6jzXRqjtHR4r2a/YuZW3ssvS4bwbjdn4PA/RjNkRDzFjrUWEolNbec3nv1UGfmKxArg
+bDF/fIAnRYE/uX681wJyJiCXXmXDkGyKiz0bM53kBL0/qJC0Kb2VasxaSgXmxdrI4K1djlzzuyu
rzs+iKGDnZCxbPbERhnd/FnOnqUhyPCcorj3G2xur5y5RDiZ57W9BjBny3dfY5Kxzf3OtO8WowUF
ThdqY2IfjMmruI8ZA6QN0aPA4JvAZppTsIMHy/tIYV6Qw+6IAWp5WGZji7oljlWVRRzhTn4qRQ9a
v5SAknDhauWDCOR2fKp0fQZqAyEffAAyJcd8+nHj/29O+taclOklF8of5qRPff/0NZX9d4YdvwxL
f/zJfw1L3eAvQAiX+9hxAJH0gCvybzW49ZfDRcygb61OMdigBvrbYcN80XxTsmLNgYWVycX772Ep
5AtMN+DdUOFTHP2TYelZ9cg/2iC/AMNgg9aUT3dW0AXWQtJdq7UH3AyeUwj9e6LiuKJ8/S1DqN89
aQWYqIFA5F4ZSpY1+SorKf3gmySiEs34uV1voClO5Y8l+5/JFmdFyfqdeAZGIkzRbNtfP8lPPVAy
aLESbdGSMFXIKJb6TT9WOVaK6uGnH/w349rffCX6HVKgVm8fnWf9+qARm5ugEao9LLD2irJ4xqzi
Oee//5vHUAdT07mvpeXErRDb4swtdC5gs8BHuv0CmxVz9l+8OtYqyByBFpR0L43wz6+OmYpNWml7
GONKXM66hGTccNmKOn/jS53VquvC4+JZ+1RACnqzs3fnjRUK5YD7I52mAtXzcr8k8wNBtw/tCEzx
5zd4Xqa+PIxS0V1LRurw9cP89LU0w2nYmw2X1YoueRBGD5zTcdho2ZPuowXKSOIODUCgf74U10YG
x4cXd7Dz7eWKBs0L2rADrL3mnVyLHycgu5rIKeuNPmN9YT+X4i/fETYhp8KKsXpnxb+SueTqrFrC
HwBEKtku29zU43d/fpO/W/L4UPz/U9a27ac3ufpXjBqS6YMWzGSqi/mBEUt9qsV/9+p+etLZyTQV
VdpgN8ACKeWycef8STGeZeLx1vYy1jfzy5uDG+qQxYczhusgA11Xz0/fKZHoyYFpisOASzDZkX1D
lYUx4GTZj11GBCOqLKSl6N52jkB/TmDPG1EHjv76vYJW+2DfTBlskojOVmgTV45fNW11aEez2bT6
qBXh0kIiVna1bAN8FTZGIIxdB3h60MXcbBj9BJCm7fqE8QUGzhNCh61PlkEkUFp/fdEJennMnN3T
jZ30iucFot8xUcZ41Xp9jPmEWivMAIZo0/K3LGlcbdETmVS5xNh6c1fdLSIwPxae2RydOI8/jxVM
aAbVziFeR4/NQrT5lLOlCm92k6hfJA4GUGbhfXaQ2IeBGApZlPUWo7f6HQnQ9omY2ulrF3PRQLXg
s7sGT8nt5mLy+zGPUs9Pm+1il/qXnPxtzPX5PBoWZE9VzJcuxqHdNUHS3qDUbjYDVDusHJlg0o7J
MpjRKQ7B3o2h4Hc6cue8QzKpiVaLKp1vpyrOzor8yAj3CROHDM63FBrK1iUvlWju2dhhENkM0Ygp
8smGxrbHvL25MPQBr0fA470fVBrNFt6uSTo6F3Ni5J8Tvykf3AnpWtdb7afOrcyPMd+9Db3JaD+1
lQ3A4MYjFXLqtcEQWdbCcTPDzMvI3BblQz/5zgXs/uqOxmD4HPNqCGbu2htX5s+6wW8qCSj9WPnZ
89xP8bvBpReb1tM57fvmYilXEamA187yDSgvb3PK53uYE/aRS2Vgmg7vZUxKK6QSySC7m7I+ZQlR
eXS7CNETqw1ucjepn10tMK6NBmdCWB/YA5vahBzzZeeVfWKDXcfgLS6vrMh4CfhQ55Gy0yWqujZ5
DxjFV0q8rPgckB4eVt3UbGInpaNCEN5AaVTCLfcZMvD2ykDAFmxoqMbHNG7hD5jGSJFfQ8lRoYs0
6VJrMvXRJ5nzPfLd6tn00ubEd1y2BBIz7NP97mDnRvDQsLnfW3XD+nGQApB4jP9JAU0oHcl2nlEv
CiJEoA2sTcoQz4XDVLRNmpA+XsOfH9JL3wm2na0rLRptbllFLDqyinYN0CXKNX0gyyIZ99Kv86cA
M89dULOPyI7DtCULxnLfj/EMQT8YH5VQxZ6wwQGzb02Y2S5vLUdtFe4sXShwdJIhrAm6yKDtv5mK
vWVrKLs35eT0H0YP4DzJbefCWxgqVijuHHwTQStxG8pQeU+ZFsF8sU9OmhSfu8SsT3NM+DfiZDMq
RP6M0iHAmMW1AKsV7QLJyxttWWdQKf4U10kR4AKQlGtSNr+QtLh9yUVEpQfGvXHSIH6Xj4L47LSd
0+91GziHunAR7rmpqy5tQz62/TLu6djJnA8kC0FNfn2CPfPc4zMDy4l4bsiugATJ90EKb5P287u6
M/GPGL/IdMlOVe2iR4tbl0m2792lkk2Jm8C81Y1yvBoHEWyTgn2OcRcgTesVH30DhijhrLtKMRhK
1NwOUTUxsSTrHSKrNZQsak5FmGYlriG1zIMbi7oWHTa7vpAl+o2xjUOghWWrBKdbNQ3j3liv/tbm
e5tV/pT1mn/jk93wVM69f2eNTIQa3FDe02lZp1myosjniz/LYB0Bl0uzGTGP3zq9YhtVfheQdyJJ
PtVEKcKk58xJ7cK/M1wBrUMvnxyHg1IIzg+X3Ls7lc2IcIRYNrHXAVM4lvTv4qYQyAwlJ9lLsScD
0e1LvZKQhHIOMVM2G5fxwkagADxkTDPxcTCmrynu3G1d1sR09wSLg/RvRVbeWC3h5ulk+fwIVXvT
d2tp35jNRQltl5O8S2UWVoaNZThvJ4sDREsuiq6XUxeQ8tNQ+MZ3feK0Gtc14gDEXBfAbte5Mye7
ccHe2psoZkJNG5zrPHF2PWK1iEhnM3IsxYkIRy0aldvAs+QNKS+uN7PuiYgLdyLEaeDkLnVw2YTb
4P3YwvXw3bo+xUpWd73k7NESTo8pYNMXY8U7Dxq5A+khkRy+ybUVm/qXwJDDBZquMkLrcuMXfXno
XX3c5xCk9vT72tUgshsrs8ZHCAL9zTKnw1Wcq4+Zbk34k4DL+gtpcbYynIMKMoVutatuWk3Et2Xx
yetgwqGwf26SNep1yD6wnx/EqCcH02+0bZpUXTToFv74CyYXXIvJnsP9i+Y0EgSHS291pD1qWVo+
ECJfn0TNiaNXPo40utGu8Suou34csq7d45PLb7Cj/cPk0IW+xr1dR/CqZ3nAGNgWe1S1oYnmcwoH
iN41otqSwyynz4T9aOZBFWG/VBxrRhtQTnBLInBAVGKzjB20obK1sgqlezfo+G9MXRUyu/vQV2Z1
mjqrOjXeoLcIWfGjsMpebqSBMXGJ3m4mbOdimcy5Ulw+peD8q7wpvu+YNZLHAcal7W0ILekJzurK
nYWeMfoniDcN0zFXQguIaAdwgQ0VCZ/P/ZKnfujjK/gdZhHeDVniHWcfSC+CEyZWSZijo2ycOdcX
f/UYjQZoYLe168H8y20ZgKv6SY6Tbips9CbSGJH1G/1ngJ4Cy5i5fDfl1oxhlOEygqG+h7LTest4
qsu82GSt/sX25aHNcxwiFgvZqIMvq+myvzg4xjvHybUrw6o13IY8JgyabS579qlphU2OHYAs/eFg
dqRFzV38VKROsfUAdbfm6vLTeJ3xiMPtfC25oxEhJ0LfABBKLQpKS12zXZOvSelh6QE0rIEtzQHV
raYdsxm7zp2XVJxvtsvxbSdUJzRs9hRONm7dm5YvfCiQXiMKX5zxDWTdelWMrgUxWgWHtAIC2M67
wJZcSs23ZXFIq8o+ybGvnhuL7PZwGqZer8LEprQqy5LXlubGcD26VBZGQUBEa1BW4Yr0xMVVn3yT
2e9i0ur02Tr4KhfpXNgglZe1yAVC0T7YDiMj+XBAvXRI1sRGa6ZT2tpeFb8jx9d+wvgSDmDAf+xx
PfTuIDJx3MZIDh70LMs/v5yBdQ1LIppUYb7ppby2GWfNgY79nq4zvTEt4yVa9afmoFcqgbailwfk
gJy95jRekbSre8Q3UDMNlNnX8BhT/J2A6/ZFAO2Rw8+5GKwKKxYjeKtvPhu2Y6NMXQNgs1K2V+zh
vG9OzITzgM8jKuNBou8QBffL5GVPdSnvYxjHuz93fK8adRYD8iCe9MKAOud/YKviVAn6zcPYUZDW
sYy5rClN6jptLjR7aX54+f5H9Oa1///6QM9ZzcMDy3o1xaoFxZ7tFuS++d2kwbPnzst6uMabnIU1
EOG8LXrWmuv40+3LFTxBdXT3qQk6irmVFsUFXO9GdeN+7qlx/vw+XvXZjLmxkcdOjB3CeznrFglF
mVxc2kG06bf3jpY0F1B239qDrxCLdZgOJ4tMCTIQvPMtKDPo9W7dZAfXpnJ1SagjhtAdog7hXRK6
RcMUJadyR+c+Pv75C5qv+2HqA4SJ6DigjzDj+7UfXozCHkU5kbPQQwpHqI8DjRbHwedKUpf2Daj+
TQCz+qG2l4ciWLpnrXWm7bCMThINTBSgxicCv9mulL6FGrSllrMLcaD4xfIBgue3Ljbi4ajB4kt+
IC7/w6vfwqvXKehPP/QrK+irrO/XfxFq8wta/ePP/S3tQaSjQ1xYD/8VE/5Z2oNI5wWkNrku/nYt
5S//NoLW/0K7A/0twP4SW2bH/yew9Pny5zKDvERvioE93M9VmPgzJCP1wU+HMU2YstXqCqL3srcI
wMlCuwxolfQkFV+pyLuvrYED40+v5TeoruufH3lgKOSnco+4lhWA7p49PcOC1ymIFTxWOfaGXoJp
Bo4IDK5UBSXNGbARGLrVrhNFy1pX4Bxgh+NqgNnYzfIBe2o6Gnj66OqawsUUIjAWRn/FyqMXGbJ1
b9GgI7SFUCYuUZlUF3HmLXJb962J8cOAp6KHKczay8fhkpJadP3ik4hLE7PkjiT2nUitAD0MJIp7
xBMexmPI4/1pAjFaTT5e7BhxO4tPjTPz3twanwc+JgpnYrTbJ+LA1Y4DGCU8zeVxgdJrhG5qa2CV
5dImUrwzqMG1kz+nkxEuGr/StzGxEnc3BZ5mPuhjnGTbSiazyEOQGucTskSK6NVQYUgvmsFiPB5O
wALTbWd6hBx4iT8l1yrQUn/XEEmZ3E+J7sLCKKrOJqurougx+3HQN1qKfuxo2OvfmeAa4j3Oomjr
vduhH0zwCCJjY0mJ8IqNHtGHMfnK8umKXYP04rByY0YQ3BvJl0otyc3oLc22wTAjC3tv6drQSDr/
Ucl50La1Mc1bhsKY6LlqM/C/1vk4Sv68G6899JN9VOiJdShhIdCxAc1NMXgF6XoQnst9JSod5zGf
YWuwa8Xo5+SKuN2FqKZdZ3ftLQJKkwXTerhjyayJtCWI70Z3mT8UrVM86imxYV5Zp5GFOCUassL5
rtVzfg/PBSwrmLtNHWjBLsUw5TjgGfUJE7EixAeFK9ET9TEL6uFkx9yVhlHep1S1d+MMWR2eNKHX
NAB4ek7uqW/q4xws7/EZIalPC4L+i7Oag1QY/mxmzCOOBUENW30aEG3qZY/3qF1FiJbKD82IK0mn
Gek+mZvgq4vxXRkKIt5vRwQvT8lIJUkWz6JfB4uv0hB5qXbCUoc/tei1fid6XKUmLBsfLLN8n2ut
+clFn55EOFF9zQBuHlyfTWUDtu4wHrOPSVGNzGpmHIKs6Xsc9/6TAi7ZBm2jL9iFJsOTUP02Vwx9
jXSyw6KdLkY7dW5KGr+dNSoKeZda8iAYFx+RyLhX+AEan2ZTYmHn1dgTmtNwDPICixR7CVC0Nf37
Hg3cjTU5zaGwKusCH9H5Gm2JOlRJ65AUlhrX4FX5Y1en+Sd+0XI/z9K6kI0qD7KucaMi1OZrSxsb
R2hzvVMmLHXbOcN4WQ2UwWhIjDGMW9+7X/KBcbCmWRwr+NVe+aCBd4HSXQpstsShnEWsha2fZaca
o7Mb6UvC6YWVfYTogEeGtUz6VVuM2dWQFt17SSPwjjSM9oSOqd5qeO5+IgIpp0N1h4vBaQjLmKWX
n3TlKXNnVGl1C6s4PhKLM+0HpScwZwJ/J7rReXZGAAdKguXjnGOykgTasS7aCj+o+ApxEG5WMtXD
KUD0ZNTJ0Qzai8XRlygOrLAtbPlN1hOD/ILYXh0+Wlg7Lci10eNmkNXezkx1UnFmt/uC94K80Lsp
w0efxs6t7ekubxysBMnXOzRCWncQZ5dHCQb4FY3feMcLiW9muBofcYo3Vpiu2rBPhk1TzTl+i3a+
b+3cBeCVTfGBaLcS9ozBbtHWTDOvaL/hNTfslV/NfTjHurWd3dnGkUgMt9j80riMMD1w1x1TLHkc
81mZaaCFOopGljI9IYG377EYGq8Aym/bcQiuzcZMHnH1LveYOXa7GafVMcQYRb9ys0K/CoYiuNaa
yrxb5lFyURAdfdk0KzhWzjdlJ1vs9tioELgT+le8naoonob5mEGUObUN5mHQ5YEzpVVfyW4I6Qs4
asB5UEdCCzA723jnLpVjRjpDz6jv3OUr6rRZ8KV9kYWyz/NDD/j3pXCJQYHVcOIugQ7cNebnHFI8
SnEH/iXhie8Nkff3iTd417Cj6HXxVYM6tBTdh76WwfXseOpqBNV6ahupc6MZ032ZNV0Ssnu8y3qa
lm/YheVLBI0HzLB2phNK73Ef98Z4DahnnfAQWxUxXfcwgYXdzs4SbxZcG/dWNqd33GztJzeQzRd/
qL3nBTpOGbpDjxQxSL5NxZyvxjWE7oIMTqATF8vcOxsm7kOkkXFQRIHWa0eE5vkU6n05PrUALCXa
Q5SfeJNosChSu3sglHLYNh7qJcKasjhy3Lx4rm0YQsQ9dR/9pHbdrd0k1RcrSfx93c3xlTRi/2L0
a5r0WYljGvgU/wVID0453CelPZTXg60DoftVf1UYy7CVxLGeukYDZxpgguR24VxPpYcIc6zlR0KT
mLy05EtFPcbLmFdbk7xrk96/VFqwfNctWcoVXeW6Zj6TXJTToL1PU4eIh4wU5bkgfjzEwzfHyHka
SBhWKiY7UPcbXI5q65pctJpjiWlN4ZeLEeax4++9oXlZE1MGDhNoYEUG8QigOv5TAYF7p2fWE71u
c6UltfPOT5IeIsxsXU5DYHMMLuYt9DI9wrvlav0BkaZYxl4NEmyqzlYTa/MKQC8/JibdiUjr5rZJ
TOuD5w/jdva0ctd1jbPX3LxGwgelCraeiaAq6zdaY7XHRen9nYcF7NchFeWA3WurNnIag3eGk7e7
Gq7wTofx855RVGpHldbat0Xc4d1jjnNwVyZY4YJZNtGkW5d+LCZ+9srWrzrduBpsdz4Fg+lvYWR1
34E9zQHIZwoO8dB5B1TPbdSX/RLV8dLftqpsCc1uuwMzP/Mw47Ib4dOjRdOkArWPDeF9pBYw389W
kAMDQfx49itNfqpwcd/FRfvodKW31fLgzjLxueP76QN1ByMu4KIpS8J8yEHJWqEd3drskSDbroi5
tDv1NWtFxYAfd9CTKeeN03C9kTmasDTtflflhXMbU5vuDGJqLySmWPlu8oWXb6xOUX/MHMLXFs4y
G0YaD0TtVDeoVu02ipVu77nv6t0ItMM8BnMiLTO8g4lv1I1neDDPdC/7RIHm9ijCfAqQJT7INo+j
hDbTDD1DGMXRKRMjYmUjnWvakcASe84dhEMN5evYo+nTiuneFSINJ2VNR1dfUPzhu8Q+gcrL4gi8
bxS+6ZaW0NwX2C5fIf6imJ6pVGucBvXp3aiXyQe9aMoPtkkNaCe9siO8QLqbthiCC1W4VCuJEx8x
KJbgUUj1Uao33GDAifGR5lmoDYLD/IStRNChzTMySYkZNIeqM5P+u8UQsA8A9OGb+yRHdXi0j3gA
waMSJ6dMuzsE5daVbYvlOuiEsQmKjN426eZTWhO5kVD4PyrXv8ht933iAn9KM7uGfW/wLe1TVXjG
Z6IHzJAwiTLqYhf+pVeh/1CjeVw0rw7HKbU2ncT4qrXUk0gxmfa0O78lrzDAVmtTIh0P+w7rtGao
p71OolVUgHDPtAgXWWlUW3JyPvCzWDuiB+wo6AO5sUqKG63MMHPLrCs8rD8ZvQ0DchzwDS6KclMU
vsBKt+TFVFOAtSG4MxYwbQinrj4laWftaunv0qReTuQZ3KSLbT5YAlFn5M9NFelE0uwM1EiR0mb0
5oW0NqpZCJWxK2RBgC0qy61PC4TjfZ6pFvdKfx/Ejnczu2kRtW4NI5Hl96SRM4jCPX6PWt89tAzA
To7Z61dpVWabMSGER/mCa65Ps2PWeogT+0FFcM+daLFJ/2FIm1zXKM13QZEvN47Ol8v9cpupoaJP
aMUQwR7v38B+Xrelrkk6B2wV3CVeZ2Gmsb2UmfSzY060LyXcjBu8UD6ntIPX6Dtbr+lIqaVqrmxM
xv7cl56jstBWTCImiAbBSQaSzhkso7JauItqs6Mx4/+vckJqsXtKmXcExf2fH3WOcfEovFP599r9
vlbPZV2Wu9gY8KjWxPaXPbKgml6S5vufn/MqSGx9EHT1AMAB2xD3PMm0aJbFFoWXHGUbLztGkPbR
lS9e/Nlw24kCMcMYpHrGj149tR7gJ6cKVn5anK7NdZzy6V4+0v/wo7fwI9S1AIH/me94w9X5C3D0
4w/8DRzpfznGmvViAt3i/7JyGf9Fc/TtvyDkkRb/b8Li3/gRxi+BB8gJBcxjcfPH/o0n+X9BmkL/
YSNk4o/DyvknnjDnmwftrrF6qngITw0c185g83hiep/WjnMc59VKm1yugnYZVS+irzGyFqf/iH86
uAnc/x0wQIxGlUk809T5g1Nj0kiuIC6HFj63ycx09ac3+RvI6fxc4dOZ2I3iib6avpDQ9ivcFUhf
wPAO7GM+2njfAvjcdnpaX9Yv2E2XlZjIwgmK+rYBafrzs5linI84SM0k4Q0jHzilsNXWT/fTiIOt
VLauzLpjnMSPVYfjoZxkFlytwwx347aOd8nurV1ek+tdzHaQfTDwRv08q1p982TfYUeoFuuUlCQQ
F/BG9rgbyGIrusa981K/XSL6T+cYT9VwabQWaLDe2qESjBJy2BmrUKGvblJzYe5IJ2ZEMDu6JZyA
BzdS4q0b+jLVOub87oyOzTU/Yf8K/ajP01D1fnPh9bbaioYBCLL0GrdszKpCbbBIA0YaFaQReoU8
woBR/6gJoW3xAnwvKeVL3EY78HTPbetrCpmEzC9tGkPRWONh0ao4KjRlhTlF7oIiZBqZOuMSG7Up
kE1lzstjTcnvhFofGJc49cQbVyzDR39C0R/iRo6jODbaa8vu+O7BJ9JiN6Wlu58DM4uYJuK1xeil
uw+klt/pfZYZmzzp9E8lRlnoOFBjb/x0DraTtES2Gy0CPkJKNvcebUsCRaDr3BLz2XR4b8gmhRbj
TfK4IlPJpjbr4R6CKKEHhjVB98KnWt9VuO34YR0PBXc+RuyGhoJKWYQnCAi/SZKZzJzTQIbQnmx+
1lyzDySnmXQ+VKghZf+jly8+fvJufVswqtn1SWcKSuBUhbYYGEYnOiwqnGYErgmTcws3Sdsr00++
dak57mDi74KB4AF2anAkgai6V5iZW3jiyvwERybf+M7gPaXwYA6q0tU2KNsB2bFo1G4wh0ThZmLS
pnejPcPTQleyp+cwLmLNp8L3jfjByk158Kd0rThx2/xuT/p4YzTG7IRAENV35PZFw7iOsWTnZDUu
9QCCuKGNymHS4gk337D33qWJllvXmOpLp6V/qtzpnSEwkiL/x4NqFBHg1CVRPse4f/rtUHyr85Qk
JIxG8jXmZfpWwFcwiM5LKwAF5B2jftV3gcieMEeD1hjUOO7e9D34tZJqVa9a+fhIOigzksXBAltp
Fr1VHMhZsCvg1Xxl+LZaYQdDh9vmQDTDFoJNrW1fUqPGxagXsqS8geCSUVPZu8Xiej0w9F+Vc3GN
8qipRZWgpCEd5LMdTJQwBewqekwCywVZBIV+UB3Xa5oN9aVI8VrZdLrVPPUN8h6DWpalPq/hTVBv
7qGur4ch2GRYUJzc5GQsXUNQIawBwh5PE+t3g1XovBOxwkW5c/q4D9PR7j8OmYvzqsBpC2wqwVn2
xdAW5QcGuvhYfppGE3Q7cMZ23KQTG3mLkzdxgMhb5Bc9p7q6QvThADrGE4h4S/r6k+gJB9q0Gj7S
L0c5tq28JzvHUpxMATDwQhvG6zkz1UPZY1TURAWxfgjG5hhemNpwExjLkyMlZlcnf8x0/qtIkHWz
jkCrSWhqDDWNj3Uyl1kPfufUT3IZKpYOgCRTX+Ved73BJx5RW2u7SQ4ZqU6wD5G6mOXNUqdwItwm
wzqvN/L5TmaJeWPj6CKg3vjljXDKrorqxG0c+Ch4u9KaD2aoj0NaXVYaPR5HIg688CpaLGYZYGDr
3ok5D5XlxHKDIZn3GXxhWkJeThFEZaJqY9P4Lk6sMK98gb2uN31qDK3B22YJwM/cvAljbNToyyi7
iv9j71y62zbSaPtXet05vAAUnoM7AQmSoiTqaUn2BEuRLbxfhUcB+PV3Q467bSXtdO44PUhnJZEp
kgCq6nzn7KO6+rfO6D8KAL5no+9nNjZNX90MTPiLrZYTldl7dP1YwcpqHgOz9qONZWfRzmDDe5mI
MVq9QDNVYKTC7818mMAPJYP9Yo8V+uYojGRXqxxrcg3hsKDP58IqMhAayZhcgAiSHf0vHoTu1mvs
0JukcY7xCLXWNBc34ALS7nPWGfJ5wl87T8BjMH8pXXPj2F3nBUNNqo9SlpVrXCkx8/QbnUxueY7H
Gzu2rd0U8cDvStE9/rNx/J8aE2EMYFL47xvH01f1r+NX2X2df9o+fvux37ePrvjg60wNfYrehO2T
tf/39tG1PzCOE2gAuqtD0OTffA/JGB84B8GfZRjPjFysXojv00iP1M3qg+ffMM+E/ft3do8Qjd9t
kShtZF/LQJwojgvm4J253mzBpYnBlgcKdVDPKin6kOOQzM+xr2ID1pEe7mIuz2Otp8lAn2jV3yQN
DT37PDMQJyl0pdYaGQWtJxowsAyMzcxmiqlcxJV0gxSo71fpDgdfi6V20hRWTQONANdSdD+Zlf3k
VONzYcwUXRTl/djyXO3zernppH9fNzHcvgoFPqihiYPrN9iBSHa0l4Nah35e5hm3nYMw1ze9/uTD
owIXpqXmbVWp/NjJEVUUf/G3U7OihSyk2H064ePptoZmGLcR3t6whPP12pmy1jmB85AIxhJBFEwY
ZlCUZeaKI4S2RXU+rmB6d94+qDcExNq9zvfPtgd/PRMEY5RnNjqQt2e/7tebrBzOljyzNq5AtQ46
W3Xm1qQDjuBO6Zf+45ixNG2qwtOfaBFcLp1m9De2Ccm+1IGh40ySZ0QTeHWDMWhQZehbXdr78Ndq
MQQJFCE7QOgGOq466lxl5g1rzjTWPg0DBYzsIsq1fk8YF9LrfH2vbKN4mPPCxc0eD8aTJLHCIjIh
ziKcJNOV1xTa60IZ+WYSbXSkWCX5ohUdaCcyBvu3369bfyuubMkjmb+emXTMVsFbnYDrMIra6XKo
9sMAdL72AN1jztTCjr6zEDTiOjPtU/Mi9gxyp8HQU+5wQdAyScCeGVR4Oh2y+i6xocztxSJqPIDR
ogWVVufHxarPRknXLBO5cdj1rDVPjaZ7zs5oZk/fc6msBPmSa8GjJTzDpLbl1VOEpM5OMWDZdFJS
OfEgwQ/eAcecn9om6S68Svj3GTyFXYK26WxBqohjBQrtPGqt5DGjXAs802yfaw1fNutLDpCux5M9
1rzJbLG10F5MStwZQTG7s9teBY7fO8GUNcunhcVrTwuKvy8KU7wqRxCWjWRZ8pQXoHW2sZml+c7P
9D455UXNn+WTRtk5tWMSFLAEwhdULlm7uALjvLuNaM+h/kblG4GvHDa6Hl2WDts4qKDKWxc3A+N8
Iii19PJ96RGRxXRJawlSYFp6+9zQuzu2Wk+UogwXpa0/Vt4040ccW5UE2bBoQMbAkJUxJSx4Dx1n
R6kHa6JrNhuWREQ12i3h+nHEu1qWor7unAVnK4XOOzXPTOJSyzgOtMMEhtnGYQmh87BAUQ/JPCxH
JhY5mzRmGBtV2OLjZDiYNssZcRZqJqTeCTe5BbmJZjVQMySeo3xXAQGgmK1fmdy4XDnNdRQVN6K7
HNCrr+Bz5OeVxt68t2MzpDWHQYvussEKYqCGWeBpvnVRENgdtgqv7tO4aOllZBi03sks+1r1QCdn
vvqlWe0DRPQVRJQaK/Cckb7e6PzM8wIrlORFhpnrAPm9BSOsU2akRiMJh2QUBB/yavnIDEjHGd8m
p1HQqLLoTQ1H0Z73ZutyymaeVveBjBudUT3WNsj5RU9DD6e8EGAmaqviQWFgxFT6dnSc+VxRQH+T
TAvHed6/INu7TNkZbUhut3WWmCYIhgeM4anZhJPo5X1QrlHlQG8H7B0Jfv6NWzVyIwszucdnqi+b
qcBpYMoyOx/7LKf+QK5m88x0MJ47DYVf/jhRlRdXuFZLbGd6i/d6Ns/qqHVPNZGYe5RXHv6DSU2F
r6ZM8BKICyici7wmdJ8f3YrIGyUBy43pjDyVOmeIPr09Wdq8j179qcyPRc0dCgrV0L/dRQ0hnbtp
4RklVQkySdN5rBIe4rCBlYQBTO1U+4kqhdUYblrcDsq8Nez1hZivTBwQO36TYqTRQOlwMINEaX51
YtmeT51EmdvW9QJtc8CAQx2Dff7Pdul/3C4J5J1fb5cuv07py89qG8Q0fuz37RL4lQ9EaUFeEHJ1
nDUD/F1tI8P7QUcfZtfDtmilM/97vyRcfoi9DUhxdk0/75fYSpk4IUAnI7qZkGv+zn7Jfqcf0yzN
y9tAtmwwz8Cg322XaHQpoEJU2YU0h3R+tuq1zKey3N6irNzXeNgJJVU2H1JAeqV2VptJY8vV4lwd
IGzoe6Yv8xfJGKvcaHpD5WvG8fx8wvn9tZWFu03BUcmlPVR9DPKDFaZQs3XHtGDxBpBeg2mSrSmw
u3BnzzEKdwiFNEv8Kz3VevdmrIfRECGGStr67ujDJb3oKKxHn4jYFylaD0RWgnRJrVflMfU0tcGX
rjFopGuV4FtMZe6UXDhj1TbeXUKPcq0yVCvBM8sorR6XPUPOElcJHjMj9LBpFfpj2ro9rR0oAZ6J
T10vK/0cI2k+hDwzXhKtkzu3beZryssqOLizyvhRZ9YWktJM5i7/uQH/lxtw9XD/Uui+q4c++dfm
Gb0wrZ5/PLP8/qPfzyzeB0pgsZI5DnZ5BkP/vgc98QHv/Jrtxynz7d/82zD5wdTxVcLMwbhuIon/
58hifiDpT5QcBB5x1PU08zcEb845748skANgB7j8mQxy6GP4WdVlwo0+R0PlYQJ0rEI/yYXaVFXq
7xOu2h1zZ1CeVZx5N34qsNibMNpOyiFkORaJR1KJOMV9FqXi0emS+ZoNVnUHkiT6zDBnYkTOzuzg
qsU+NFC1I+irLBGphkeeUwyZHzXRA7XttSlD8uGZxEi+0NizGTXJ1gJv+3FY2qINW/pPFsakszI2
Odtc7EFjVr125UAswPVna5dDULtKEEyucwZwmD2mUQv1lkicjGbkO76CihG7SMwEdb9jj1DPzqVJ
eIcCAZMA7AAK7ahIaZ35U6pX4VS04yfKEF2f3WvUf+VVsGZJq0KJxh7SkZIkrs0y6hREb2dQ1Yh8
Dv5NNLc8TNk5HdLVox8K2NevKV/4wY7s6drB8wI0Z0mjL4tjYwHNDdU9NosGnyfiN3sEoEtNntLz
Wz+HJk2TcnKlhqi6p+anvuo5hM3nUzvF9tYaTJ3CF9Kw0GXLwog2utGyvkNm9m6mnN+rdRo+yMyI
ItpgaXmaAiub1lTZQo9W7HnXUcGGIkDk1o1t5DPe3fqFqokVlZwOF4I2DYmw3Gj9a5sha3KRgQg9
dHx+uxEJ74Jipna/JIm6SAbf3E3JiDkJP0p9Zxitd6NZXC0kdEvakTzidMQMN2WEOYMEm3UGgk4c
mUMD1h/c+irndKzdvSWZHTczjlan1IZ+x8HapsxEusOi0YJuDYbYQWRrf1PkdD9JpJzHRp8taEQL
CedVvYGfp5VeKPuEA4NHSOhmaugZY4jo35kyjW8mDglx6E9S42w4UncJxrqD4KzZ5rZH2n/2Fmpm
887wL5pGuDGzcz3GE5VVKZHmtl8oqZwJ+aTRoF2Y0VqvptCoQwEbp2Iez/65PyPnA/6PTMRwi4ht
5xeJmPxryl8NUjDScT5WxmxdJp2mq3gjCkuj4i3DSWxvHEMuAiPljP2Onu5MNXOg8UHA1bTT2vvU
ohwyt4C0DzTPERHfzzqOoBxlaFXouR5+WFhT6NtRLbX+2DvNoJ8VDEvSR1Y8vz/ClLVpK+DyeYJV
rd1RJtptzDy6dMtyPE/Hvnsk2nbCrhdfFANI4pfM1rLRDEwSnZZ2xIXrVlvXLPSPtkCrT5eZze7S
L2Ek6bWlsQSLp6BCr11i9ZD2ZrrV/KS+ZBTT4hrtb7PBSCC5N+aKHTepEs+5hh4ch3qzA7e3dk9R
abSvpWSNxDhTNiybRrNNM7PdOjmhQq03u/gLvdZmcZjh9gzrcj5sZ4CC5xDhszPsZ/Z29iu4UN5F
n3URUzOj2/hePR2hgQ2hO6Xg4HsyOajKe6VZ2hd74UlDtQJWDIBJHt3WtM1ja26wu3XzdNcvXbx1
Y7XOEuwHQ67n9WEYoCEN9ZXy9FsaJ0zOlQtfW+dzDLUwvo1FhHuiceJdVGHkyuzqXK+a7ms2uyd9
MaNPDLDVYVJtcVeB3rzK4JBt8GAzKSm68doYIkGRG4w2RS3k3qImJW29eV9YWNoSqnh3JDHIjQFv
xNuMhpRKWTcYupZPdUQZ41y4V0sjL6GcRCjgybjJRS33kLPlLuM4cCllpK6crqARDVkXqbTdV6nh
hWk0R7uaYQ1uJ7vb1Bw8D0tdpxwGRg1jSGqQKF/bo+Fyr2r1Fg92SkR0Jg6OPy8o8JE9qqxVB72M
+4/ZIHsuDKXtYzm9DmvAm1zoHPaS7OxomNFnkdtwAaYI3i+yPygWzTP1s8FBCD6IkkxJRQZs5/sS
fYVYdrqnu8A6ehGJ00kjKjtQublPlxV6UHbpntR/yVXhLO4JayNmZ84waRZ6bdrf+l0bPfitzS1r
lyCq6iHBcu61vxErr/NgmdL8qXGLEr16lEGUUgJediAD6mUkqa8i/ZHcskYqDUx3TVHnqfKIy9JL
TxZblGsqeKgoVp+0K5KHD27clvrG8Nthh0XJOUkzMqYAZ3luHG0QEhd+Xno+SVW73RR9Sj9Obgo8
8q2TLlieGWzavVXjUTQESVacbMDQMG9qzQrZZaqzd0k/HzUZM/XBk48Pe9Ae+kbvHrniKoriB9Wc
60LeOlFW30yoGydBm8PW61cfRcFlYCExTWa3mYwEsriJyWzEcXgmIzf7Kjqr/DrgYSeEL9aahj5S
hM0tZz5WLiv2Jptbe0uvo/GxTobxNvFz78vEBjtsONzTqWt+1vzhNaWD6onpPp7RuSL7bdkf6fwj
c7t0nJsFPeYjkhO3Uht9jKW1n0T2mTToC+lAe7/UVh/Qsc4MPp2fKNrzQePX5tZ15XNbwpIfhX6G
ssY02TCbr6DSxyDPtHoLoSQ7jHAM6o25zFa4OJFxXXSOJBym8pvKcE5VzBQLfXIIS1xlc0CPUdpT
IioVdZVGuZziuY9Ctulfhiy5x+C79skAo14EuoIYi4NrZIyFIt1sA+xV/RG1at3MtN6mtxhUUI8r
wgQ48rOZ5/ea6dRbQeT2M+eB9FCnnvtVGvKWk8ZrhKMPP26LR9X9VBWGvsUYTtMx7rejP0fLRaMP
1KGL9lMdY8RE0zqqKo94djZNyCEjhxY4ikM2zeWZGJszVBNQro7xMVVzflFwzQcV892dAZ52b2Y9
E2odqP1YNMe6n+6sJelosYBRW4w0oibZ8qVn/7npxVDfRd40gtl46xMt6ZEv5moMbUB/wVx15W4a
IGJKzXuJEBANygk+6a0trvBuUGPh2TetQQTWtF+IDxtnKd2dYUPl2zn90vX50Jpf3VIh4BlfOugH
yXbgV9oYVacOXoPS1FmNFaYt0tFI2+yeHYt7CwIohgqnsh2e5umKLo7oWkb1UfKl14Xcp4l+SuYO
P6DbcImS4d/OyWRupZEZJ9FkH5GhndsICv6+AdY4BK5Z1bdDQr4iI2brjg7vjri0xZJ+obWdg9qy
PPS0NK6bzdaorpi6EfNW/jlTxVc7jQ+tiV8/0fQr6jWu1hxJkfToPnQOZE35WRaY+5ZuulfdcN0Y
/VWvVZfs1tINf/DMfR9Nm3keSKuMQ7yhdCsJbK9IGIEL+s2CiaDnBTYC78Ip22qTODIwZ5fzsgbT
8tqUVf6P8oLmmPbzXzmcOIlhffnvysv116rqZpzhVfrTsc/89oPfj33WBxDXOJroqVrHQd4PTqfV
BIXzndHTm5lp9fF8n1WZH/hHDt3uhIiJtdoUY32fVfkf3JU/hMfJIFq6epP+xsEPS+C7g59HkyQq
j6GbgD+RdN5ZnQpGm+TU9PmAmpLPxPdrbCVATMSJ3TDhWd/MKD4pS2LaO9U7LSyBTsozy6sxiCwt
uswmKXQ20NTZkDVP8PBpARIzrRL+C7GH6EqtSms58xiz0mEyWLU8pNhS64jlsPXdLk5h0pgiOuwl
7sImKzDBZoKkyJKFQJJZP8hulsd51X0xgOmhqy3Lx8jUkIUtOp9D+SYWJ6tuHOerhEwDMXKy8aYs
v4nMnCN5atRv4rO+6tDlMNEumVSH1F3Srwys4he16tbTqmDbc50NW5JU1gUG0xUW9CZ3u0ToyDis
Kni96uG+Fxfn46qRpzWEiHHVzY1VQY/0CDG9XnV1vD004rg0PG+IYsWbaVXgtVWLL8oSbIffRMiw
q1bvST5mQ3MR8JF+9TXLg0V61ffNVek3fT55a1X/MZWX1/06EYDrU96QVKuvs3VeQMsno4NxnSLY
6zwhWycLuUrI0TD27DfSKy8rF9ZDOLsO4whCcgubOoYU6H/9xcDYgsKh/s7ouoo5m4Q8CdAni2kf
XKcdlRzEAwUC5i4bhAcSk4YbWB1RdGmts5JZ6PmmhCZ7adtjd+s6tZcBSoItTm+P/tppThVapXHr
jtelX9BNoiyiQ7F+bdFHUG+62hQnQ+uGTwZ5wo+yFNPVyCaZdmUnpK2r39jgpDEHYNgV1VQc/UJG
F36TVTe23luXuWU+pspytnmNlRbBfiYCEEd3MATa0NHs8qB0DMm10W/yPMtuCV3qV/ip3W00WeoM
FwWjV4wjpcVhMxkAaEWUUZFPHOvokOFJ3g1Omb/6Sr0YlA3uakqEoHP2hXHLRY5FYJras24xymAp
fBECqlbbXJjWlmP+Tc3VtiEPe17rPM6BvziEFrunpSSauJB12CWYGgN79vgtYfdt4iEmNj8Y6bEY
E+2JvoD4rMFmfmsXTXM5WxR9cNRvtxn1Yux0WJELSyYnMbZcN1y21Lg4s7mnpY5qJQLW20y3otVP
PWCSwERxO6t+7VFOSa7sHZBhsfERBviU7nCmqdXrZSyWA0VGJXHi3SLzFE6zmTXfG+5Mk+PsnQ0x
xbaAlOaJ8WBYXAshoPT03JG6e0MaN0oeJ2uh+3EAGYxL3Iedt7Y3z7w+HBbfm00clGT0giIz5LiR
kUjAcyP32E+TL6rsTK0qb1DUCwGdKdOp6d7LWpPj3ZiCcWaW/ea0olQW21Uu9DH7lOe9XCoEobxy
19pxCEdz4/jLduzw3mENTOP4Uwk2BCxcYmDCJxZDBYegpFoPJ+ZFaANGOvH20QrWdrCs8rywLUWf
x4e596xPkElU/+LmlIk5n/iM/AHI69DXRwxQwia+FuW94P+cKD/L9NrWqiDRhz66r9Cq5o3eYl4F
asu+nxvLmL7ZQv/xIv/VSo2myqr131fq26T+8vVfZ13xXH35UaA1v/3g95Xa+ICt3AR1xcprAs74
z5TENT5AKiSS9b1v8od1mp9g/kFZ9DpXWVXd39dpzMoGza1v5mb+8d9Yo7+Jrz9RRYDogyclXb4C
Pehr+FmcbWU8yNInjqK5XRVkc1Lf+bnZp2EMYC5MTftJleN4CVI8RYhonorY1s50hb+O1jWeykuy
doNbJb6RsrouBv2BYwq8kaZo4Rxbip6PNdYtDXbpFnmTXQbEm1Sje2qY+AXmZECDVvKZrrZLRxWX
PNH3BOuibS9tArEKT2sxDh6KR/o66EN6Kunt3LRuA0a8Ahioax5lajZuUVpGzmtfv3YMdFNfquea
vroAZwcQP8LNsocLtsJ2SgG3za29kyvQZFK32TTg5vycLJkxsl23ExbDYWeBrB7m5drK5nM95r+S
mRZMSfrMLoL9P/kou2cWOhovwIie2rnb1QU4Llkm4hEDwiGVnhMoHbBM3UULVgjvZPTiKR+LZxd4
1U6P1a0u88v1E+hZBbdWXrxmTaVturjPdmLFegnQYsEQuwkhnfE+FurWqyZnA1o0PmOz/8IOAHoh
5+k4ns/zAYDbshbzaarjg9F1/HDp0UwGkyzWdO8k861qrKdE5EeMg8+yzZgR2yc3EdIJwD2hVOVH
BT6t7udrq+C7mkW/a/0GI521+jhwSU84AANqerEM1XxQZsI5ngIGAqHIxGGawxQckN7Pe6heYayt
n2VSPg8GNT36Oq/qeSJu1tdqYMiFpMyuVadf96ba0+h3/oZB00b9vHFr8Hd58iqYgYW2kV7m+XTO
rtE+eLXv4CrkHRItflgiyGxF7xTb1BfaNu94oTHFu5tgWriQRFPrGUKWxbk0saf7EsFumivGD4ns
t1B+nqsRxl5hTi9evZyPgLd5gMv0lLfuUzrpv3mtuPIVBHsHpMts9ge6G+WhncZ7lOBDmjY9F6o4
xCXfEZ4WuF/9yMoER8Gp5yRUiu+TzIE4+i5XAroILBKzJKHc6Q9VbLz4QjH4nyRxs7g4Gu5438rh
3pqK11Inwapz+t0O5XQvIkJYeUriFMIiUEBHw09opJhk1s/dqJwT9tCnuq2yHaVQ+H4sd9evP8f7
DJIJCoESzlPqyvng0A0YsEScGlOjfi5if+1mybyVK2iKkqp6W0zAz+bWQtnDIX1oV04VgcnxrCsd
72waNe0qT+YibOnauaq0ZiYNWYzHMmlReLVCvPSQr+ZROheGlwNSI1CXttZWIiJkWx+bDpOZRT1H
LtJxEDcmPvTMaqsHKs0eykljd7BgvIEHhwloSqKTVeWfpcC0k09FOOEX3Swi3Tb9LMPWmhKI/EzG
siCdZHz06h6fltuemPFcV1AwQmTXh1ozgIIOth2Og/08VbN8qSpz4K7MkhBOQuC52LuaxXd2ZQrj
zpzr6NroKaKOKy7/JTNfaqNuiMGV2BNGfeNMprETLjgxfgt2QguXISgZfTsR+biydHfYTyYX3Zy7
T67mnAbSlmfRKF81Jc9hCv0VKeT9SYuKJc6AHNk4vWFYf5fIIiRlDZnK6wNM3DxAo4e06U2n1G4v
FwiMwQ9L3J+ERFh5fiZRrYVOLGiCeToWxLdz3w8xDTaBQ+XMTMjjdcpWGTmBapEEjuCB/utXeh9H
geK7RkJcXoy+ZlyU/CY/vJJyXTQ6jDT0ZOTPOKzBkPE4zgw1bwTe5fqMv9N3v35Nzr/v3x2sJxZw
8jkYFN5Dh2JR+YnXkVqeezsJ7W68rydubE1YB7WS/db3WxR0DHY83X790uIPAZj1/foMbMHNYIx8
39HV5LFaSDVUB8DQ1LHig7yeiXmsj4vzrM7yA+jJFwWHbpercTxmxFw5C+PVJLb5kjgRl+tyPsRr
uxZoSX9FxCKKh6anzhVOngAQdrPBO808Irtkkrgr7fF2KuMH3U4QXyfrNDCiIokNrtAm8PspZka8
sTweD79+p39yCQHV0U1cGYZuEyX8+Ys1i9Qva9OqDolJnWetX0PjvUYhbf/iE11zW3/4Ni1DrFXe
BLiwO/78Qr4yvIl/ybXqF5T8AeacjRTzB+IEm2k/2yIHwlGD/VuM87Xb6yW1nKyh1hK/tiPP5XWr
gtkqxxU3ncca+RVfDfd0VZ6EHPeJx+PebtIS9yxFlu1kTk+xzdyujM0mnNI5PR90SXlDPj1MKwWV
dK517FOvDBVDXKpw0tcoJYNf5ZDr5OTVewpjX6N6efDiYbf0nDQgxh6S2T4kSZVu4pLJj2im85wc
+8YclmtIMjSQmvzZvqd9ljbGMNdgj/XrL2x9gvy8T4SC5DJLNuDr/LHFbXG1urU0UR0WxuPrdmLi
yUbhKt5dJQ6/fq1VF3r/WngWKC8EuOTb72n20pxp3SMffrDz8dbq4LRiI/2Ll/iTJ4tLvI0eNf6K
irb+Dj88WdIEP1uh67h8/LHBnjvh2YwWwqzmC7L7vO9JjOQm9eKaeVKRn4Q45Y7aFD0CsvjNw29D
9oG5jVdk4kDXBYusz9OpmctLBJ9XOJoidGmzPRA1XwBiQtAc9KW7KFInHL3mo4fAEjhMbs5gjiDN
2uxbQKCBVfOxRJgSfKDwW3M/TGhWupm+0ryaB/RUX45Tjvwfz6ujlQ2qwRHWNhr8FEzGRr2/rSuT
RLtYvmm1/xWGZ/3JHct3AZCfkgYd/Jb58wdWmU0/1XNZHYyCg8KYUAmS9nCfTdThS/A39Oyy3UK0
906lzZE+6iQuAaO86jOu5SiHB+NUw05FC7BQx6iRyPQnlTVi65G8D/LROUWD62zgL54SlMEtzTHa
hqZofBzZ/KCb6mXp9AAk1t0k2B36LW9YatM+T/SHmY1Y0ERJsyd4TkJR3ca2s2bHuD6thgdf54wq
8DUr25YRxGETbKrfwA399VX1JzcJa8b6P/RTTm/vPiMVt27Rq7E6ACLessWZYNLy61gYWqMm/otv
xDDQd9/fJ4wnBY81w6C5430WoLXEjAw0VAeJjTk0nA40eJQdI1Yq3+D7wQvGoBEYEm5MHlNZxg4w
Li6dnA3gQAkkKSy/2ZCeaUMfvS9Ii64nXO391uXGhcacuPDLbpP47PanqhZb0XQvZbbcTgWiq7su
xlxmscifQcWwS8X2nC1QLoZqm001DOi0DzGqeruer/TteLlYk8BowX/oy/zoMGDfZA0dO0009EGx
9AnQVdqB1kNQVDFkVcQKjqCM79Oeg6SH8rtZYLziGlH3kpIxesv9AMAr8R7jmnroIwABCM7usE1X
wXn9G63kn0TjekE2w7gzGJeF623UTfapdtW9E68HCBv6toePZVO07JbwKl9ObU4/Q8N/LdGN2szm
Fuuj9sK3pxfQr1uFZQFIanqZCgwn2HlYMgrrKUvGWyUsEqq1faDw/qiNhAlX2LukLjro++LIoXiP
QaWCAjFyYXJ3OKq/JID0OekoMMgN+zR241aYcsY1pPYYZ1K4VbI+B9ZywnX8hMHkr9Zj509ub/Y6
5FsoseSKeg/XpAI9a00LLbNz55eqG2/J753YX/DhAZ/drvuvt6N2vfrUe5+d3ts9XyX9bladCtqM
H0PQ2uZ9lYV+7m+9UQoXukdM2ZLpVXhhhvlQGEy+RkrSyK+SGmxX9GyrFf5lIzEzLDHrIl1XYFlZ
LzaLy6RA4xmT9fPDKNhu6VI0G0enbWSKe9xbHjvrmIMh62HCOHtDZlWdudlw3488QaXZ30qPIynO
/MtxGG4te0j3deFMIak0oBdqOS8ThbcM23JJyVlg1/MLHajNTmIgcTkdHPLUOY0sIhwyh3tBFdS6
m+/d7+vrPwrbXyhsAlgkj8n/rrA9fJVI+/2P4trvP/Mfcc1y110zHY3fhl3/tj8S5rLYteCMtIgj
fINIfh+D2R/4B1x4povGBkWDG+K7vGZ+cDnf+NxOBK3Qmt2/I7G928yYIBxZEjA5c1cxD9PfbTTQ
pIcFRxXCBYiwoEwATXOV/lXnyh+2M47BfprybI+Fh0/i3TY3GsjWCqjghyGriMGOUIgDb4rqz2sE
47p0SM0WBMzlFid98+mH7+P628bsX9VQXtdkxbr/+3/W7+vndYgXJ7LPzoCPjcKjd2+R4uxiArLo
H2LLp/7BlZ3ajhPeTFIq+W3GmO059svGD7oqFdtumdOvkwYbMHSkI7YFPrJgppR134+cs0Srtcch
rxN8LRkLQVZAWuGQjVMijgmRdS60QKdQ2/+PNwEHx6dfGl+s+R4AokvwtqS5/EO7kD+dLFLepVbi
IHTV/LFlCgDjMXdFqJUIEdComk/KR7Wz63jm96NCFtclVM26gxSvjwDnSfsvu9GD7TfxuNx5Iyak
Mh14XlYLGoVW/t0mYqRimBIUYRprMSoYi3eHqs4SeAZd5WNmp8KPKuQC4A7AUrf+K/bzHzY66yt5
qwDAtmMFJP+8GbSxuZWNwSuNAkzg3NNH0jtee5S9aG90mxXx19/Ou5vo7Z35MCGstR8eHuu7jZVp
dFVVskwcGCzJG54oHRVzxNN//Sp/WAMdSswMtlPwQfBFvw8L+JLHRQGvjv0UBcAUqb82wk8Peefd
//qF3tDMP51wVmM1NT9E63gu/OGhkMWcSRTX4IFjW3G2uJ0ZJj7XzDzzxc2lIC1gJExy67rPb6EZ
exdN4eRbOkai24QczHlp2+2NpDINoOqIRaMxUn21NxEnjFeYSF0QO065Nj/S8EkaH4OwhdaWKcyO
VsyLTI1FQsAz00NnOt2jcpb08Os3+Y2P/dO7xGTAoYWJMDQPGNJrlvWHM9YaZkfVldMB9j1T+bhm
bY6j7kzDjgh4taNvXNSvpJq0rZ1TVcHFmx2KMht2+LT6Xd5IeWryVKUBM7Bt61SMk808Pdn4Yz67
qiwf7dZhSKnMOwNZERqoKoyNdKLi3tRzYKXAALbAe6ePYKTMbRWn8z6Pd0Y2xp95nOUHp7dtmipN
tmppXZ+zuiSHsomIe0HSOpAOmTe1nZZhYlrGvhO1dy8jOzujmbRE9moTxNw4eklYeDYg8jnLNct4
1RSGaoNxca0LxrHFHny2HVKmZKF7N8PGwW1YbHojhu8p6/yh7yp2nRVUo3LWrmy/gV44z6tVOOnX
9hGxtyML63rmJLCucBRtNXexbuxE6PfN0JWPLky01waA3kS7pD/P7K2xggWq1ikHqJLpyQVRsnVL
U75hfM/o75guSMU5V07BHrf30jUFU6bqaugr7IkZyHKaqsF3+vgvovyrlmvepVYVGvj/FDCJK49l
SbyucIyW8lJ/VYSrUx1R3GFOTDEDkNtaAFpsT9DuYv08sUuBtaPQGftGrYD5leKTnZDWQ73VV85q
eWFFzfxRK/KezktgGydj0KjImcfEDHXWF1K5SuyRvr2zYbHEs4yc7jrjc6rOen3AIeJ24j63dhVu
5RC7GWOTVojnmm3zLk9MjbPL5FE5a1byYzV3w6bOQY7SlIP1a6rjg5qHXZKIGzMqh5Bn23iG+W+G
NgyHDXHN/CIk37l0jIYmquIypUqIMcuYE8gtKKaIcogGJZAMqevHxqS8S48tK8j8Kb6rsvgSz/Hn
BLP1Iel7/f+xdybLdRtZGn6X3sOBBBJIYNGbO3G4VxRJUbSoDYIWJcxAYk7g6fvDlatKpF1SVK8r
amHZJRJz5jn/+Yf7SCxEorX+7zNVtVNW1Q5udIbTnR8+9l4UHNy2FSdlhgk9ax5u6nExxEa5MdHl
jbXpRxuHPtyLWaKGaSvKKsNcol5JyXF4kXemYp4eRE+WTmZOhuj3xMnlFtkFutzWbkZernFSO7ah
/JDi60m/NqXpboh956LtOuvoQcI94W9vb1t0kc8ZMxo8IjqFYcuMogRAItPvFxgHLFOdaI7zLORV
AnXiUripfalqPhffmqFLbAAxFnRFaGITMqcSsPQ+ibYYgFZf2lHGn7JIDC++6uZP7thO12UQjFf5
GPZQCLQ8tbaFZ0UPrZip4ng14Fr33ppzjc5ynmMX8aPqxBVSErU0O0He1b60Ywi+1mI+ytGuDuig
kiuSmvReFrWERwoWAIc9vRB+U51SNOWbyoZL4DE6OWXVkEMA901zjclRvvNx88QlEuVD09n5IcrG
+dsImbi+QcpFDommKFhGLC3aGoda7dBFpDE7h1iwtnHsQe/tcXL2XHF7rfze2U8w19GMkpUAQbb7
fQkn+d7hQ73BqLUZduTZgPXauh6/Yms0IZOwl8sZA5sviYKPjmGHejwbolSMAB4sm/qiqHXyHjU2
1clIyVfXGP34cYg5C5wLus4BDBa7VT+/L2LZfMoyN99hsTntEMiYW8vDErnIBVm5yHsPOg6Hx7rv
4NSnKBwW3K8vi0yy9rRcJLFaaN2LGpcYZmuX8+zqGzdZomvV0aDOE0SwLUrQHNi60vuwHbnyHF1J
aJfTzhtcZ4+qwdlLT8ak72isASCg8zNOWODeQiDedmhdziQfkLyPY88lWfhoQ/JXOGb0eebt3RBz
ZcHCsF1Icb7QvbNcEppVbEM1RNfUKt5W43AIh7NoCXTjfRVuMn+jBh4f07FlXa+d5jqDeVdghCSd
C2GXzUVUWaRkwAC5nzlAsrMKdt4FEQanPSfe54kBZ0xsTNLf20rzJ3CI+xYu7g4rAfHJJjENwCS7
UGNTX3SZA8BFvegePWNf9A2LgoDehKy4kQedNOaqzKFqjEWG/4gbJfu6Gh5EZJET3vcp8+rJ26vU
hmlahTCME7K+Wk2+0QW3X+VfWhk0yantygYN+8yAqjcVllB9SaZLC2YAcYkEP83KOmNYC2dcJjfm
e1LOeXv/b8P6q4YVb0DK03/fsP6edl9IjkirVy3r95/6s2UN/N/QwjH88EDSAdV/4IOEa96u8B3G
te5axP+gmpWoZgMAPciZFMKrbPbHlhXpDfm5Hlo+O6B1/U9a1tfVPTwQSjWPlVGuysCVtPK6bqNw
TXJ8tPzjOVGbeBcMWUXVXi7zTLJ1z+AL1uo/b9DfdJB/d0AFfxTBHoFCVOGvD4g/v4NxUukdXZKj
dmJkDYUARUdVEKwXz524+fnxXhf63y8QI1vuV4ifCxjq6+OFmb90DFTlUdWJ/5yFHMDNMvHQeeQs
/vxQrxvz86F41DxrBmXYxqClfFUDY12VxEMu5DEvJ+LKVUYV1i8oCn0nFjf9soSPCmOWGwpLc//z
Q//NVfImebwNAVyhvwyFpyZnb7JaeeycDJemQJMnjlUUUNcYk4H084O9AaPPF8obCOMY0SicpfUb
+bHYN3XRleid5HGqmbhsgE5pSKbMZpY29oqKqHIznVyXxhCtOLfJ2H2Ck0cAOR5WRB861X/Wza0n
5BNQhCR2ZUjT2b/pUTORREOBpc0xmCSXS4OQXthENlz8P4+F+RBmk7zCvDhvXqgY198iQfx3dLsJ
e35pdS8K+sX9kDm/QlvW+/ivpur7Za2IFQ6SOKIyO319n6GAtBaFiTyOUYIBDqySwWHM+/On+ddX
B7jMdwCu+Cer1JuHCeVRqt4pJAbHpHpmwQhf8oyPiyWn5fz5wcR6d95ekgsO54A8cwvfoglB5Aqc
PYR7zByQ4Z07ckx2RNT0BaENT0GTe89ogfhIgVnu56R3MfpBTvuL03g9Tvl+Z0G+UcnyqRJ9++aF
iZjnRBE21kcT9A4RBpUg8ykK6b3xc4dhiSn+Ps+d1t/MC4O33fnj9TSFCCtI+4vu+e+eAOz5EEda
nvRfmA95Efp4bWg+3jXOEzIXiWvkTx0lQPn+5xf+d4fyYTtAOGBrcd6+UUYHbd2qxj2mHrcXj/uV
QlYYlvqAkdIvplavl3qW75XraK/2Wg6H+8vrq5O+RiWqretotjN4SJjSPVVuQQjNxOhnpDcLfvEu
i9dL8HpI8Bwcu3zIlzAd1x31x5VJk4cBB1qF13ZEoSpxzy82XduZe5SC5j7tIp4rOYpEdgaZ85DG
fFKlYTaviKCZdkHqI0ps2P7OK0gvyePhBXCIho0SaxG7VAAd/OKJnLfYf30SQM44UIFJe6Sso8//
Lq34ATrB2ieTpsTAuyNz82AvlPp16luE0HT5QDJMOWPYRe5dW0fbOtOzvxf8sjsa76Lcz1nBOUZM
OtNtBO3+hSCS/sU4Oa8uoCTflcPMJdnZbYbc3BMTPnQiJtm4SQJzDx2qparmx1qQ5is183M7ylpK
cydrnvpRMYmKJaL3jBsIwymbb0m7sdq9j7PHI+MbC9wgjBpxKTpvtbhTCN12ZZj4+bZo0whnsSF1
/YuiajhGwJ0+6/qbBjhpI0eM1jdI7sVNl9S8IVoK/TSjhEKwEUHQwqzerY9dH5fESLaiSq5zkJKX
PCuaJ1ihjr6Ghz3fI3Ghv3F6YjCIN4rTz2ImTnOjFtfP8d1CPPGIYx/vXp/7zzkWBQs9tOM9zyLs
XvBOXHfocfSeyzl3vuglckidU8196yMS8CbVbFUaS7wKyGrwNqSQsMOIWdCVuQ0fqUFEBS3e2rpG
ckejNHrEvzy9iFy3e2m7HkOi2hEP9EPcnxCT1vuui5dHByjvRYeS54TLZ/goTNu95FBJVqSsh/bX
RSg5SGkJHwc987dwK8dLIKr4LWU2iwfAfXEjB7trvu+oFTv1QXdrKuJcJm0GQm/wWJqV4s2WiS9n
XIfmRV0na2FiZVjvIyQNT5gKmXucd5iUIcAhNsJDK3jTpA1vDYx471n5azYyvanG+rQOZmJB7Uj5
13pdL61RNd1FJ0fQL8wcORkwwrzctz37ol8nfH+1Hc94TC2BuEmssuBRemUfbKM6oOtSs2S/oetf
8YWKqTNWu1b42NkRvzboQd0NcTUo3FYbtL5XuTnMBfsyMCF2Flvt0qgSz0vXKNLSe8ZFwHsmVpvg
gK5qUZ54s2g/xO7iXC6Yw6idE/vyczWOFbHR6fwOU4Zi1wALkVZhFSIg4MBur9OiHq9i/Df5LYXB
VqJa6mFnd5H/ABsshd/qr1bAysvmm4BZybGUCYzBMg9D3Ao6d2s8jPPB/ueHnAnEHptcja0nGS1U
Rn6O4tbuqrseAwZo2NFQfq29tv8WSPK1PVKrbmCNoQSeDela2yFnZdou6Hz2k41R9IYIBf0JOK/t
Dp03+18MjfWuY8Ryqju7jQ84uSv4D4NOd4L2/GKsh/omRK0OE3bpks+xa5GcUPcoQEhXvmiqOToS
HqKai6Cb/Cf4TevYQi+f/Xiqr11JBsfGTHL5XBVNvsdLesFxbOQxBpEHTTOfqs+ZzlS/q8akA3Bo
1cVajHYbstxx01uzh/cNNeCqqC8PZeBAIAZK2FRgSvdDTnxKlTf6KmuRi87eMH+NAI/3iZVad3NY
l5/SfJSEeFaQPqqU+XDTpRuVt8/4+vB9pIu1i5wy2aKsFoeShJWsDaybFWxk+XcjYLC8deGN+qpw
yVjPm1C56I0BDGICVzujpxOVLui8K2Zvh50ZSGUEm2cNfYt2BJUnV0GN4VbRdwyt69naO2U9fNS5
3+jtWHWHYWVhVYn9pVBd/SksUnzXQoFHsRW5u6HgPMKoL+/YleBELyzvJ182ZAnENk8Uc/nsVKuw
urX7QSMl7nmpLZ+K7HmOiIK2QN8gP2JPa/Y1GEh2hNJLge24pm+2rLb9CwmvLEj1EoqHGbI5iF0/
ho+tGvCkCAZSXQlNT9aMi7qxx02pcJ3dOp5VP0VCmluQI6Ll19TvvgvZj4PBi5DYOHJNFC3W3yaM
7i7gd7AEsRqvatea1dbQR3VdRgnnjwuKey359IfEIxzd4Aly6YlcP2nNa7utFRYEmCVVxZNDrAz1
XEKWggCfqdfRR4ea1SOTV3+b9Sg3HWHk0b5QfbevMjl9LYMJB0ZIG97voR+FV20SdpfgtahsKhMT
sFGILPmDBLfnTHvu3pPIc7Z4DTTdp2JBuf4Bb5LavQyI9LgZsabZ+kWa75NpImfF8pcDDEz9cQlh
dRN0JKePo9eW92SFfXOK5RMMX/EenLq/ZF1F1eCE6LrloJ2XuE/ilyVNpw/xoHhyfPHZvhmx7mXm
gkMNrKk0nwmj7NQ1YnboOmYqNAZMPuv4Nh9IZL/sQ2MfZVPP7xA9uvc+PgHWpi3zgVA8ngJIL3jC
o1WNBvsY0RfvTNvK95itFO8bIYf7MiV6ua1F9wUqcLGv+8X9A8b8eOx9vTjELDupv8EMChuFpCUZ
ZVhI32B2wnKBEg1bg0Bez9P4R6St6cOEc+GdGAYcHNLY+5xPPjpDTApD9kqC4DbN7MY3IQy2d+DE
+KyQuOdvkjHunp0UP4ASWeO+Qvl8ZDpvRRvZQ2sFc5vTg0UxO+6McBz8wGWkzCEpKvfBz7WGNuMu
H3SaRCd7HpY7Qg5rtHLx9DQUfTPs7a6T6bVJjfG2QW1b+K9E+Ofd+Mae9EWYDN0lXa51yvDC+min
rYMLdD6UEPYsZeeXAy/PzcQO/02MDUaEWo8Xho3wWGVdWex0mIBMEknnAmjjUwFZVqRbTWVhYXeq
xrvYGSeoo+QYQQdnyXvKTQ9zE0fqE47OLKOuDWt+22jsj0lzx1oeO9TaederefE2c9jgexEUSrIg
iulr7UDLPRCBtByIopNXUjaglIW/XHaDSu+7UjQfUU90j0GBtcBolny7ZAbzT6bwCMeTBFuOJVOM
Nwje3RKUmLwAZ7MP9TZjamxj0gJpLKzXcaFPqYqFwHOvjtL3jq3MR7udrHde2jNZSF0SVwLLbdWm
0pV3aDrlTduaiOTuYuDd/RYVifldB27/ZfIi9TL5vZ8ebHR/GI5AXmJCUxcKI4uAkR4uLU26axNM
Sy6xT//mJSa+7bISkviSdv21O5mkBqzGOCIxKQb7UrW4GrE7v7fQ2+8dos76XRhTs8fLTHibndQI
LLxB9gE6FxwULKnGTygB6mGr4iV7b6tI2ZDsquJ9FRZkNjGLt+4Sy+WpFQBIxEbpidzyRwMCG/2Z
XPBfLPRXWCj2fkAD/4T6/hL1+pi2MW5dwIHfhfFXL//7P+S5rj/0D/aO95sjsQ8EIZMgccHKmfxH
XIf7G7HfaygLjRAsgzUO4h/uZeFvtMUQyLERBFzDavCfUKjr/8ZvYxhNCxU4juP/R4bLSrivwAlO
isO7gK3+2o4BKL2BQoLRr2t2FgF/Z64K1EV1wJQv9BhBzM0phedrqujzXAUe6uogTj4y98G0waZJ
SYH+btwae06mIe7BU2QN71uI6rfJHOtj61fFQ13NDGsBfK6aqH+IaPZBx4bm2XYJZeUb4gZ/7Fqr
enSInLjV5URNPGIp9uJFFdtxAglCzsZ7ruyGPZxi23t2NRPwzcqkeOz92vqaGz51hn+l+RqS/0H+
YtrJ6YZPat/C7yS/ITsSyKdxCh6xAIO+iACNdNMBNUCPRJGJVW09WNKDY4t1x7jXAdWGYoi/6cpV
2KOoPG5Ea/CGyZPgc5EXgUOHNgbcFlzQL2Gjx6dMi4HC1W+YcEFV2kfBNHkH0dhyE3X5H7JcqiPD
MwTCwSIh/8r8EzmA1d4TkWTkzXioiNzpEVP1+b6syby9kt3K5sM87DYis1Lhno+tj80w+okRFuNM
yP4fE5sKLU+zgnjFhQ7uEbhm7LcK3xzaKcK/NArgyG4O0Rn2YLLeO+8bbOiagwXQ+dA2gXwetCRU
As6RfpKxxB4D54UHM7nrXWbwE28Ssj0fwhyqG0F80HzitKe6KbS3tjEYLq45HhRuHdZNrFd9R/nm
slSV+wAmjbMJkpBqzWqbKj+cQR6B6Ss+uyveQyXDc400VKkNzFr+3pyU/IznIi066QoeEs7TVFRe
X0aPmQzydOsNPn5Uo1x10UkMRBEbMrKDOiegABIrfeVgoStvg9XkK2yleHAItqOFJIfxYlL1gDNV
H7pXbtJ7zxqTuu6ChZc2ozXdcgyrtQeaSwFhIsb8eZvJhQtS603Bnlxmxz5fiuTaCmZOYBINNScu
BWAR5RjppwLeBjqVaKRM9MgbJWbDwPbfBQpjv5toJDjs0PVoSK96PdJjxnXWv2BaZm1TzJVwrMLs
JuWO4755UWQZFW9NNdSR1GrZ/B/AO/x6NnT+HMCzwp/fybmD7WT4L0sDEU760LoMzQDQQAcbDjcE
aystzUVE2JXdEjfmn85H9NVAb0m8LNhHIXg3mxH+yTYjjPxxanMaVgBNGkg5OYRHMrSXzzachGAr
iag9+jbYVoNR7rhpPNNexmnmybs4G4iNd5ukvkrdFH4xDkSuS5w6YsJN7BZc1swU/JREhf+77LPZ
ejyfJQmwQ3xJFZBWW1cAOyI78XnLLJqUm7At2POJnXUrqO4TzzmH1b18wJELQl5drI8UidV6TzLa
sJueLuoYrujejIN6R2JuCsk7CGOwIauGiJTXuDNszoiXmgpWKJWBCsnSFvMhbXTxbVk83sjMt9Z3
SjiEHyAMDsqLehgnoDNRmgHnuNxsjcr7adeHjGoxpkLzesb5slk/IZ8bXHwTBrzZiqQiogQ0VJ/6
AHaG9giY8RyrGTffMe4StzbGBohxGLNExyycw0cepp/sVgeSewSM/fIdLu7l0EUHLN/Mh5G3+CKb
gvKAkxLRpGPswWPouy+ZhSYT+jCfRUEC6ofAt8qtcnB22jjt1HIx3IATaKLF1ZVrxv1Se1ir9SSV
uDsvrGhsuGXjcmmYpV1OjF++NDS8uDNUNUnzkpgnFocOB8I4ZviCmSD3d0bMSBOmWEGGhuAW5ZTT
+0l4ci9HAsX25ARNQHORoCKHjnhFJK8LXTlIyDZkx8BKSlf3xYidMkZjZFXQ8ibOx7BeFPV0O3+V
qnSvI4TOl9kYiJfCU2cVkVEHmyXw1LR++tVtzPSAEHLGiro6Q4UAiKn1EXVz+wjPqdth8tRjrRYG
DPWFhdDXWMVJQOzhv5nqYAflvK+wo/6azjEWhtjUdkcsKRTWSRnIzQaBErl7edYde4AtnKZA/iHt
IHUmHtbbedO0TtNNzxA8jRZ18uLmpvXb8ivk9AT7rAD6Do5WDd5fvQluIOTdi9JyDC4QwqVKDMZO
nIqc1fxukS5Om3YIc9Q3h2V0R7Imc/0OfSItvjVEt9XYsprMFLWppYd7UVWf3HhCDNqH3RJfjACR
J51XtvMxopF9JBOp/VBM8jbxxuYe5JOUt7gTMHaE+lCpPsGTAUbQ+waZDP4uBQyPOLE/xc5kjjIK
HpbY8X8fOgwyauNhgedNVR3yfWhidsaW/CSsTy+NDsst/eItmF+98UudeKBsiX3CdrvY0qX29h3Y
Z703jrIJV2wFKgG3NXRWfaL3OIxX9g4bjOlzpE1ZbGn7PDyqymEoL+emKMjYEbLYQzioyUq0+wen
yoOn1AltoJjUxZskk8OmhFpzNfrkiG0nfNAM2/txKobhpnfsz1MbNO80TF3CTyejfXzCo/6Ei1S2
GyFofpiR0hB7m4m7XPj9t1Ga9vPMtLh5Nr1djHcpIaIxnIolBzLLq61u2k/OvER3NCzRLkeBsqEU
NKexB88ssL4Zld9eD51rvW/b3t93DiJ9YMryK3oac2pWV73Im527LO3HJyD5aBeXiX8b6tB7D08q
Vpu8ShAV4Gqrb5QV5e8AC51qh92KdUfKEvm8hDXuuV1qM0oiWHVXVp9h4+LeVeuP0aBtsLj2sWdL
3CcAwSDe9pNw4qtsyrqTNXvyE5HYBHqrfG5ptDqxj6wkOXYxdBYXIta7QbWXwQD9LVfAWYmNqyKQ
mjbyNCW95AoDuC4J/su7WDtDz+Zn3dB3OhfkdJzKKUDkWojfIyZvm7jwsTpzICxBp4OHZIpiJ/TI
e+BgU5YYKC6xG0bL6v6IdNBnCz/AJ7DNxnG0ewc6798GYdt/qFvAqk2LBRrXk4B0LeZgqX58R2CI
t9FD/NG3G3Gs8DvcCdfoLXGbHrFYZfkhzWpEbhnlx8Gh10fYXGTI9u01+6jHVHYzd0lyi3TdPYAI
zw82wSLHuXPXYDN+cMTZ7B0r0HiZmo5g3b4M79zeHi90NQAJ9o7UR6z+mvvEK4sRXLSbgEQrzG6T
qRbXA2lJd2nqQ2qJ/Cu8MINTncNmJU8Z3ZJXDo/JkEAeIxjN80RAQWHG+OOIHeBGdaZnx+3ca1+X
5tLYsYNvKeGtMC95DqRiTcDrJYLTbaAGNLBznpDG55c9NjbGaw64P7A7gnLEBGyVBeZtMnjUIRc+
atN+wOBQHTrTRBlkM4F/XNalu6YIc3CIaGObVtwnkV91G0ymcKCaYxKZ5CwhqyXzcDStrA+T4xgc
N1lPcUM1SbBVrDcvWTP436B9Tvgo+N5ymYQ9Oe5KNZdhGwJ/raUVHoEthhgzPDopynoLW9bHCLjR
+6waSbkYguHdxKB/F81Fv2ZDjLtcKeeYZ+V4s3SBdj+yv6F4rVBsj4SimvI26wmS6XIPb7rSxP59
ERIIv/WssN0g36IsqCb5R45EOz6EflXxAdnUgrkv8vdkNX0gBMacqhzLLazlQoO3XRDddZQB70jz
06y8gEQEpYxVjSgZImskw6cYL7D7JUL+By04OTT5MJ+8zvNuCLVvWkiDjbUbam+4duuiPxrRkMVR
peZWeH33kEzldTM1Rx0sZteETvO+7OruCxFu8Mb6pr0WoxddtHHwSKE2HaCn7UbVyjvoe0Wx8cY8
xzcL0XNxjUs7tg5puCxk/MlWZ1t403WG8YC/3A+urf8weVkQLB46xQjUjPmeWw3cEBenxHxorfLL
jJ3yLUnZy3sLqjO2KRq864+g15Bz5ypXRIsNMnIu8CRzravIAK5jQn1P9Prv2i1McgRkUtHJrezn
fgr1O+NRyGFg0QxX+ZSSYYUePN8HeZao+xCBFubtJX9qJzy2qugWFLo5rLERDP62np5+XxJsPKXb
BrG6RYLc3LL7XfUlO+j0iwn12vj+OKJkigvbiKYdd3306m+16jnFEiRcu7705nVi7KUZZeIgCir3
HyCDv2EHvZnfyvOBsKNjRwCdd94qM4KWYr4pOFCRQE2mT2XsAVOZWo3HIJ+7NKDNimtDPbqw4P5C
3fLXo6NzWMkk2L+FLgSrN9NjaxbKnk1NTI92HvwJISKptAwYK/Dx2mC4tvF7RT1oTSUV/M8vXbzm
JHhcO06fK6OLabmLm996dj/MgSc8kaM6auvL7yPJcYoH+U7ljfMAXEkHhSaIix/ljOVKzJxzY7fV
QA9QxapYh33i4ecn9GZ8z/mgoXeRt6I1ElK+PZ8Y7fvsxDQzAHbyanKBH7w0cR6WWXUvYSt+RZ/y
XpMT1hsgXRzN4KIpG9HxW3IC7pQzdgldfVmVbXjCbls/dezGz0TolckOE6IvWARKeYPnwYDNUItX
NdmDwkrKd5mXFWx3rOZ7yL6yfV+2o7gpAfj1dQv35XFMmKmOObbDG7lUEbV66Xcvdmy7ISgO4Qkf
HJB5TEYMvtjpMOinXmfeM04oU/+hw56pOyy9wFp9W8GvkJ/JatCYawaGLj2OcGtP3ZgGNGebeAAL
RzEEFPnCOlF9C5ax+uCGMW1c33T8fdQ8+skupTGkLOHbtm6YNl01bNe7Be+6jqghusULJlR4dPMX
WwL7tPAv2kQwpe1EUD+dAZDSb/6ky/0X3vwlvBlIPsh/D2/+/owhPea99WuuJ04T/NifACfGl7/x
vXgQmDH3ALREBfMnwCkc+dsKLK6oJ+/9P5SJxKbYGBOsnxrrK4Sof2KbkgQ6SZeDYxAkMz5A8Z/Q
PF9/WrChWdMwCcVbTEBGZW19vbYs9bKmvg/+XUmM27Jlfx3uWqaNJGBNTff5hxvzy0X8fDBU8auF
Syjh/739jmPPrH6avQSTp/WvZO08zOtM8vsQ8fz2x7aSz+EIEeH/cWicz+wgIIzlL/yf1MoFdB4h
75YQtKwKseTfj/OkzJ7yTzy4AWOoDWNyIDecusBIfn7410vmeuXKkUDU8DBhm6IFen2bHTeNKwj5
7l1Rwj7cBhY1ypbJLqtQWq+HMyvc8/NjOq/3jT8PyqsiBbxPtg5Q9R/3DUY40RDr0LnznIq9wiVy
wil9UE2Ur+Gj7lGUyZToUTbsgVUl6Yf+xV+pbIXlcx8atAYXGtTOXHaYfkf7ZWGn9YOVy8GE3xbH
kZh0uE9LvZKptGAtNgzw3F9wt16nHX6/jDPwvpKlcTp4w6sMpsAdjEochpAQQPIBCxdTrJhc0LG1
4Q1WH00OZ+bnd4/hwQ+VzZ9HxeuCAcLK0n6bbw+QqDLjteIOepR4qEiwvWhUlXyzM9PczWIx956E
Z+MpOAubOQGF/vnx//phKva8VcqJLSDygTcPbwxD2A+5EXe+5UNQWz+YeaVDx+M/lvZ/a+vxpsA4
XyukVb6stcph9PBmEYhm1Ve2PYg7uXIrkQyBQY+pANo+c5VMLuXzaPs4Adk2KLNWEx/LmShE5sZ/
SjvlU3ExI2S1XLm0f3lrHWnVYWNHiI3QTTSMuokOOTl9aY8EJue/Igj/3Ueyir/5Lvmf+gvLVeiM
ECZ3dO7OjKxqTsCJz8jtoOz6WLYrcLdyUZsm5S0Pi4XqYUTShXU2aRgbPNnro+WP5j4G3433ue0A
uyNe2oueWU2SjHCZqjnjK/Pw7ZuuQxw7i8PP35Wztde/yvDzA1QMa1fhqofX+VsTkAyK8xDMobiL
oow5BgPe9vL83pi+1E8r02ZbBEwu8I8JESTidhdDFsASnFH0JX411IxpLmFqLdMCgUdEdvcStPav
yOh/swoiWGCaZtMs0Ka8+ZIt4wyjH0lxR+ILN+R8m4UGIBd2JB4aROC/4PivO+irrxiXWN5q9lx0
/nDA3x6x7KHR2Pnc3Z0Jg4xHvOcoZFJG4gjQ9mDDIGtdH8Abdh5FHpxnbOknolw+pGRtazq9uX9x
6xFDEpsVAKKBfkpdxj9yfSfOt6hj1/AxdsWwAooKYDrKjRNZpvLKUVzQmtnxC2bo97bqx+fNZk39
yUhSSAea6Nt55BLkoaL/iO9qfmob6nlpd5mysvcNlpH9JYQromIyNWb9DkZPAcg6llFyCBPGDxsc
j1wbEpkOt07mjHu4AuowLrHVXyI3HgRQZTy70Ao9wCXbhQIDajFZH7VFvsbOVnVN9HqMKGrL1BQY
BzI1X0bWTcOeLcDXJCIwCZCBru6Gqk+OQVdmJ3Rx9c2YgQXvgrrFCwfHP+uTmFVOGPpcfLHzTuwK
yET4Sc7LghuwGZOXGS8O/7qfk2qX9uzf18xcS4LSURHcNvABSqwBIf9sJAw3MtyJggZiU5Z+HKoi
m3ZupNSHEJMghGtZTPRn6wCGbEovbpdN6IeAeCjygj8gwrYBGH/X55cL/owOU7ZBko/azCn9Oi3p
yYkHeiw9Rtc2KmeCbEYmmQrIvr3D+0og8/QgHmJS7uTJtiTRXN+qGE7j1oQyiXZBBpMzhn74qHPe
ESIR+eRwhwzx/02IaaI0CPdK9IyJmGt6z10oKROqgNWGEnAd92p2gS6d+TG6LBiYkQsZBYs6hpoG
fE6dglzlAzuzSERAmmM1oFO7Rpmfze9QWDcnpLyBOMRzXSZ4VKUmuELJm9yM2HV+gbToM+9AlQgQ
ST41Rqwx8SGyPbRYMNYNDfVk28sn0QWYiY6B2cEpdf6Y+7qm52c0qEInOjiEvn4uw877VK9UwsbX
yQsvivkaE3O5jo3jamcPPB4UxT12y7H2cFxR45YX66xsxe/HBOhtrXmDheOLbGwfxmQa6wfLC9L8
OFYB05TrqsKT6EGNUW0Tdptgkqp2pSIPF8bLDDXKh6PnhZHDPwWaU1x7cplaeGcSBDUTAxbkItSf
rATgm9PNswrmacO87WDZa/GzIMKpwYdQq6wupnYcUAyxgkONDiamOx0zYCizcVR8NFbHEzsT8kq0
kMN2VOE6MlunZ+nMW7lJAsFmKiucObb4ZuinsO14sj7y0GIDvIqmwG6D3RROvF5VzOS+y0eW7FTG
d4NieLldZl8+R0xMNnFqU6/2xWqPtAqJ8PAMH4ER4SqD+BCxwsTXkqxDSpbQ11usOAEvE0aRJawb
vSE/hZOj46iPlHXR4+DjEZjPZX3Mq9x5aPD/4y/VBS12T7A0zCYFmFnIsIx3QvT8l5jUG4i4KzH7
+yQRNSKzxQBW63PrsFNvesiUoJ6JyG4Ggt1CUhQ5qzOfOFS1uUc5xKb+XXi6rpHUcMEpQmt8PA8X
4f52L0243srzTLrrBv54PltGG4zPEFDir0HZ6eCUn863JMjzx7zw6YUZ0jFgjenvB1pyHHuoDOd1
FD9ipb0/kwaGlHbDLaD4ZxFGHUkPzXM3r9Xj7HDvBfJ7GG18vxmqy7F7SWteBvycupexnenTGWFD
L8jhhGMSEe4xcoSrXbDbNmHcPMF6pPo1aTffnwuFJYdEe22ywn92VjZ41qFxaBtOxjhB9sIYgNFY
Sjl0VTeWfWMnfNJ+HdkknhZ5feI14tkBuVO81w0bT0fbvzI+7+3MpgivSUaDGgGfEpETuzksdQj4
EVG9z/gXMQFnSjjXV03XcuYjPzOu2uCZUYrVgjacC5xhLVXyhfH69+bHXYfWcxYidMePTuLXbOVN
hpLLB3OasJAnssCTz4nCnuKCbYcT1I4B4AisCtKWLkX0B66rHLw6f0ICrwSm56ZdyyB2nn7XTneB
nMjDXBV3dBABxR3/GsaCDZioHta2em1VSHNDRT1DKGAZcK98nvQNaXjqisupjy4D+ft0HmZoYEnB
2TLFay8ZK6KnW1/PM1fdjuFuozAe+M3ZCK9dMvke3ukptpLLMsH1FsO0ircWhwoGtqCcnEzk8QJ/
V3j0ApqlGVP1kOW4OOz7xiba2gl5R84wZFJO3FOi67j+8yKAfyPapLTirhR5Gp78Na4PzRAfnL8e
/v+4O7vmtJUkDP+V1LnHhT5BF+dULWAbx/FHYpLdXFEKVoTQJyMJSfz688wAORZ2nGxE1aaWC1fZ
4JbU9HTPdL/9dlwBF1CogqjQss/MKaYCL5M5bPfX0/Xc4FsN9Hw4iQjk6KFiC+okNA5AxF/f141v
u6pXIuxL2DftJ6DyfYsVL0TOnShLZHycll9XAS7A0gDzn++AJKa/9vN7p57rFbhl+QWt1iauSWcw
8DQWZMKCYls7oIHJNMEtXLAp0ody7KFe+fEDjTqAimR/pE6Fn066FccQWhw0oEKknUeGLqcW4ucd
OgsCRwIqMhb6msrhvXpCIhF75NzGA9FpxLQheeDdVj2afkg0zuhGpO0G180wdo60M5gbtBn4Z76W
Qu7StjRrRLsdowqbzbaPRWVRD4TKUKE4rAzGMB12iRVw8okoS04yUmsi29QO5AZatJ1AE8Kit3mK
MJibblYWrNdE4qcoULKsto0xnwwYXn5Rgmccjqzcxx0FIYuLlly84zIXljFaYvLwBoc0ZS2DuW2c
VzQ7TJvAAs1jwTNmfahFlQgKdybQmJ6gV2KPWAkA3iQ1qUAqtOZVyLy19NxxhlX0Nt7Y/DdcKfr6
gX79ih37HE6MMeTW2m2wUr6v1le9y9TXcPJsRXx5JDcLziuwTqTXW6mAnS+SB/eN7DpUjlX4TGQf
K9ud+zVhrS4yMa0HQfMF1qX5e2Wfpl7OL1ckAi4Z8GSGN4NyiIkM+xBdmzBwvl36jYDPQBlEXMXD
r9lgE1I7EhvZMpJAn91klksHvzZTVmHXocx6MoGM+iYkR9o60W5Xlsw2gOxnIAdFJA3suaXQTDQU
jgdrnSQE9JHge2g14FSlcukQSkKobla817AREhP8vXarmTwCJqfNaFFOq4kW+ayswXxNhAGJZlyk
GUZTrlK8vRFod9DTbN/v2p76PQ0AFiAOMVUe0AwLcujMsEPZxVwhXhis7Y+MQSWTQQSgZATNRFON
sw2dGaPUF5v5xbpHbfU8gbEKZs8SLrhzAyC0AYC3qT/EjezeAXXufHJqMCq+5fPcZbMZYt26WfQm
K1MwqUawF9o+bLRhUE+LcpMs7zQqzukVw3ppBu4DGufQWEj8U5Bi7X2gvWJWWCWbEL8XOp/AOoPn
zWr5vAOnYtSJPngoh3V8pxvWYtmb98ahs8qnVrTujwYCz06X1+qrb+TARiQztWFzpKZ3x2AB12Dq
VkFGRGqCig5vUp4OO5TG/kRzF3oOMr7Q1Kq29WWvXBkX/WTIVD5/zWiu5aaOr4IsW90YZq5pY6Jm
fMXJvp5KtArMplmW3MxTQMFOHbFfsHXAyPSyY2Ei14vhOf3ARf8tZONAxlZz6G3HcDBw0C5NqM+Z
PxxdqVaphCxbyahOgDUP/krn6xFxxs+1o6Ek1b6nmiSHBgPyIGvBL6037HFiuaVTfW2hz6Az1dpQ
roEoqYNySFnpujIclqqzXFO/6gtuD1QKySY9lT1S84o7rVUwmS/x21vGY4Zeyh6T6AL84BzQj3EF
Tmb+aQ75ps90NensGMKewRK9gi5CFPi01K5BLZFPo3ICWvBd4AD2rjJHu1XYPK1X5I/6tmF6uiEx
Q5gTk01snfhJewLWGvt4q60d6LMNVx4rv+msQpwjsFnjvJH9icAHcOqqAysWwyCGoIT0VVWb2ecw
grAwLfB7AkDabRFhPMG8x0S/1LqwfemZt9uUCMTZbjnVrWXgmRu7n19bWcmKK3ogGy3aZN71djuM
dXpdSlRcHCZD82owAH55xYGtpieC881oWJbiEiKR8iKSfbacVQAS9kN6QuA+IGVnOXgl8jyoZEBn
F7mmuc5JQpUubAo+syUZ64kC62VWzXrY+gSj3ZbZYtKtTd15RJYs7l9AHjQYnttNoV9w5eVsKcr6
Ixzx23dL+hI+AnEIJzkrBO/MaWd7AbKyHIwGdtxnhIuZ9e5lN3U9ZjudDM8NYdRTHSDboswM63Hl
lFsvYlf5NY3qnO12RS2YfZV+rUHI/U5jU3YZkVz5D0BlW8ACBEZ+tIaDnxGfKSQyFgCuWwZMDCf+
yg7+HWeF/2Czx6eBK44ahhVY/Utm1ja3jpHNPy4Z0LRI1w2SrKQf5OyUE8e/3yY9TqxUVeFdhp5a
rEbC2di7Iuf/TYVn/yASX36uJqy9Lz3RfPByWj7yw/wT+a7iKJylv/ah1wXtIew/qBmBtrSPa0bq
ptQdvyYjchkdVz56f/5h6mdUmil5Gpyk5AtMepRCT7Z7uzewziiIQNSqmYpsWCaoKVI9UdL31PD6
E+70+fpnXnsCT301EuOvkawna92qnP23WtCZai7JM21YCHavthaG+pk5JKfIfM1vWvqfaGGRksuS
1kgobhUCKeL9nA6OJPxjCYZzZnEoH8jqt3odWYJDrZBKgS15AtRrd8HfyBIAbVJe6WQIxuCM5hAb
VL2zUwLr6+ly0DTnjBoXMFJzbyq/3XKgukJhpZMWzD4zpJi2QfPMy8vBOaOWQXmTguPu9btpQYf0
iiR9Jy2wIPZVccndwwu1tm3BPrMti1IWpDfytfPFv9GCMMgId9aCdmbS4gQTFMWA/VM+1QJugQ0i
A1NkNXevpZ91jT+hqm8Rd7wMokcVawMvfykkf+8Dhxjz/P19fJFBRLrP1gdl6N1dexdp5O9/uY8x
LJ50DYpgUagY+OTNQ0xU19n/+/4Bn1+6da3DUx3+OA084UK0B7adMN3sb/PWjYnX/4rcL27sPm1y
k0Waw+8v7hi+rYIfCM7DI7myBv7PE/75R+v5n6yuV+UKCvNJWzA8M6cQHLpJ7uYHSWov4Fgswq63
PHYjBo+Jo17CXXTpLJsGGOE+poe7lHcNUIRdVXfJSeItimBRFgdhSjjJq8Pvv24dEy9yK1d4B0lS
MsP8TqDsw3J6k359A+S1jL+0WzjBM53ACiGnFMFj2wp3+8auar/0UvpO25LZMLM56ip5isaD4CBH
mbehOPq6Cr56dJctA9RM1YvaWS7Z/yQN2itytx3pLDp5ZD5eW8uyh/egnV+37Ku0OhILPqO72Ovn
vgkomnYCwaiyXITNQZKyCxstH/7w66p4l5ZB/kzNDCw6QXi5cYOk5T3kzIMT3PONC93B8UDUPoe1
7uq4cfPcXcDh4BVFy6ZhbTNPoZJgsQx8t32M44BxglhwExAL8rRoWTawS9nx3nUp3gQ5TTQ5edaW
b6Jtt38i6WkpjkWf5MYZ7XHkQyQvnNNdJbfeF0HBvK1tHR76U4jeuO24tT/adP0ab73qzdSNs3wZ
tMM68p0TrB4p/60ncq85KEF6KlJW2omE33h1sGiFMYTLTNApNPOZprSDpP19y1RbZ9GpKJZvxq5I
iZRtczFsiZc8zQUmbni89iG9OMGW5G4ZtDVuYi3d7/oujNiRtE814JidEzjZO+H5x5kykpnd7/ne
S5Ic9m736JgAskQ/wX3/aNi3Ohn+eqh/SMvvGCIpA0ma2tUQdxd4bohS/AnOIzO07+W519pSgOfV
T3CwnHl1+1S5T6N0VcnHwl0eFCt9CqPZ9BPE+leGVnU0ktcYdTqKfr2bpatwLy/evHjzlDJOYHyv
sq53vXeAkbT5tOzEhrbg8IfvLfmXMk3fyjTP80+H8stL/9ZOrslPLCLPFX/9DQAA//8=</cx:binary>
              </cx:geoCache>
            </cx:geography>
          </cx:layoutPr>
        </cx:series>
      </cx:plotAreaRegion>
    </cx:plotArea>
  </cx:chart>
  <cx:spPr>
    <a:solidFill>
      <a:schemeClr val="accent1"/>
    </a:solidFill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10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496">
  <cs:axisTitle>
    <cs:lnRef idx="0"/>
    <cs:fillRef idx="0"/>
    <cs:effectRef idx="0"/>
    <cs:fontRef idx="minor">
      <a:schemeClr val="lt1">
        <a:lumMod val="95000"/>
      </a:schemeClr>
    </cs:fontRef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3175">
        <a:solidFill>
          <a:schemeClr val="dk1">
            <a:lumMod val="65000"/>
            <a:lumOff val="35000"/>
          </a:schemeClr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1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14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70000"/>
        </a:schemeClr>
      </a:solidFill>
    </cs:spPr>
    <cs:defRPr sz="900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321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/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9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/>
        </a:solidFill>
        <a:round/>
      </a:ln>
    </cs:spPr>
    <cs:defRPr sz="90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496">
  <cs:axisTitle>
    <cs:lnRef idx="0"/>
    <cs:fillRef idx="0"/>
    <cs:effectRef idx="0"/>
    <cs:fontRef idx="minor">
      <a:schemeClr val="lt1">
        <a:lumMod val="95000"/>
      </a:schemeClr>
    </cs:fontRef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3175">
        <a:solidFill>
          <a:schemeClr val="dk1">
            <a:lumMod val="65000"/>
            <a:lumOff val="35000"/>
          </a:schemeClr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1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microsoft.com/office/2014/relationships/chartEx" Target="../charts/chartEx1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6" Type="http://schemas.microsoft.com/office/2014/relationships/chartEx" Target="../charts/chartEx2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45945</xdr:colOff>
      <xdr:row>17</xdr:row>
      <xdr:rowOff>158283</xdr:rowOff>
    </xdr:from>
    <xdr:to>
      <xdr:col>22</xdr:col>
      <xdr:colOff>479052</xdr:colOff>
      <xdr:row>32</xdr:row>
      <xdr:rowOff>43983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182C057-2BC4-31F0-BF78-194FAE77C3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537882</xdr:colOff>
      <xdr:row>24</xdr:row>
      <xdr:rowOff>169488</xdr:rowOff>
    </xdr:from>
    <xdr:to>
      <xdr:col>14</xdr:col>
      <xdr:colOff>180415</xdr:colOff>
      <xdr:row>39</xdr:row>
      <xdr:rowOff>55188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1E176A8-7311-D26F-E518-F1CBC3FCF3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24</xdr:col>
      <xdr:colOff>37234</xdr:colOff>
      <xdr:row>17</xdr:row>
      <xdr:rowOff>89188</xdr:rowOff>
    </xdr:from>
    <xdr:to>
      <xdr:col>31</xdr:col>
      <xdr:colOff>432088</xdr:colOff>
      <xdr:row>31</xdr:row>
      <xdr:rowOff>165388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D623CEE-7260-89DD-2D76-3CD02EF1FD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57150</xdr:colOff>
      <xdr:row>5</xdr:row>
      <xdr:rowOff>19050</xdr:rowOff>
    </xdr:from>
    <xdr:to>
      <xdr:col>12</xdr:col>
      <xdr:colOff>590550</xdr:colOff>
      <xdr:row>19</xdr:row>
      <xdr:rowOff>95250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55E6A671-8376-12F5-798B-167563FA4D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161925</xdr:colOff>
      <xdr:row>34</xdr:row>
      <xdr:rowOff>9525</xdr:rowOff>
    </xdr:from>
    <xdr:to>
      <xdr:col>27</xdr:col>
      <xdr:colOff>66675</xdr:colOff>
      <xdr:row>48</xdr:row>
      <xdr:rowOff>85725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64A04AD4-0007-DB20-A76C-0940954AE3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20</xdr:col>
      <xdr:colOff>1085850</xdr:colOff>
      <xdr:row>1</xdr:row>
      <xdr:rowOff>104775</xdr:rowOff>
    </xdr:from>
    <xdr:to>
      <xdr:col>26</xdr:col>
      <xdr:colOff>419100</xdr:colOff>
      <xdr:row>12</xdr:row>
      <xdr:rowOff>133350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364BE5A7-8E62-A05B-742C-52D33E3F62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9</xdr:col>
      <xdr:colOff>428623</xdr:colOff>
      <xdr:row>41</xdr:row>
      <xdr:rowOff>104774</xdr:rowOff>
    </xdr:from>
    <xdr:to>
      <xdr:col>17</xdr:col>
      <xdr:colOff>20409</xdr:colOff>
      <xdr:row>55</xdr:row>
      <xdr:rowOff>180974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12" name="Chart 11">
              <a:extLst>
                <a:ext uri="{FF2B5EF4-FFF2-40B4-BE49-F238E27FC236}">
                  <a16:creationId xmlns:a16="http://schemas.microsoft.com/office/drawing/2014/main" id="{EA6B859E-8F27-016E-80B0-A73CEED1F3C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7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858123" y="7915274"/>
              <a:ext cx="4582886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390525</xdr:colOff>
      <xdr:row>45</xdr:row>
      <xdr:rowOff>190500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DB87DD46-945A-2C0A-0F6C-DDEF5184ADE1}"/>
            </a:ext>
          </a:extLst>
        </xdr:cNvPr>
        <xdr:cNvSpPr/>
      </xdr:nvSpPr>
      <xdr:spPr>
        <a:xfrm>
          <a:off x="0" y="0"/>
          <a:ext cx="1009650" cy="1119187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98052</xdr:colOff>
      <xdr:row>0</xdr:row>
      <xdr:rowOff>119062</xdr:rowOff>
    </xdr:from>
    <xdr:to>
      <xdr:col>19</xdr:col>
      <xdr:colOff>455840</xdr:colOff>
      <xdr:row>3</xdr:row>
      <xdr:rowOff>61912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B599F66-EA71-D3B3-E7DE-4F52D65E8987}"/>
            </a:ext>
          </a:extLst>
        </xdr:cNvPr>
        <xdr:cNvSpPr txBox="1"/>
      </xdr:nvSpPr>
      <xdr:spPr>
        <a:xfrm>
          <a:off x="7408490" y="119062"/>
          <a:ext cx="11025788" cy="514350"/>
        </a:xfrm>
        <a:prstGeom prst="rect">
          <a:avLst/>
        </a:prstGeom>
        <a:noFill/>
        <a:ln>
          <a:noFill/>
        </a:ln>
      </xdr:spPr>
      <xdr:style>
        <a:lnRef idx="3">
          <a:schemeClr val="lt1"/>
        </a:lnRef>
        <a:fillRef idx="1">
          <a:schemeClr val="accent1"/>
        </a:fillRef>
        <a:effectRef idx="1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r>
            <a:rPr lang="en-US" sz="2800" b="1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Verdana" panose="020B0604030504040204" pitchFamily="34" charset="0"/>
              <a:ea typeface="Verdana" panose="020B0604030504040204" pitchFamily="34" charset="0"/>
            </a:rPr>
            <a:t>EMPLOYEE</a:t>
          </a:r>
          <a:r>
            <a:rPr lang="en-US" sz="2800" b="1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Verdana" panose="020B0604030504040204" pitchFamily="34" charset="0"/>
              <a:ea typeface="Verdana" panose="020B0604030504040204" pitchFamily="34" charset="0"/>
            </a:rPr>
            <a:t> MANAGEMENT </a:t>
          </a:r>
          <a:r>
            <a:rPr lang="en-US" sz="2800" b="1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Verdana" panose="020B0604030504040204" pitchFamily="34" charset="0"/>
              <a:ea typeface="Verdana" panose="020B0604030504040204" pitchFamily="34" charset="0"/>
            </a:rPr>
            <a:t>DASHBOARD  OVERVIEW</a:t>
          </a:r>
          <a:r>
            <a:rPr lang="en-US" sz="2800" b="1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</a:t>
          </a:r>
          <a:endParaRPr lang="en-US" sz="28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2</xdr:col>
      <xdr:colOff>320488</xdr:colOff>
      <xdr:row>3</xdr:row>
      <xdr:rowOff>152401</xdr:rowOff>
    </xdr:from>
    <xdr:to>
      <xdr:col>5</xdr:col>
      <xdr:colOff>444313</xdr:colOff>
      <xdr:row>19</xdr:row>
      <xdr:rowOff>86591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DE7CED5B-6E8E-2908-CB2A-C34B60FA7E79}"/>
            </a:ext>
          </a:extLst>
        </xdr:cNvPr>
        <xdr:cNvSpPr/>
      </xdr:nvSpPr>
      <xdr:spPr>
        <a:xfrm>
          <a:off x="1558738" y="723901"/>
          <a:ext cx="5291138" cy="302981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800" b="1"/>
            <a:t>TOTAL</a:t>
          </a:r>
          <a:r>
            <a:rPr lang="en-US" sz="1800" b="1" baseline="0"/>
            <a:t> EMPLOYEE</a:t>
          </a:r>
          <a:endParaRPr lang="en-US" sz="1800" b="1"/>
        </a:p>
      </xdr:txBody>
    </xdr:sp>
    <xdr:clientData/>
  </xdr:twoCellAnchor>
  <xdr:twoCellAnchor>
    <xdr:from>
      <xdr:col>5</xdr:col>
      <xdr:colOff>897242</xdr:colOff>
      <xdr:row>3</xdr:row>
      <xdr:rowOff>176301</xdr:rowOff>
    </xdr:from>
    <xdr:to>
      <xdr:col>8</xdr:col>
      <xdr:colOff>536863</xdr:colOff>
      <xdr:row>19</xdr:row>
      <xdr:rowOff>103908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2B1C915B-C47A-D760-52EF-2B62295C6211}"/>
            </a:ext>
          </a:extLst>
        </xdr:cNvPr>
        <xdr:cNvSpPr/>
      </xdr:nvSpPr>
      <xdr:spPr>
        <a:xfrm>
          <a:off x="7302805" y="747801"/>
          <a:ext cx="4402121" cy="3023232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US" sz="1800" b="1">
              <a:solidFill>
                <a:schemeClr val="lt1"/>
              </a:solidFill>
              <a:latin typeface="+mn-lt"/>
              <a:ea typeface="+mn-ea"/>
              <a:cs typeface="+mn-cs"/>
            </a:rPr>
            <a:t>AVERAGE SALARY</a:t>
          </a:r>
        </a:p>
      </xdr:txBody>
    </xdr:sp>
    <xdr:clientData/>
  </xdr:twoCellAnchor>
  <xdr:twoCellAnchor>
    <xdr:from>
      <xdr:col>5</xdr:col>
      <xdr:colOff>896710</xdr:colOff>
      <xdr:row>5</xdr:row>
      <xdr:rowOff>178446</xdr:rowOff>
    </xdr:from>
    <xdr:to>
      <xdr:col>8</xdr:col>
      <xdr:colOff>588974</xdr:colOff>
      <xdr:row>8</xdr:row>
      <xdr:rowOff>152671</xdr:rowOff>
    </xdr:to>
    <xdr:sp macro="" textlink="MessyWorkChart!$F$7">
      <xdr:nvSpPr>
        <xdr:cNvPr id="7" name="TextBox 6">
          <a:extLst>
            <a:ext uri="{FF2B5EF4-FFF2-40B4-BE49-F238E27FC236}">
              <a16:creationId xmlns:a16="http://schemas.microsoft.com/office/drawing/2014/main" id="{145FD745-BA9E-4DB6-A6A3-FF944FE65455}"/>
            </a:ext>
          </a:extLst>
        </xdr:cNvPr>
        <xdr:cNvSpPr txBox="1"/>
      </xdr:nvSpPr>
      <xdr:spPr>
        <a:xfrm>
          <a:off x="7302273" y="1130946"/>
          <a:ext cx="4454764" cy="545725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fld id="{933785F1-CC52-4BA1-94FE-2F78495C1D86}" type="TxLink">
            <a:rPr lang="en-US" sz="3200" b="1" i="0" u="none" strike="noStrike" cap="none" spc="0" baseline="0">
              <a:ln w="9525">
                <a:solidFill>
                  <a:schemeClr val="bg1"/>
                </a:solidFill>
                <a:prstDash val="solid"/>
              </a:ln>
              <a:solidFill>
                <a:schemeClr val="tx1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pPr marL="0" indent="0" algn="ctr"/>
            <a:t>$85,173 </a:t>
          </a:fld>
          <a:endParaRPr lang="en-US" sz="3200" b="1" i="0" u="none" strike="noStrike" cap="none" spc="0" baseline="0">
            <a:ln w="9525">
              <a:solidFill>
                <a:schemeClr val="bg1"/>
              </a:solidFill>
              <a:prstDash val="solid"/>
            </a:ln>
            <a:solidFill>
              <a:schemeClr val="tx1"/>
            </a:solidFill>
            <a:effectLst>
              <a:outerShdw blurRad="12700" dist="38100" dir="2700000" algn="tl" rotWithShape="0">
                <a:schemeClr val="bg1">
                  <a:lumMod val="50000"/>
                </a:schemeClr>
              </a:outerShdw>
            </a:effectLst>
            <a:latin typeface="Verdana" panose="020B0604030504040204" pitchFamily="34" charset="0"/>
            <a:ea typeface="Verdana" panose="020B0604030504040204" pitchFamily="34" charset="0"/>
            <a:cs typeface="+mn-cs"/>
          </a:endParaRPr>
        </a:p>
      </xdr:txBody>
    </xdr:sp>
    <xdr:clientData/>
  </xdr:twoCellAnchor>
  <xdr:twoCellAnchor>
    <xdr:from>
      <xdr:col>3</xdr:col>
      <xdr:colOff>2569</xdr:colOff>
      <xdr:row>5</xdr:row>
      <xdr:rowOff>121185</xdr:rowOff>
    </xdr:from>
    <xdr:to>
      <xdr:col>5</xdr:col>
      <xdr:colOff>336658</xdr:colOff>
      <xdr:row>8</xdr:row>
      <xdr:rowOff>152227</xdr:rowOff>
    </xdr:to>
    <xdr:sp macro="" textlink="MessyWorkChart!F6">
      <xdr:nvSpPr>
        <xdr:cNvPr id="17" name="TextBox 16">
          <a:extLst>
            <a:ext uri="{FF2B5EF4-FFF2-40B4-BE49-F238E27FC236}">
              <a16:creationId xmlns:a16="http://schemas.microsoft.com/office/drawing/2014/main" id="{4857D299-865B-6862-9D12-0D15E6C4C926}"/>
            </a:ext>
          </a:extLst>
        </xdr:cNvPr>
        <xdr:cNvSpPr txBox="1"/>
      </xdr:nvSpPr>
      <xdr:spPr>
        <a:xfrm>
          <a:off x="1574194" y="1073685"/>
          <a:ext cx="5168027" cy="602542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BA8B0785-1928-4216-99A8-AD1F5EB4A40C}" type="TxLink">
            <a:rPr lang="en-US" sz="4000" b="1" i="0" u="none" strike="noStrike" cap="none" spc="0" baseline="0">
              <a:ln w="9525">
                <a:solidFill>
                  <a:schemeClr val="bg1"/>
                </a:solidFill>
                <a:prstDash val="solid"/>
              </a:ln>
              <a:solidFill>
                <a:schemeClr val="tx1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  <a:latin typeface="Verdana" panose="020B0604030504040204" pitchFamily="34" charset="0"/>
              <a:ea typeface="Verdana" panose="020B0604030504040204" pitchFamily="34" charset="0"/>
            </a:rPr>
            <a:pPr algn="ctr"/>
            <a:t>1020</a:t>
          </a:fld>
          <a:endParaRPr lang="en-US" sz="6600" b="1" i="0" u="none" strike="noStrike" cap="none" spc="0" baseline="0">
            <a:ln w="9525">
              <a:solidFill>
                <a:schemeClr val="bg1"/>
              </a:solidFill>
              <a:prstDash val="solid"/>
            </a:ln>
            <a:solidFill>
              <a:schemeClr val="tx1"/>
            </a:solidFill>
            <a:effectLst>
              <a:outerShdw blurRad="12700" dist="38100" dir="2700000" algn="tl" rotWithShape="0">
                <a:schemeClr val="bg1">
                  <a:lumMod val="50000"/>
                </a:schemeClr>
              </a:outerShdw>
            </a:effectLst>
            <a:latin typeface="Verdana" panose="020B0604030504040204" pitchFamily="34" charset="0"/>
            <a:ea typeface="Verdana" panose="020B0604030504040204" pitchFamily="34" charset="0"/>
          </a:endParaRPr>
        </a:p>
      </xdr:txBody>
    </xdr:sp>
    <xdr:clientData/>
  </xdr:twoCellAnchor>
  <xdr:twoCellAnchor>
    <xdr:from>
      <xdr:col>9</xdr:col>
      <xdr:colOff>588818</xdr:colOff>
      <xdr:row>3</xdr:row>
      <xdr:rowOff>114300</xdr:rowOff>
    </xdr:from>
    <xdr:to>
      <xdr:col>17</xdr:col>
      <xdr:colOff>470646</xdr:colOff>
      <xdr:row>22</xdr:row>
      <xdr:rowOff>69272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818DBF3E-2EFA-4F34-AF3D-98AB6A1FA6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66673</xdr:colOff>
      <xdr:row>3</xdr:row>
      <xdr:rowOff>136712</xdr:rowOff>
    </xdr:from>
    <xdr:to>
      <xdr:col>24</xdr:col>
      <xdr:colOff>394607</xdr:colOff>
      <xdr:row>22</xdr:row>
      <xdr:rowOff>86590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EA8C5D3B-96DE-4FDE-A993-53549CBD10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190501</xdr:colOff>
      <xdr:row>7</xdr:row>
      <xdr:rowOff>170089</xdr:rowOff>
    </xdr:from>
    <xdr:to>
      <xdr:col>5</xdr:col>
      <xdr:colOff>190500</xdr:colOff>
      <xdr:row>18</xdr:row>
      <xdr:rowOff>155864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07299736-8E89-486A-815A-400BAD9E12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428748</xdr:colOff>
      <xdr:row>8</xdr:row>
      <xdr:rowOff>148937</xdr:rowOff>
    </xdr:from>
    <xdr:to>
      <xdr:col>8</xdr:col>
      <xdr:colOff>154299</xdr:colOff>
      <xdr:row>19</xdr:row>
      <xdr:rowOff>51954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8D3A525D-2EB6-474D-8DE9-05C5C2DCD7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25</xdr:col>
      <xdr:colOff>219634</xdr:colOff>
      <xdr:row>0</xdr:row>
      <xdr:rowOff>0</xdr:rowOff>
    </xdr:from>
    <xdr:to>
      <xdr:col>27</xdr:col>
      <xdr:colOff>5041</xdr:colOff>
      <xdr:row>46</xdr:row>
      <xdr:rowOff>155863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A1F4D247-5190-3585-B7F6-31E181D53A1A}"/>
            </a:ext>
          </a:extLst>
        </xdr:cNvPr>
        <xdr:cNvSpPr/>
      </xdr:nvSpPr>
      <xdr:spPr>
        <a:xfrm>
          <a:off x="22389072" y="0"/>
          <a:ext cx="1023657" cy="11395363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483178</xdr:colOff>
      <xdr:row>29</xdr:row>
      <xdr:rowOff>229714</xdr:rowOff>
    </xdr:from>
    <xdr:to>
      <xdr:col>9</xdr:col>
      <xdr:colOff>432955</xdr:colOff>
      <xdr:row>42</xdr:row>
      <xdr:rowOff>86591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DDC34524-8D45-049D-656C-19236C5877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571501</xdr:colOff>
      <xdr:row>22</xdr:row>
      <xdr:rowOff>242454</xdr:rowOff>
    </xdr:from>
    <xdr:to>
      <xdr:col>24</xdr:col>
      <xdr:colOff>554182</xdr:colOff>
      <xdr:row>42</xdr:row>
      <xdr:rowOff>51955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31" name="Chart 30">
              <a:extLst>
                <a:ext uri="{FF2B5EF4-FFF2-40B4-BE49-F238E27FC236}">
                  <a16:creationId xmlns:a16="http://schemas.microsoft.com/office/drawing/2014/main" id="{A1C96705-9FC5-486F-8290-2D646AF79C1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358689" y="4671579"/>
              <a:ext cx="9745806" cy="552450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0</xdr:col>
      <xdr:colOff>0</xdr:colOff>
      <xdr:row>45</xdr:row>
      <xdr:rowOff>222895</xdr:rowOff>
    </xdr:from>
    <xdr:to>
      <xdr:col>27</xdr:col>
      <xdr:colOff>47623</xdr:colOff>
      <xdr:row>50</xdr:row>
      <xdr:rowOff>42939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30A01EB2-0E5B-3231-C8FC-ECCE235323F7}"/>
            </a:ext>
          </a:extLst>
        </xdr:cNvPr>
        <xdr:cNvSpPr/>
      </xdr:nvSpPr>
      <xdr:spPr>
        <a:xfrm rot="5400000">
          <a:off x="11222321" y="1949"/>
          <a:ext cx="1010669" cy="23455311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nspiron 14" refreshedDate="46310.612527314814" createdVersion="8" refreshedVersion="8" minRefreshableVersion="3" recordCount="1020" xr:uid="{8D8755EB-8BF4-4A7E-BA29-15EF69F99958}">
  <cacheSource type="worksheet">
    <worksheetSource name="Table_Employee_Clean"/>
  </cacheSource>
  <cacheFields count="18">
    <cacheField name="Employee_ID" numFmtId="0">
      <sharedItems count="1020">
        <s v="EMP1000"/>
        <s v="EMP1001"/>
        <s v="EMP1002"/>
        <s v="EMP1003"/>
        <s v="EMP1004"/>
        <s v="EMP1005"/>
        <s v="EMP1006"/>
        <s v="EMP1007"/>
        <s v="EMP1008"/>
        <s v="EMP1009"/>
        <s v="EMP1010"/>
        <s v="EMP1011"/>
        <s v="EMP1012"/>
        <s v="EMP1013"/>
        <s v="EMP1014"/>
        <s v="EMP1015"/>
        <s v="EMP1016"/>
        <s v="EMP1017"/>
        <s v="EMP1018"/>
        <s v="EMP1019"/>
        <s v="EMP1020"/>
        <s v="EMP1021"/>
        <s v="EMP1022"/>
        <s v="EMP1023"/>
        <s v="EMP1024"/>
        <s v="EMP1025"/>
        <s v="EMP1026"/>
        <s v="EMP1027"/>
        <s v="EMP1028"/>
        <s v="EMP1029"/>
        <s v="EMP1030"/>
        <s v="EMP1031"/>
        <s v="EMP1032"/>
        <s v="EMP1033"/>
        <s v="EMP1034"/>
        <s v="EMP1035"/>
        <s v="EMP1036"/>
        <s v="EMP1037"/>
        <s v="EMP1038"/>
        <s v="EMP1039"/>
        <s v="EMP1040"/>
        <s v="EMP1041"/>
        <s v="EMP1042"/>
        <s v="EMP1043"/>
        <s v="EMP1044"/>
        <s v="EMP1045"/>
        <s v="EMP1046"/>
        <s v="EMP1047"/>
        <s v="EMP1048"/>
        <s v="EMP1049"/>
        <s v="EMP1050"/>
        <s v="EMP1051"/>
        <s v="EMP1052"/>
        <s v="EMP1053"/>
        <s v="EMP1054"/>
        <s v="EMP1055"/>
        <s v="EMP1056"/>
        <s v="EMP1057"/>
        <s v="EMP1058"/>
        <s v="EMP1059"/>
        <s v="EMP1060"/>
        <s v="EMP1061"/>
        <s v="EMP1062"/>
        <s v="EMP1063"/>
        <s v="EMP1064"/>
        <s v="EMP1065"/>
        <s v="EMP1066"/>
        <s v="EMP1067"/>
        <s v="EMP1068"/>
        <s v="EMP1069"/>
        <s v="EMP1070"/>
        <s v="EMP1071"/>
        <s v="EMP1072"/>
        <s v="EMP1073"/>
        <s v="EMP1074"/>
        <s v="EMP1075"/>
        <s v="EMP1076"/>
        <s v="EMP1077"/>
        <s v="EMP1078"/>
        <s v="EMP1079"/>
        <s v="EMP1080"/>
        <s v="EMP1081"/>
        <s v="EMP1082"/>
        <s v="EMP1083"/>
        <s v="EMP1084"/>
        <s v="EMP1085"/>
        <s v="EMP1086"/>
        <s v="EMP1087"/>
        <s v="EMP1088"/>
        <s v="EMP1089"/>
        <s v="EMP1090"/>
        <s v="EMP1091"/>
        <s v="EMP1092"/>
        <s v="EMP1093"/>
        <s v="EMP1094"/>
        <s v="EMP1095"/>
        <s v="EMP1096"/>
        <s v="EMP1097"/>
        <s v="EMP1098"/>
        <s v="EMP1099"/>
        <s v="EMP1100"/>
        <s v="EMP1101"/>
        <s v="EMP1102"/>
        <s v="EMP1103"/>
        <s v="EMP1104"/>
        <s v="EMP1105"/>
        <s v="EMP1106"/>
        <s v="EMP1107"/>
        <s v="EMP1108"/>
        <s v="EMP1109"/>
        <s v="EMP1110"/>
        <s v="EMP1111"/>
        <s v="EMP1112"/>
        <s v="EMP1113"/>
        <s v="EMP1114"/>
        <s v="EMP1115"/>
        <s v="EMP1116"/>
        <s v="EMP1117"/>
        <s v="EMP1118"/>
        <s v="EMP1119"/>
        <s v="EMP1120"/>
        <s v="EMP1121"/>
        <s v="EMP1122"/>
        <s v="EMP1123"/>
        <s v="EMP1124"/>
        <s v="EMP1125"/>
        <s v="EMP1126"/>
        <s v="EMP1127"/>
        <s v="EMP1128"/>
        <s v="EMP1129"/>
        <s v="EMP1130"/>
        <s v="EMP1131"/>
        <s v="EMP1132"/>
        <s v="EMP1133"/>
        <s v="EMP1134"/>
        <s v="EMP1135"/>
        <s v="EMP1136"/>
        <s v="EMP1137"/>
        <s v="EMP1138"/>
        <s v="EMP1139"/>
        <s v="EMP1140"/>
        <s v="EMP1141"/>
        <s v="EMP1142"/>
        <s v="EMP1143"/>
        <s v="EMP1144"/>
        <s v="EMP1145"/>
        <s v="EMP1146"/>
        <s v="EMP1147"/>
        <s v="EMP1148"/>
        <s v="EMP1149"/>
        <s v="EMP1150"/>
        <s v="EMP1151"/>
        <s v="EMP1152"/>
        <s v="EMP1153"/>
        <s v="EMP1154"/>
        <s v="EMP1155"/>
        <s v="EMP1156"/>
        <s v="EMP1157"/>
        <s v="EMP1158"/>
        <s v="EMP1159"/>
        <s v="EMP1160"/>
        <s v="EMP1161"/>
        <s v="EMP1162"/>
        <s v="EMP1163"/>
        <s v="EMP1164"/>
        <s v="EMP1165"/>
        <s v="EMP1166"/>
        <s v="EMP1167"/>
        <s v="EMP1168"/>
        <s v="EMP1169"/>
        <s v="EMP1170"/>
        <s v="EMP1171"/>
        <s v="EMP1172"/>
        <s v="EMP1173"/>
        <s v="EMP1174"/>
        <s v="EMP1175"/>
        <s v="EMP1176"/>
        <s v="EMP1177"/>
        <s v="EMP1178"/>
        <s v="EMP1179"/>
        <s v="EMP1180"/>
        <s v="EMP1181"/>
        <s v="EMP1182"/>
        <s v="EMP1183"/>
        <s v="EMP1184"/>
        <s v="EMP1185"/>
        <s v="EMP1186"/>
        <s v="EMP1187"/>
        <s v="EMP1188"/>
        <s v="EMP1189"/>
        <s v="EMP1190"/>
        <s v="EMP1191"/>
        <s v="EMP1192"/>
        <s v="EMP1193"/>
        <s v="EMP1194"/>
        <s v="EMP1195"/>
        <s v="EMP1196"/>
        <s v="EMP1197"/>
        <s v="EMP1198"/>
        <s v="EMP1199"/>
        <s v="EMP1200"/>
        <s v="EMP1201"/>
        <s v="EMP1202"/>
        <s v="EMP1203"/>
        <s v="EMP1204"/>
        <s v="EMP1205"/>
        <s v="EMP1206"/>
        <s v="EMP1207"/>
        <s v="EMP1208"/>
        <s v="EMP1209"/>
        <s v="EMP1210"/>
        <s v="EMP1211"/>
        <s v="EMP1212"/>
        <s v="EMP1213"/>
        <s v="EMP1214"/>
        <s v="EMP1215"/>
        <s v="EMP1216"/>
        <s v="EMP1217"/>
        <s v="EMP1218"/>
        <s v="EMP1219"/>
        <s v="EMP1220"/>
        <s v="EMP1221"/>
        <s v="EMP1222"/>
        <s v="EMP1223"/>
        <s v="EMP1224"/>
        <s v="EMP1225"/>
        <s v="EMP1226"/>
        <s v="EMP1227"/>
        <s v="EMP1228"/>
        <s v="EMP1229"/>
        <s v="EMP1230"/>
        <s v="EMP1231"/>
        <s v="EMP1232"/>
        <s v="EMP1233"/>
        <s v="EMP1234"/>
        <s v="EMP1235"/>
        <s v="EMP1236"/>
        <s v="EMP1237"/>
        <s v="EMP1238"/>
        <s v="EMP1239"/>
        <s v="EMP1240"/>
        <s v="EMP1241"/>
        <s v="EMP1242"/>
        <s v="EMP1243"/>
        <s v="EMP1244"/>
        <s v="EMP1245"/>
        <s v="EMP1246"/>
        <s v="EMP1247"/>
        <s v="EMP1248"/>
        <s v="EMP1249"/>
        <s v="EMP1250"/>
        <s v="EMP1251"/>
        <s v="EMP1252"/>
        <s v="EMP1253"/>
        <s v="EMP1254"/>
        <s v="EMP1255"/>
        <s v="EMP1256"/>
        <s v="EMP1257"/>
        <s v="EMP1258"/>
        <s v="EMP1259"/>
        <s v="EMP1260"/>
        <s v="EMP1261"/>
        <s v="EMP1262"/>
        <s v="EMP1263"/>
        <s v="EMP1264"/>
        <s v="EMP1265"/>
        <s v="EMP1266"/>
        <s v="EMP1267"/>
        <s v="EMP1268"/>
        <s v="EMP1269"/>
        <s v="EMP1270"/>
        <s v="EMP1271"/>
        <s v="EMP1272"/>
        <s v="EMP1273"/>
        <s v="EMP1274"/>
        <s v="EMP1275"/>
        <s v="EMP1276"/>
        <s v="EMP1277"/>
        <s v="EMP1278"/>
        <s v="EMP1279"/>
        <s v="EMP1280"/>
        <s v="EMP1281"/>
        <s v="EMP1282"/>
        <s v="EMP1283"/>
        <s v="EMP1284"/>
        <s v="EMP1285"/>
        <s v="EMP1286"/>
        <s v="EMP1287"/>
        <s v="EMP1288"/>
        <s v="EMP1289"/>
        <s v="EMP1290"/>
        <s v="EMP1291"/>
        <s v="EMP1292"/>
        <s v="EMP1293"/>
        <s v="EMP1294"/>
        <s v="EMP1295"/>
        <s v="EMP1296"/>
        <s v="EMP1297"/>
        <s v="EMP1298"/>
        <s v="EMP1299"/>
        <s v="EMP1300"/>
        <s v="EMP1301"/>
        <s v="EMP1302"/>
        <s v="EMP1303"/>
        <s v="EMP1304"/>
        <s v="EMP1305"/>
        <s v="EMP1306"/>
        <s v="EMP1307"/>
        <s v="EMP1308"/>
        <s v="EMP1309"/>
        <s v="EMP1310"/>
        <s v="EMP1311"/>
        <s v="EMP1312"/>
        <s v="EMP1313"/>
        <s v="EMP1314"/>
        <s v="EMP1315"/>
        <s v="EMP1316"/>
        <s v="EMP1317"/>
        <s v="EMP1318"/>
        <s v="EMP1319"/>
        <s v="EMP1320"/>
        <s v="EMP1321"/>
        <s v="EMP1322"/>
        <s v="EMP1323"/>
        <s v="EMP1324"/>
        <s v="EMP1325"/>
        <s v="EMP1326"/>
        <s v="EMP1327"/>
        <s v="EMP1328"/>
        <s v="EMP1329"/>
        <s v="EMP1330"/>
        <s v="EMP1331"/>
        <s v="EMP1332"/>
        <s v="EMP1333"/>
        <s v="EMP1334"/>
        <s v="EMP1335"/>
        <s v="EMP1336"/>
        <s v="EMP1337"/>
        <s v="EMP1338"/>
        <s v="EMP1339"/>
        <s v="EMP1340"/>
        <s v="EMP1341"/>
        <s v="EMP1342"/>
        <s v="EMP1343"/>
        <s v="EMP1344"/>
        <s v="EMP1345"/>
        <s v="EMP1346"/>
        <s v="EMP1347"/>
        <s v="EMP1348"/>
        <s v="EMP1349"/>
        <s v="EMP1350"/>
        <s v="EMP1351"/>
        <s v="EMP1352"/>
        <s v="EMP1353"/>
        <s v="EMP1354"/>
        <s v="EMP1355"/>
        <s v="EMP1356"/>
        <s v="EMP1357"/>
        <s v="EMP1358"/>
        <s v="EMP1359"/>
        <s v="EMP1360"/>
        <s v="EMP1361"/>
        <s v="EMP1362"/>
        <s v="EMP1363"/>
        <s v="EMP1364"/>
        <s v="EMP1365"/>
        <s v="EMP1366"/>
        <s v="EMP1367"/>
        <s v="EMP1368"/>
        <s v="EMP1369"/>
        <s v="EMP1370"/>
        <s v="EMP1371"/>
        <s v="EMP1372"/>
        <s v="EMP1373"/>
        <s v="EMP1374"/>
        <s v="EMP1375"/>
        <s v="EMP1376"/>
        <s v="EMP1377"/>
        <s v="EMP1378"/>
        <s v="EMP1379"/>
        <s v="EMP1380"/>
        <s v="EMP1381"/>
        <s v="EMP1382"/>
        <s v="EMP1383"/>
        <s v="EMP1384"/>
        <s v="EMP1385"/>
        <s v="EMP1386"/>
        <s v="EMP1387"/>
        <s v="EMP1388"/>
        <s v="EMP1389"/>
        <s v="EMP1390"/>
        <s v="EMP1391"/>
        <s v="EMP1392"/>
        <s v="EMP1393"/>
        <s v="EMP1394"/>
        <s v="EMP1395"/>
        <s v="EMP1396"/>
        <s v="EMP1397"/>
        <s v="EMP1398"/>
        <s v="EMP1399"/>
        <s v="EMP1400"/>
        <s v="EMP1401"/>
        <s v="EMP1402"/>
        <s v="EMP1403"/>
        <s v="EMP1404"/>
        <s v="EMP1405"/>
        <s v="EMP1406"/>
        <s v="EMP1407"/>
        <s v="EMP1408"/>
        <s v="EMP1409"/>
        <s v="EMP1410"/>
        <s v="EMP1411"/>
        <s v="EMP1412"/>
        <s v="EMP1413"/>
        <s v="EMP1414"/>
        <s v="EMP1415"/>
        <s v="EMP1416"/>
        <s v="EMP1417"/>
        <s v="EMP1418"/>
        <s v="EMP1419"/>
        <s v="EMP1420"/>
        <s v="EMP1421"/>
        <s v="EMP1422"/>
        <s v="EMP1423"/>
        <s v="EMP1424"/>
        <s v="EMP1425"/>
        <s v="EMP1426"/>
        <s v="EMP1427"/>
        <s v="EMP1428"/>
        <s v="EMP1429"/>
        <s v="EMP1430"/>
        <s v="EMP1431"/>
        <s v="EMP1432"/>
        <s v="EMP1433"/>
        <s v="EMP1434"/>
        <s v="EMP1435"/>
        <s v="EMP1436"/>
        <s v="EMP1437"/>
        <s v="EMP1438"/>
        <s v="EMP1439"/>
        <s v="EMP1440"/>
        <s v="EMP1441"/>
        <s v="EMP1442"/>
        <s v="EMP1443"/>
        <s v="EMP1444"/>
        <s v="EMP1445"/>
        <s v="EMP1446"/>
        <s v="EMP1447"/>
        <s v="EMP1448"/>
        <s v="EMP1449"/>
        <s v="EMP1450"/>
        <s v="EMP1451"/>
        <s v="EMP1452"/>
        <s v="EMP1453"/>
        <s v="EMP1454"/>
        <s v="EMP1455"/>
        <s v="EMP1456"/>
        <s v="EMP1457"/>
        <s v="EMP1458"/>
        <s v="EMP1459"/>
        <s v="EMP1460"/>
        <s v="EMP1461"/>
        <s v="EMP1462"/>
        <s v="EMP1463"/>
        <s v="EMP1464"/>
        <s v="EMP1465"/>
        <s v="EMP1466"/>
        <s v="EMP1467"/>
        <s v="EMP1468"/>
        <s v="EMP1469"/>
        <s v="EMP1470"/>
        <s v="EMP1471"/>
        <s v="EMP1472"/>
        <s v="EMP1473"/>
        <s v="EMP1474"/>
        <s v="EMP1475"/>
        <s v="EMP1476"/>
        <s v="EMP1477"/>
        <s v="EMP1478"/>
        <s v="EMP1479"/>
        <s v="EMP1480"/>
        <s v="EMP1481"/>
        <s v="EMP1482"/>
        <s v="EMP1483"/>
        <s v="EMP1484"/>
        <s v="EMP1485"/>
        <s v="EMP1486"/>
        <s v="EMP1487"/>
        <s v="EMP1488"/>
        <s v="EMP1489"/>
        <s v="EMP1490"/>
        <s v="EMP1491"/>
        <s v="EMP1492"/>
        <s v="EMP1493"/>
        <s v="EMP1494"/>
        <s v="EMP1495"/>
        <s v="EMP1496"/>
        <s v="EMP1497"/>
        <s v="EMP1498"/>
        <s v="EMP1499"/>
        <s v="EMP1500"/>
        <s v="EMP1501"/>
        <s v="EMP1502"/>
        <s v="EMP1503"/>
        <s v="EMP1504"/>
        <s v="EMP1505"/>
        <s v="EMP1506"/>
        <s v="EMP1507"/>
        <s v="EMP1508"/>
        <s v="EMP1509"/>
        <s v="EMP1510"/>
        <s v="EMP1511"/>
        <s v="EMP1512"/>
        <s v="EMP1513"/>
        <s v="EMP1514"/>
        <s v="EMP1515"/>
        <s v="EMP1516"/>
        <s v="EMP1517"/>
        <s v="EMP1518"/>
        <s v="EMP1519"/>
        <s v="EMP1520"/>
        <s v="EMP1521"/>
        <s v="EMP1522"/>
        <s v="EMP1523"/>
        <s v="EMP1524"/>
        <s v="EMP1525"/>
        <s v="EMP1526"/>
        <s v="EMP1527"/>
        <s v="EMP1528"/>
        <s v="EMP1529"/>
        <s v="EMP1530"/>
        <s v="EMP1531"/>
        <s v="EMP1532"/>
        <s v="EMP1533"/>
        <s v="EMP1534"/>
        <s v="EMP1535"/>
        <s v="EMP1536"/>
        <s v="EMP1537"/>
        <s v="EMP1538"/>
        <s v="EMP1539"/>
        <s v="EMP1540"/>
        <s v="EMP1541"/>
        <s v="EMP1542"/>
        <s v="EMP1543"/>
        <s v="EMP1544"/>
        <s v="EMP1545"/>
        <s v="EMP1546"/>
        <s v="EMP1547"/>
        <s v="EMP1548"/>
        <s v="EMP1549"/>
        <s v="EMP1550"/>
        <s v="EMP1551"/>
        <s v="EMP1552"/>
        <s v="EMP1553"/>
        <s v="EMP1554"/>
        <s v="EMP1555"/>
        <s v="EMP1556"/>
        <s v="EMP1557"/>
        <s v="EMP1558"/>
        <s v="EMP1559"/>
        <s v="EMP1560"/>
        <s v="EMP1561"/>
        <s v="EMP1562"/>
        <s v="EMP1563"/>
        <s v="EMP1564"/>
        <s v="EMP1565"/>
        <s v="EMP1566"/>
        <s v="EMP1567"/>
        <s v="EMP1568"/>
        <s v="EMP1569"/>
        <s v="EMP1570"/>
        <s v="EMP1571"/>
        <s v="EMP1572"/>
        <s v="EMP1573"/>
        <s v="EMP1574"/>
        <s v="EMP1575"/>
        <s v="EMP1576"/>
        <s v="EMP1577"/>
        <s v="EMP1578"/>
        <s v="EMP1579"/>
        <s v="EMP1580"/>
        <s v="EMP1581"/>
        <s v="EMP1582"/>
        <s v="EMP1583"/>
        <s v="EMP1584"/>
        <s v="EMP1585"/>
        <s v="EMP1586"/>
        <s v="EMP1587"/>
        <s v="EMP1588"/>
        <s v="EMP1589"/>
        <s v="EMP1590"/>
        <s v="EMP1591"/>
        <s v="EMP1592"/>
        <s v="EMP1593"/>
        <s v="EMP1594"/>
        <s v="EMP1595"/>
        <s v="EMP1596"/>
        <s v="EMP1597"/>
        <s v="EMP1598"/>
        <s v="EMP1599"/>
        <s v="EMP1600"/>
        <s v="EMP1601"/>
        <s v="EMP1602"/>
        <s v="EMP1603"/>
        <s v="EMP1604"/>
        <s v="EMP1605"/>
        <s v="EMP1606"/>
        <s v="EMP1607"/>
        <s v="EMP1608"/>
        <s v="EMP1609"/>
        <s v="EMP1610"/>
        <s v="EMP1611"/>
        <s v="EMP1612"/>
        <s v="EMP1613"/>
        <s v="EMP1614"/>
        <s v="EMP1615"/>
        <s v="EMP1616"/>
        <s v="EMP1617"/>
        <s v="EMP1618"/>
        <s v="EMP1619"/>
        <s v="EMP1620"/>
        <s v="EMP1621"/>
        <s v="EMP1622"/>
        <s v="EMP1623"/>
        <s v="EMP1624"/>
        <s v="EMP1625"/>
        <s v="EMP1626"/>
        <s v="EMP1627"/>
        <s v="EMP1628"/>
        <s v="EMP1629"/>
        <s v="EMP1630"/>
        <s v="EMP1631"/>
        <s v="EMP1632"/>
        <s v="EMP1633"/>
        <s v="EMP1634"/>
        <s v="EMP1635"/>
        <s v="EMP1636"/>
        <s v="EMP1637"/>
        <s v="EMP1638"/>
        <s v="EMP1639"/>
        <s v="EMP1640"/>
        <s v="EMP1641"/>
        <s v="EMP1642"/>
        <s v="EMP1643"/>
        <s v="EMP1644"/>
        <s v="EMP1645"/>
        <s v="EMP1646"/>
        <s v="EMP1647"/>
        <s v="EMP1648"/>
        <s v="EMP1649"/>
        <s v="EMP1650"/>
        <s v="EMP1651"/>
        <s v="EMP1652"/>
        <s v="EMP1653"/>
        <s v="EMP1654"/>
        <s v="EMP1655"/>
        <s v="EMP1656"/>
        <s v="EMP1657"/>
        <s v="EMP1658"/>
        <s v="EMP1659"/>
        <s v="EMP1660"/>
        <s v="EMP1661"/>
        <s v="EMP1662"/>
        <s v="EMP1663"/>
        <s v="EMP1664"/>
        <s v="EMP1665"/>
        <s v="EMP1666"/>
        <s v="EMP1667"/>
        <s v="EMP1668"/>
        <s v="EMP1669"/>
        <s v="EMP1670"/>
        <s v="EMP1671"/>
        <s v="EMP1672"/>
        <s v="EMP1673"/>
        <s v="EMP1674"/>
        <s v="EMP1675"/>
        <s v="EMP1676"/>
        <s v="EMP1677"/>
        <s v="EMP1678"/>
        <s v="EMP1679"/>
        <s v="EMP1680"/>
        <s v="EMP1681"/>
        <s v="EMP1682"/>
        <s v="EMP1683"/>
        <s v="EMP1684"/>
        <s v="EMP1685"/>
        <s v="EMP1686"/>
        <s v="EMP1687"/>
        <s v="EMP1688"/>
        <s v="EMP1689"/>
        <s v="EMP1690"/>
        <s v="EMP1691"/>
        <s v="EMP1692"/>
        <s v="EMP1693"/>
        <s v="EMP1694"/>
        <s v="EMP1695"/>
        <s v="EMP1696"/>
        <s v="EMP1697"/>
        <s v="EMP1698"/>
        <s v="EMP1699"/>
        <s v="EMP1700"/>
        <s v="EMP1701"/>
        <s v="EMP1702"/>
        <s v="EMP1703"/>
        <s v="EMP1704"/>
        <s v="EMP1705"/>
        <s v="EMP1706"/>
        <s v="EMP1707"/>
        <s v="EMP1708"/>
        <s v="EMP1709"/>
        <s v="EMP1710"/>
        <s v="EMP1711"/>
        <s v="EMP1712"/>
        <s v="EMP1713"/>
        <s v="EMP1714"/>
        <s v="EMP1715"/>
        <s v="EMP1716"/>
        <s v="EMP1717"/>
        <s v="EMP1718"/>
        <s v="EMP1719"/>
        <s v="EMP1720"/>
        <s v="EMP1721"/>
        <s v="EMP1722"/>
        <s v="EMP1723"/>
        <s v="EMP1724"/>
        <s v="EMP1725"/>
        <s v="EMP1726"/>
        <s v="EMP1727"/>
        <s v="EMP1728"/>
        <s v="EMP1729"/>
        <s v="EMP1730"/>
        <s v="EMP1731"/>
        <s v="EMP1732"/>
        <s v="EMP1733"/>
        <s v="EMP1734"/>
        <s v="EMP1735"/>
        <s v="EMP1736"/>
        <s v="EMP1737"/>
        <s v="EMP1738"/>
        <s v="EMP1739"/>
        <s v="EMP1740"/>
        <s v="EMP1741"/>
        <s v="EMP1742"/>
        <s v="EMP1743"/>
        <s v="EMP1744"/>
        <s v="EMP1745"/>
        <s v="EMP1746"/>
        <s v="EMP1747"/>
        <s v="EMP1748"/>
        <s v="EMP1749"/>
        <s v="EMP1750"/>
        <s v="EMP1751"/>
        <s v="EMP1752"/>
        <s v="EMP1753"/>
        <s v="EMP1754"/>
        <s v="EMP1755"/>
        <s v="EMP1756"/>
        <s v="EMP1757"/>
        <s v="EMP1758"/>
        <s v="EMP1759"/>
        <s v="EMP1760"/>
        <s v="EMP1761"/>
        <s v="EMP1762"/>
        <s v="EMP1763"/>
        <s v="EMP1764"/>
        <s v="EMP1765"/>
        <s v="EMP1766"/>
        <s v="EMP1767"/>
        <s v="EMP1768"/>
        <s v="EMP1769"/>
        <s v="EMP1770"/>
        <s v="EMP1771"/>
        <s v="EMP1772"/>
        <s v="EMP1773"/>
        <s v="EMP1774"/>
        <s v="EMP1775"/>
        <s v="EMP1776"/>
        <s v="EMP1777"/>
        <s v="EMP1778"/>
        <s v="EMP1779"/>
        <s v="EMP1780"/>
        <s v="EMP1781"/>
        <s v="EMP1782"/>
        <s v="EMP1783"/>
        <s v="EMP1784"/>
        <s v="EMP1785"/>
        <s v="EMP1786"/>
        <s v="EMP1787"/>
        <s v="EMP1788"/>
        <s v="EMP1789"/>
        <s v="EMP1790"/>
        <s v="EMP1791"/>
        <s v="EMP1792"/>
        <s v="EMP1793"/>
        <s v="EMP1794"/>
        <s v="EMP1795"/>
        <s v="EMP1796"/>
        <s v="EMP1797"/>
        <s v="EMP1798"/>
        <s v="EMP1799"/>
        <s v="EMP1800"/>
        <s v="EMP1801"/>
        <s v="EMP1802"/>
        <s v="EMP1803"/>
        <s v="EMP1804"/>
        <s v="EMP1805"/>
        <s v="EMP1806"/>
        <s v="EMP1807"/>
        <s v="EMP1808"/>
        <s v="EMP1809"/>
        <s v="EMP1810"/>
        <s v="EMP1811"/>
        <s v="EMP1812"/>
        <s v="EMP1813"/>
        <s v="EMP1814"/>
        <s v="EMP1815"/>
        <s v="EMP1816"/>
        <s v="EMP1817"/>
        <s v="EMP1818"/>
        <s v="EMP1819"/>
        <s v="EMP1820"/>
        <s v="EMP1821"/>
        <s v="EMP1822"/>
        <s v="EMP1823"/>
        <s v="EMP1824"/>
        <s v="EMP1825"/>
        <s v="EMP1826"/>
        <s v="EMP1827"/>
        <s v="EMP1828"/>
        <s v="EMP1829"/>
        <s v="EMP1830"/>
        <s v="EMP1831"/>
        <s v="EMP1832"/>
        <s v="EMP1833"/>
        <s v="EMP1834"/>
        <s v="EMP1835"/>
        <s v="EMP1836"/>
        <s v="EMP1837"/>
        <s v="EMP1838"/>
        <s v="EMP1839"/>
        <s v="EMP1840"/>
        <s v="EMP1841"/>
        <s v="EMP1842"/>
        <s v="EMP1843"/>
        <s v="EMP1844"/>
        <s v="EMP1845"/>
        <s v="EMP1846"/>
        <s v="EMP1847"/>
        <s v="EMP1848"/>
        <s v="EMP1849"/>
        <s v="EMP1850"/>
        <s v="EMP1851"/>
        <s v="EMP1852"/>
        <s v="EMP1853"/>
        <s v="EMP1854"/>
        <s v="EMP1855"/>
        <s v="EMP1856"/>
        <s v="EMP1857"/>
        <s v="EMP1858"/>
        <s v="EMP1859"/>
        <s v="EMP1860"/>
        <s v="EMP1861"/>
        <s v="EMP1862"/>
        <s v="EMP1863"/>
        <s v="EMP1864"/>
        <s v="EMP1865"/>
        <s v="EMP1866"/>
        <s v="EMP1867"/>
        <s v="EMP1868"/>
        <s v="EMP1869"/>
        <s v="EMP1870"/>
        <s v="EMP1871"/>
        <s v="EMP1872"/>
        <s v="EMP1873"/>
        <s v="EMP1874"/>
        <s v="EMP1875"/>
        <s v="EMP1876"/>
        <s v="EMP1877"/>
        <s v="EMP1878"/>
        <s v="EMP1879"/>
        <s v="EMP1880"/>
        <s v="EMP1881"/>
        <s v="EMP1882"/>
        <s v="EMP1883"/>
        <s v="EMP1884"/>
        <s v="EMP1885"/>
        <s v="EMP1886"/>
        <s v="EMP1887"/>
        <s v="EMP1888"/>
        <s v="EMP1889"/>
        <s v="EMP1890"/>
        <s v="EMP1891"/>
        <s v="EMP1892"/>
        <s v="EMP1893"/>
        <s v="EMP1894"/>
        <s v="EMP1895"/>
        <s v="EMP1896"/>
        <s v="EMP1897"/>
        <s v="EMP1898"/>
        <s v="EMP1899"/>
        <s v="EMP1900"/>
        <s v="EMP1901"/>
        <s v="EMP1902"/>
        <s v="EMP1903"/>
        <s v="EMP1904"/>
        <s v="EMP1905"/>
        <s v="EMP1906"/>
        <s v="EMP1907"/>
        <s v="EMP1908"/>
        <s v="EMP1909"/>
        <s v="EMP1910"/>
        <s v="EMP1911"/>
        <s v="EMP1912"/>
        <s v="EMP1913"/>
        <s v="EMP1914"/>
        <s v="EMP1915"/>
        <s v="EMP1916"/>
        <s v="EMP1917"/>
        <s v="EMP1918"/>
        <s v="EMP1919"/>
        <s v="EMP1920"/>
        <s v="EMP1921"/>
        <s v="EMP1922"/>
        <s v="EMP1923"/>
        <s v="EMP1924"/>
        <s v="EMP1925"/>
        <s v="EMP1926"/>
        <s v="EMP1927"/>
        <s v="EMP1928"/>
        <s v="EMP1929"/>
        <s v="EMP1930"/>
        <s v="EMP1931"/>
        <s v="EMP1932"/>
        <s v="EMP1933"/>
        <s v="EMP1934"/>
        <s v="EMP1935"/>
        <s v="EMP1936"/>
        <s v="EMP1937"/>
        <s v="EMP1938"/>
        <s v="EMP1939"/>
        <s v="EMP1940"/>
        <s v="EMP1941"/>
        <s v="EMP1942"/>
        <s v="EMP1943"/>
        <s v="EMP1944"/>
        <s v="EMP1945"/>
        <s v="EMP1946"/>
        <s v="EMP1947"/>
        <s v="EMP1948"/>
        <s v="EMP1949"/>
        <s v="EMP1950"/>
        <s v="EMP1951"/>
        <s v="EMP1952"/>
        <s v="EMP1953"/>
        <s v="EMP1954"/>
        <s v="EMP1955"/>
        <s v="EMP1956"/>
        <s v="EMP1957"/>
        <s v="EMP1958"/>
        <s v="EMP1959"/>
        <s v="EMP1960"/>
        <s v="EMP1961"/>
        <s v="EMP1962"/>
        <s v="EMP1963"/>
        <s v="EMP1964"/>
        <s v="EMP1965"/>
        <s v="EMP1966"/>
        <s v="EMP1967"/>
        <s v="EMP1968"/>
        <s v="EMP1969"/>
        <s v="EMP1970"/>
        <s v="EMP1971"/>
        <s v="EMP1972"/>
        <s v="EMP1973"/>
        <s v="EMP1974"/>
        <s v="EMP1975"/>
        <s v="EMP1976"/>
        <s v="EMP1977"/>
        <s v="EMP1978"/>
        <s v="EMP1979"/>
        <s v="EMP1980"/>
        <s v="EMP1981"/>
        <s v="EMP1982"/>
        <s v="EMP1983"/>
        <s v="EMP1984"/>
        <s v="EMP1985"/>
        <s v="EMP1986"/>
        <s v="EMP1987"/>
        <s v="EMP1988"/>
        <s v="EMP1989"/>
        <s v="EMP1990"/>
        <s v="EMP1991"/>
        <s v="EMP1992"/>
        <s v="EMP1993"/>
        <s v="EMP1994"/>
        <s v="EMP1995"/>
        <s v="EMP1996"/>
        <s v="EMP1997"/>
        <s v="EMP1998"/>
        <s v="EMP1999"/>
        <s v="EMP2000"/>
        <s v="EMP2001"/>
        <s v="EMP2002"/>
        <s v="EMP2003"/>
        <s v="EMP2004"/>
        <s v="EMP2005"/>
        <s v="EMP2006"/>
        <s v="EMP2007"/>
        <s v="EMP2008"/>
        <s v="EMP2009"/>
        <s v="EMP2010"/>
        <s v="EMP2011"/>
        <s v="EMP2012"/>
        <s v="EMP2013"/>
        <s v="EMP2014"/>
        <s v="EMP2015"/>
        <s v="EMP2016"/>
        <s v="EMP2017"/>
        <s v="EMP2018"/>
        <s v="EMP2019"/>
      </sharedItems>
    </cacheField>
    <cacheField name="First_Name" numFmtId="0">
      <sharedItems/>
    </cacheField>
    <cacheField name="Last_Name" numFmtId="0">
      <sharedItems/>
    </cacheField>
    <cacheField name="Age" numFmtId="0">
      <sharedItems containsSemiMixedTypes="0" containsString="0" containsNumber="1" containsInteger="1" minValue="25" maxValue="40"/>
    </cacheField>
    <cacheField name="Department" numFmtId="0">
      <sharedItems/>
    </cacheField>
    <cacheField name="Region" numFmtId="0">
      <sharedItems count="6">
        <s v="California"/>
        <s v="Texas"/>
        <s v="Nevada"/>
        <s v="Florida"/>
        <s v="New York"/>
        <s v="Illinois"/>
      </sharedItems>
    </cacheField>
    <cacheField name="Status" numFmtId="0">
      <sharedItems/>
    </cacheField>
    <cacheField name="Join_Date" numFmtId="22">
      <sharedItems containsSemiMixedTypes="0" containsNonDate="0" containsDate="1" containsString="0" minDate="2020-01-01T00:00:00" maxDate="2024-12-30T00:00:00"/>
    </cacheField>
    <cacheField name="Salary" numFmtId="0">
      <sharedItems containsMixedTypes="1" containsNumber="1" minValue="50047.32" maxValue="119971.65"/>
    </cacheField>
    <cacheField name="Email" numFmtId="0">
      <sharedItems/>
    </cacheField>
    <cacheField name="Phone" numFmtId="0">
      <sharedItems containsSemiMixedTypes="0" containsString="0" containsNumber="1" containsInteger="1" minValue="-9994973202" maxValue="-3896086"/>
    </cacheField>
    <cacheField name="Performance_Score" numFmtId="0">
      <sharedItems/>
    </cacheField>
    <cacheField name="Remote_Work" numFmtId="0">
      <sharedItems/>
    </cacheField>
    <cacheField name="Salary_fill" numFmtId="6">
      <sharedItems containsSemiMixedTypes="0" containsString="0" containsNumber="1" minValue="50047.32" maxValue="119971.65"/>
    </cacheField>
    <cacheField name="Format_Phone" numFmtId="0">
      <sharedItems/>
    </cacheField>
    <cacheField name="Phone_AF" numFmtId="0">
      <sharedItems/>
    </cacheField>
    <cacheField name="Name_Concat" numFmtId="0">
      <sharedItems/>
    </cacheField>
    <cacheField name="Tenure" numFmtId="0">
      <sharedItems containsSemiMixedTypes="0" containsString="0" containsNumber="1" containsInteger="1" minValue="1" maxValue="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Inspiron 14" refreshedDate="46310.578738888886" backgroundQuery="1" createdVersion="8" refreshedVersion="8" minRefreshableVersion="3" recordCount="0" supportSubquery="1" supportAdvancedDrill="1" xr:uid="{F0621A51-E64E-46CC-B0A3-A95B95521FC1}">
  <cacheSource type="external" connectionId="2"/>
  <cacheFields count="2">
    <cacheField name="[Table_Employee_1].[Department].[Department]" caption="Department" numFmtId="0" hierarchy="4" level="1">
      <sharedItems count="6">
        <s v="Admin"/>
        <s v="Cloud Tech"/>
        <s v="DevOps"/>
        <s v="Finance"/>
        <s v="HR"/>
        <s v="Sales"/>
      </sharedItems>
    </cacheField>
    <cacheField name="[Measures].[Count of Department]" caption="Count of Department" numFmtId="0" hierarchy="36" level="32767"/>
  </cacheFields>
  <cacheHierarchies count="39">
    <cacheHierarchy uniqueName="[Table_Employee_1].[Employee_ID]" caption="Employee_ID" attribute="1" defaultMemberUniqueName="[Table_Employee_1].[Employee_ID].[All]" allUniqueName="[Table_Employee_1].[Employee_ID].[All]" dimensionUniqueName="[Table_Employee_1]" displayFolder="" count="0" memberValueDatatype="130" unbalanced="0"/>
    <cacheHierarchy uniqueName="[Table_Employee_1].[First_Name]" caption="First_Name" attribute="1" defaultMemberUniqueName="[Table_Employee_1].[First_Name].[All]" allUniqueName="[Table_Employee_1].[First_Name].[All]" dimensionUniqueName="[Table_Employee_1]" displayFolder="" count="0" memberValueDatatype="130" unbalanced="0"/>
    <cacheHierarchy uniqueName="[Table_Employee_1].[Last_Name]" caption="Last_Name" attribute="1" defaultMemberUniqueName="[Table_Employee_1].[Last_Name].[All]" allUniqueName="[Table_Employee_1].[Last_Name].[All]" dimensionUniqueName="[Table_Employee_1]" displayFolder="" count="0" memberValueDatatype="130" unbalanced="0"/>
    <cacheHierarchy uniqueName="[Table_Employee_1].[Age]" caption="Age" attribute="1" defaultMemberUniqueName="[Table_Employee_1].[Age].[All]" allUniqueName="[Table_Employee_1].[Age].[All]" dimensionUniqueName="[Table_Employee_1]" displayFolder="" count="0" memberValueDatatype="20" unbalanced="0"/>
    <cacheHierarchy uniqueName="[Table_Employee_1].[Department]" caption="Department" attribute="1" defaultMemberUniqueName="[Table_Employee_1].[Department].[All]" allUniqueName="[Table_Employee_1].[Department].[All]" dimensionUniqueName="[Table_Employee_1]" displayFolder="" count="2" memberValueDatatype="130" unbalanced="0">
      <fieldsUsage count="2">
        <fieldUsage x="-1"/>
        <fieldUsage x="0"/>
      </fieldsUsage>
    </cacheHierarchy>
    <cacheHierarchy uniqueName="[Table_Employee_1].[Region]" caption="Region" attribute="1" defaultMemberUniqueName="[Table_Employee_1].[Region].[All]" allUniqueName="[Table_Employee_1].[Region].[All]" dimensionUniqueName="[Table_Employee_1]" displayFolder="" count="0" memberValueDatatype="130" unbalanced="0"/>
    <cacheHierarchy uniqueName="[Table_Employee_1].[Status]" caption="Status" attribute="1" defaultMemberUniqueName="[Table_Employee_1].[Status].[All]" allUniqueName="[Table_Employee_1].[Status].[All]" dimensionUniqueName="[Table_Employee_1]" displayFolder="" count="0" memberValueDatatype="130" unbalanced="0"/>
    <cacheHierarchy uniqueName="[Table_Employee_1].[Join_Date]" caption="Join_Date" attribute="1" time="1" defaultMemberUniqueName="[Table_Employee_1].[Join_Date].[All]" allUniqueName="[Table_Employee_1].[Join_Date].[All]" dimensionUniqueName="[Table_Employee_1]" displayFolder="" count="0" memberValueDatatype="7" unbalanced="0"/>
    <cacheHierarchy uniqueName="[Table_Employee_1].[Salary]" caption="Salary" attribute="1" defaultMemberUniqueName="[Table_Employee_1].[Salary].[All]" allUniqueName="[Table_Employee_1].[Salary].[All]" dimensionUniqueName="[Table_Employee_1]" displayFolder="" count="0" memberValueDatatype="130" unbalanced="0"/>
    <cacheHierarchy uniqueName="[Table_Employee_1].[Email]" caption="Email" attribute="1" defaultMemberUniqueName="[Table_Employee_1].[Email].[All]" allUniqueName="[Table_Employee_1].[Email].[All]" dimensionUniqueName="[Table_Employee_1]" displayFolder="" count="0" memberValueDatatype="130" unbalanced="0"/>
    <cacheHierarchy uniqueName="[Table_Employee_1].[Phone]" caption="Phone" attribute="1" defaultMemberUniqueName="[Table_Employee_1].[Phone].[All]" allUniqueName="[Table_Employee_1].[Phone].[All]" dimensionUniqueName="[Table_Employee_1]" displayFolder="" count="0" memberValueDatatype="5" unbalanced="0"/>
    <cacheHierarchy uniqueName="[Table_Employee_1].[Performance_Score]" caption="Performance_Score" attribute="1" defaultMemberUniqueName="[Table_Employee_1].[Performance_Score].[All]" allUniqueName="[Table_Employee_1].[Performance_Score].[All]" dimensionUniqueName="[Table_Employee_1]" displayFolder="" count="0" memberValueDatatype="130" unbalanced="0"/>
    <cacheHierarchy uniqueName="[Table_Employee_1].[Remote_Work]" caption="Remote_Work" attribute="1" defaultMemberUniqueName="[Table_Employee_1].[Remote_Work].[All]" allUniqueName="[Table_Employee_1].[Remote_Work].[All]" dimensionUniqueName="[Table_Employee_1]" displayFolder="" count="0" memberValueDatatype="11" unbalanced="0"/>
    <cacheHierarchy uniqueName="[Table_Employee_1].[Salary_fill]" caption="Salary_fill" attribute="1" defaultMemberUniqueName="[Table_Employee_1].[Salary_fill].[All]" allUniqueName="[Table_Employee_1].[Salary_fill].[All]" dimensionUniqueName="[Table_Employee_1]" displayFolder="" count="0" memberValueDatatype="5" unbalanced="0"/>
    <cacheHierarchy uniqueName="[Table_Employee_1].[Format_Phone]" caption="Format_Phone" attribute="1" defaultMemberUniqueName="[Table_Employee_1].[Format_Phone].[All]" allUniqueName="[Table_Employee_1].[Format_Phone].[All]" dimensionUniqueName="[Table_Employee_1]" displayFolder="" count="0" memberValueDatatype="130" unbalanced="0"/>
    <cacheHierarchy uniqueName="[Table_Employee_1].[Phone_AF]" caption="Phone_AF" attribute="1" defaultMemberUniqueName="[Table_Employee_1].[Phone_AF].[All]" allUniqueName="[Table_Employee_1].[Phone_AF].[All]" dimensionUniqueName="[Table_Employee_1]" displayFolder="" count="0" memberValueDatatype="130" unbalanced="0"/>
    <cacheHierarchy uniqueName="[Table_Employee_1].[Name_Concat]" caption="Name_Concat" attribute="1" defaultMemberUniqueName="[Table_Employee_1].[Name_Concat].[All]" allUniqueName="[Table_Employee_1].[Name_Concat].[All]" dimensionUniqueName="[Table_Employee_1]" displayFolder="" count="0" memberValueDatatype="130" unbalanced="0"/>
    <cacheHierarchy uniqueName="[Table_Employee_1].[Join_Date (Year)]" caption="Join_Date (Year)" attribute="1" defaultMemberUniqueName="[Table_Employee_1].[Join_Date (Year)].[All]" allUniqueName="[Table_Employee_1].[Join_Date (Year)].[All]" dimensionUniqueName="[Table_Employee_1]" displayFolder="" count="0" memberValueDatatype="130" unbalanced="0"/>
    <cacheHierarchy uniqueName="[Table_Employee_1].[Join_Date (Quarter)]" caption="Join_Date (Quarter)" attribute="1" defaultMemberUniqueName="[Table_Employee_1].[Join_Date (Quarter)].[All]" allUniqueName="[Table_Employee_1].[Join_Date (Quarter)].[All]" dimensionUniqueName="[Table_Employee_1]" displayFolder="" count="0" memberValueDatatype="130" unbalanced="0"/>
    <cacheHierarchy uniqueName="[Table_Employee_1].[Join_Date (Month)]" caption="Join_Date (Month)" attribute="1" defaultMemberUniqueName="[Table_Employee_1].[Join_Date (Month)].[All]" allUniqueName="[Table_Employee_1].[Join_Date (Month)].[All]" dimensionUniqueName="[Table_Employee_1]" displayFolder="" count="0" memberValueDatatype="130" unbalanced="0"/>
    <cacheHierarchy uniqueName="[Table_Employee_1].[Tenure]" caption="Tenure" attribute="1" defaultMemberUniqueName="[Table_Employee_1].[Tenure].[All]" allUniqueName="[Table_Employee_1].[Tenure].[All]" dimensionUniqueName="[Table_Employee_1]" displayFolder="" count="0" memberValueDatatype="20" unbalanced="0"/>
    <cacheHierarchy uniqueName="[Table_Employee_1].[Join_Date (Month Index)]" caption="Join_Date (Month Index)" attribute="1" defaultMemberUniqueName="[Table_Employee_1].[Join_Date (Month Index)].[All]" allUniqueName="[Table_Employee_1].[Join_Date (Month Index)].[All]" dimensionUniqueName="[Table_Employee_1]" displayFolder="" count="0" memberValueDatatype="20" unbalanced="0" hidden="1"/>
    <cacheHierarchy uniqueName="[Measures].[__XL_Count Table_Employee_1]" caption="__XL_Count Table_Employee_1" measure="1" displayFolder="" measureGroup="Table_Employee_1" count="0" hidden="1"/>
    <cacheHierarchy uniqueName="[Measures].[__No measures defined]" caption="__No measures defined" measure="1" displayFolder="" count="0" hidden="1"/>
    <cacheHierarchy uniqueName="[Measures].[Sum of Salary_fill]" caption="Sum of Salary_fill" measure="1" displayFolder="" measureGroup="Table_Employee_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Max of Salary_fill]" caption="Max of Salary_fill" measure="1" displayFolder="" measureGroup="Table_Employee_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Salary]" caption="Count of Salary" measure="1" displayFolder="" measureGroup="Table_Employee_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Age]" caption="Sum of Age" measure="1" displayFolder="" measureGroup="Table_Employee_1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Join_Date (Month)]" caption="Count of Join_Date (Month)" measure="1" displayFolder="" measureGroup="Table_Employee_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Count of Remote_Work]" caption="Count of Remote_Work" measure="1" displayFolder="" measureGroup="Table_Employee_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Region]" caption="Count of Region" measure="1" displayFolder="" measureGroup="Table_Employee_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Performance_Score]" caption="Count of Performance_Score" measure="1" displayFolder="" measureGroup="Table_Employee_1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Join_Date (Quarter)]" caption="Count of Join_Date (Quarter)" measure="1" displayFolder="" measureGroup="Table_Employee_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Join_Date (Year)]" caption="Count of Join_Date (Year)" measure="1" displayFolder="" measureGroup="Table_Employee_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Status]" caption="Count of Status" measure="1" displayFolder="" measureGroup="Table_Employee_1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Tenure]" caption="Sum of Tenure" measure="1" displayFolder="" measureGroup="Table_Employee_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Count of Department]" caption="Count of Department" measure="1" displayFolder="" measureGroup="Table_Employee_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Employee_ID]" caption="Count of Employee_ID" measure="1" displayFolder="" measureGroup="Table_Employee_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Name_Concat]" caption="Count of Name_Concat" measure="1" displayFolder="" measureGroup="Table_Employee_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</cacheHierarchies>
  <kpis count="0"/>
  <dimensions count="2">
    <dimension measure="1" name="Measures" uniqueName="[Measures]" caption="Measures"/>
    <dimension name="Table_Employee_1" uniqueName="[Table_Employee_1]" caption="Table_Employee_1"/>
  </dimensions>
  <measureGroups count="1">
    <measureGroup name="Table_Employee_1" caption="Table_Employee_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Inspiron 14" refreshedDate="46310.471009375004" backgroundQuery="1" createdVersion="8" refreshedVersion="8" minRefreshableVersion="3" recordCount="0" supportSubquery="1" supportAdvancedDrill="1" xr:uid="{C6A7B225-C02B-4D35-BD1D-60C2548E0BD4}">
  <cacheSource type="external" connectionId="2"/>
  <cacheFields count="2">
    <cacheField name="[Table_Employee_1].[Department].[Department]" caption="Department" numFmtId="0" hierarchy="4" level="1">
      <sharedItems count="6">
        <s v="Admin"/>
        <s v="Cloud Tech"/>
        <s v="DevOps"/>
        <s v="Finance"/>
        <s v="HR"/>
        <s v="Sales"/>
      </sharedItems>
    </cacheField>
    <cacheField name="[Measures].[Sum of Salary_fill]" caption="Sum of Salary_fill" numFmtId="0" hierarchy="24" level="32767"/>
  </cacheFields>
  <cacheHierarchies count="39">
    <cacheHierarchy uniqueName="[Table_Employee_1].[Employee_ID]" caption="Employee_ID" attribute="1" defaultMemberUniqueName="[Table_Employee_1].[Employee_ID].[All]" allUniqueName="[Table_Employee_1].[Employee_ID].[All]" dimensionUniqueName="[Table_Employee_1]" displayFolder="" count="0" memberValueDatatype="130" unbalanced="0"/>
    <cacheHierarchy uniqueName="[Table_Employee_1].[First_Name]" caption="First_Name" attribute="1" defaultMemberUniqueName="[Table_Employee_1].[First_Name].[All]" allUniqueName="[Table_Employee_1].[First_Name].[All]" dimensionUniqueName="[Table_Employee_1]" displayFolder="" count="0" memberValueDatatype="130" unbalanced="0"/>
    <cacheHierarchy uniqueName="[Table_Employee_1].[Last_Name]" caption="Last_Name" attribute="1" defaultMemberUniqueName="[Table_Employee_1].[Last_Name].[All]" allUniqueName="[Table_Employee_1].[Last_Name].[All]" dimensionUniqueName="[Table_Employee_1]" displayFolder="" count="0" memberValueDatatype="130" unbalanced="0"/>
    <cacheHierarchy uniqueName="[Table_Employee_1].[Age]" caption="Age" attribute="1" defaultMemberUniqueName="[Table_Employee_1].[Age].[All]" allUniqueName="[Table_Employee_1].[Age].[All]" dimensionUniqueName="[Table_Employee_1]" displayFolder="" count="0" memberValueDatatype="20" unbalanced="0"/>
    <cacheHierarchy uniqueName="[Table_Employee_1].[Department]" caption="Department" attribute="1" defaultMemberUniqueName="[Table_Employee_1].[Department].[All]" allUniqueName="[Table_Employee_1].[Department].[All]" dimensionUniqueName="[Table_Employee_1]" displayFolder="" count="2" memberValueDatatype="130" unbalanced="0">
      <fieldsUsage count="2">
        <fieldUsage x="-1"/>
        <fieldUsage x="0"/>
      </fieldsUsage>
    </cacheHierarchy>
    <cacheHierarchy uniqueName="[Table_Employee_1].[Region]" caption="Region" attribute="1" defaultMemberUniqueName="[Table_Employee_1].[Region].[All]" allUniqueName="[Table_Employee_1].[Region].[All]" dimensionUniqueName="[Table_Employee_1]" displayFolder="" count="0" memberValueDatatype="130" unbalanced="0"/>
    <cacheHierarchy uniqueName="[Table_Employee_1].[Status]" caption="Status" attribute="1" defaultMemberUniqueName="[Table_Employee_1].[Status].[All]" allUniqueName="[Table_Employee_1].[Status].[All]" dimensionUniqueName="[Table_Employee_1]" displayFolder="" count="0" memberValueDatatype="130" unbalanced="0"/>
    <cacheHierarchy uniqueName="[Table_Employee_1].[Join_Date]" caption="Join_Date" attribute="1" time="1" defaultMemberUniqueName="[Table_Employee_1].[Join_Date].[All]" allUniqueName="[Table_Employee_1].[Join_Date].[All]" dimensionUniqueName="[Table_Employee_1]" displayFolder="" count="0" memberValueDatatype="7" unbalanced="0"/>
    <cacheHierarchy uniqueName="[Table_Employee_1].[Salary]" caption="Salary" attribute="1" defaultMemberUniqueName="[Table_Employee_1].[Salary].[All]" allUniqueName="[Table_Employee_1].[Salary].[All]" dimensionUniqueName="[Table_Employee_1]" displayFolder="" count="0" memberValueDatatype="130" unbalanced="0"/>
    <cacheHierarchy uniqueName="[Table_Employee_1].[Email]" caption="Email" attribute="1" defaultMemberUniqueName="[Table_Employee_1].[Email].[All]" allUniqueName="[Table_Employee_1].[Email].[All]" dimensionUniqueName="[Table_Employee_1]" displayFolder="" count="0" memberValueDatatype="130" unbalanced="0"/>
    <cacheHierarchy uniqueName="[Table_Employee_1].[Phone]" caption="Phone" attribute="1" defaultMemberUniqueName="[Table_Employee_1].[Phone].[All]" allUniqueName="[Table_Employee_1].[Phone].[All]" dimensionUniqueName="[Table_Employee_1]" displayFolder="" count="0" memberValueDatatype="5" unbalanced="0"/>
    <cacheHierarchy uniqueName="[Table_Employee_1].[Performance_Score]" caption="Performance_Score" attribute="1" defaultMemberUniqueName="[Table_Employee_1].[Performance_Score].[All]" allUniqueName="[Table_Employee_1].[Performance_Score].[All]" dimensionUniqueName="[Table_Employee_1]" displayFolder="" count="0" memberValueDatatype="130" unbalanced="0"/>
    <cacheHierarchy uniqueName="[Table_Employee_1].[Remote_Work]" caption="Remote_Work" attribute="1" defaultMemberUniqueName="[Table_Employee_1].[Remote_Work].[All]" allUniqueName="[Table_Employee_1].[Remote_Work].[All]" dimensionUniqueName="[Table_Employee_1]" displayFolder="" count="0" memberValueDatatype="11" unbalanced="0"/>
    <cacheHierarchy uniqueName="[Table_Employee_1].[Salary_fill]" caption="Salary_fill" attribute="1" defaultMemberUniqueName="[Table_Employee_1].[Salary_fill].[All]" allUniqueName="[Table_Employee_1].[Salary_fill].[All]" dimensionUniqueName="[Table_Employee_1]" displayFolder="" count="0" memberValueDatatype="5" unbalanced="0"/>
    <cacheHierarchy uniqueName="[Table_Employee_1].[Format_Phone]" caption="Format_Phone" attribute="1" defaultMemberUniqueName="[Table_Employee_1].[Format_Phone].[All]" allUniqueName="[Table_Employee_1].[Format_Phone].[All]" dimensionUniqueName="[Table_Employee_1]" displayFolder="" count="0" memberValueDatatype="130" unbalanced="0"/>
    <cacheHierarchy uniqueName="[Table_Employee_1].[Phone_AF]" caption="Phone_AF" attribute="1" defaultMemberUniqueName="[Table_Employee_1].[Phone_AF].[All]" allUniqueName="[Table_Employee_1].[Phone_AF].[All]" dimensionUniqueName="[Table_Employee_1]" displayFolder="" count="0" memberValueDatatype="130" unbalanced="0"/>
    <cacheHierarchy uniqueName="[Table_Employee_1].[Name_Concat]" caption="Name_Concat" attribute="1" defaultMemberUniqueName="[Table_Employee_1].[Name_Concat].[All]" allUniqueName="[Table_Employee_1].[Name_Concat].[All]" dimensionUniqueName="[Table_Employee_1]" displayFolder="" count="0" memberValueDatatype="130" unbalanced="0"/>
    <cacheHierarchy uniqueName="[Table_Employee_1].[Join_Date (Year)]" caption="Join_Date (Year)" attribute="1" defaultMemberUniqueName="[Table_Employee_1].[Join_Date (Year)].[All]" allUniqueName="[Table_Employee_1].[Join_Date (Year)].[All]" dimensionUniqueName="[Table_Employee_1]" displayFolder="" count="0" memberValueDatatype="130" unbalanced="0"/>
    <cacheHierarchy uniqueName="[Table_Employee_1].[Join_Date (Quarter)]" caption="Join_Date (Quarter)" attribute="1" defaultMemberUniqueName="[Table_Employee_1].[Join_Date (Quarter)].[All]" allUniqueName="[Table_Employee_1].[Join_Date (Quarter)].[All]" dimensionUniqueName="[Table_Employee_1]" displayFolder="" count="0" memberValueDatatype="130" unbalanced="0"/>
    <cacheHierarchy uniqueName="[Table_Employee_1].[Join_Date (Month)]" caption="Join_Date (Month)" attribute="1" defaultMemberUniqueName="[Table_Employee_1].[Join_Date (Month)].[All]" allUniqueName="[Table_Employee_1].[Join_Date (Month)].[All]" dimensionUniqueName="[Table_Employee_1]" displayFolder="" count="0" memberValueDatatype="130" unbalanced="0"/>
    <cacheHierarchy uniqueName="[Table_Employee_1].[Tenure]" caption="Tenure" attribute="1" defaultMemberUniqueName="[Table_Employee_1].[Tenure].[All]" allUniqueName="[Table_Employee_1].[Tenure].[All]" dimensionUniqueName="[Table_Employee_1]" displayFolder="" count="0" memberValueDatatype="20" unbalanced="0"/>
    <cacheHierarchy uniqueName="[Table_Employee_1].[Join_Date (Month Index)]" caption="Join_Date (Month Index)" attribute="1" defaultMemberUniqueName="[Table_Employee_1].[Join_Date (Month Index)].[All]" allUniqueName="[Table_Employee_1].[Join_Date (Month Index)].[All]" dimensionUniqueName="[Table_Employee_1]" displayFolder="" count="0" memberValueDatatype="20" unbalanced="0" hidden="1"/>
    <cacheHierarchy uniqueName="[Measures].[__XL_Count Table_Employee_1]" caption="__XL_Count Table_Employee_1" measure="1" displayFolder="" measureGroup="Table_Employee_1" count="0" hidden="1"/>
    <cacheHierarchy uniqueName="[Measures].[__No measures defined]" caption="__No measures defined" measure="1" displayFolder="" count="0" hidden="1"/>
    <cacheHierarchy uniqueName="[Measures].[Sum of Salary_fill]" caption="Sum of Salary_fill" measure="1" displayFolder="" measureGroup="Table_Employee_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Max of Salary_fill]" caption="Max of Salary_fill" measure="1" displayFolder="" measureGroup="Table_Employee_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Salary]" caption="Count of Salary" measure="1" displayFolder="" measureGroup="Table_Employee_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Age]" caption="Sum of Age" measure="1" displayFolder="" measureGroup="Table_Employee_1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Join_Date (Month)]" caption="Count of Join_Date (Month)" measure="1" displayFolder="" measureGroup="Table_Employee_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Count of Remote_Work]" caption="Count of Remote_Work" measure="1" displayFolder="" measureGroup="Table_Employee_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Region]" caption="Count of Region" measure="1" displayFolder="" measureGroup="Table_Employee_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Performance_Score]" caption="Count of Performance_Score" measure="1" displayFolder="" measureGroup="Table_Employee_1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Join_Date (Quarter)]" caption="Count of Join_Date (Quarter)" measure="1" displayFolder="" measureGroup="Table_Employee_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Join_Date (Year)]" caption="Count of Join_Date (Year)" measure="1" displayFolder="" measureGroup="Table_Employee_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Status]" caption="Count of Status" measure="1" displayFolder="" measureGroup="Table_Employee_1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Tenure]" caption="Sum of Tenure" measure="1" displayFolder="" measureGroup="Table_Employee_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Count of Department]" caption="Count of Department" measure="1" displayFolder="" measureGroup="Table_Employee_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Employee_ID]" caption="Count of Employee_ID" measure="1" displayFolder="" measureGroup="Table_Employee_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Name_Concat]" caption="Count of Name_Concat" measure="1" displayFolder="" measureGroup="Table_Employee_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</cacheHierarchies>
  <kpis count="0"/>
  <dimensions count="2">
    <dimension measure="1" name="Measures" uniqueName="[Measures]" caption="Measures"/>
    <dimension name="Table_Employee_1" uniqueName="[Table_Employee_1]" caption="Table_Employee_1"/>
  </dimensions>
  <measureGroups count="1">
    <measureGroup name="Table_Employee_1" caption="Table_Employee_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Inspiron 14" refreshedDate="46310.411521759263" backgroundQuery="1" createdVersion="8" refreshedVersion="8" minRefreshableVersion="3" recordCount="0" supportSubquery="1" supportAdvancedDrill="1" xr:uid="{A2A83A0C-7952-42B7-AD02-404EE3F2572A}">
  <cacheSource type="external" connectionId="2"/>
  <cacheFields count="2">
    <cacheField name="[Table_Employee_1].[Name_Concat].[Name_Concat]" caption="Name_Concat" numFmtId="0" hierarchy="16" level="1">
      <sharedItems count="10">
        <s v="Bob Garcia"/>
        <s v="Charlie Jones"/>
        <s v="David Johnson"/>
        <s v="Eva Jones"/>
        <s v="Eva Miller"/>
        <s v="Frank Brown"/>
        <s v="Frank Smith"/>
        <s v="Grace Brown"/>
        <s v="Grace Smith"/>
        <s v="Heidi Johnson"/>
      </sharedItems>
    </cacheField>
    <cacheField name="[Measures].[Sum of Salary_fill]" caption="Sum of Salary_fill" numFmtId="0" hierarchy="24" level="32767"/>
  </cacheFields>
  <cacheHierarchies count="39">
    <cacheHierarchy uniqueName="[Table_Employee_1].[Employee_ID]" caption="Employee_ID" attribute="1" defaultMemberUniqueName="[Table_Employee_1].[Employee_ID].[All]" allUniqueName="[Table_Employee_1].[Employee_ID].[All]" dimensionUniqueName="[Table_Employee_1]" displayFolder="" count="0" memberValueDatatype="130" unbalanced="0"/>
    <cacheHierarchy uniqueName="[Table_Employee_1].[First_Name]" caption="First_Name" attribute="1" defaultMemberUniqueName="[Table_Employee_1].[First_Name].[All]" allUniqueName="[Table_Employee_1].[First_Name].[All]" dimensionUniqueName="[Table_Employee_1]" displayFolder="" count="0" memberValueDatatype="130" unbalanced="0"/>
    <cacheHierarchy uniqueName="[Table_Employee_1].[Last_Name]" caption="Last_Name" attribute="1" defaultMemberUniqueName="[Table_Employee_1].[Last_Name].[All]" allUniqueName="[Table_Employee_1].[Last_Name].[All]" dimensionUniqueName="[Table_Employee_1]" displayFolder="" count="0" memberValueDatatype="130" unbalanced="0"/>
    <cacheHierarchy uniqueName="[Table_Employee_1].[Age]" caption="Age" attribute="1" defaultMemberUniqueName="[Table_Employee_1].[Age].[All]" allUniqueName="[Table_Employee_1].[Age].[All]" dimensionUniqueName="[Table_Employee_1]" displayFolder="" count="0" memberValueDatatype="20" unbalanced="0"/>
    <cacheHierarchy uniqueName="[Table_Employee_1].[Department]" caption="Department" attribute="1" defaultMemberUniqueName="[Table_Employee_1].[Department].[All]" allUniqueName="[Table_Employee_1].[Department].[All]" dimensionUniqueName="[Table_Employee_1]" displayFolder="" count="0" memberValueDatatype="130" unbalanced="0"/>
    <cacheHierarchy uniqueName="[Table_Employee_1].[Region]" caption="Region" attribute="1" defaultMemberUniqueName="[Table_Employee_1].[Region].[All]" allUniqueName="[Table_Employee_1].[Region].[All]" dimensionUniqueName="[Table_Employee_1]" displayFolder="" count="0" memberValueDatatype="130" unbalanced="0"/>
    <cacheHierarchy uniqueName="[Table_Employee_1].[Status]" caption="Status" attribute="1" defaultMemberUniqueName="[Table_Employee_1].[Status].[All]" allUniqueName="[Table_Employee_1].[Status].[All]" dimensionUniqueName="[Table_Employee_1]" displayFolder="" count="0" memberValueDatatype="130" unbalanced="0"/>
    <cacheHierarchy uniqueName="[Table_Employee_1].[Join_Date]" caption="Join_Date" attribute="1" time="1" defaultMemberUniqueName="[Table_Employee_1].[Join_Date].[All]" allUniqueName="[Table_Employee_1].[Join_Date].[All]" dimensionUniqueName="[Table_Employee_1]" displayFolder="" count="0" memberValueDatatype="7" unbalanced="0"/>
    <cacheHierarchy uniqueName="[Table_Employee_1].[Salary]" caption="Salary" attribute="1" defaultMemberUniqueName="[Table_Employee_1].[Salary].[All]" allUniqueName="[Table_Employee_1].[Salary].[All]" dimensionUniqueName="[Table_Employee_1]" displayFolder="" count="0" memberValueDatatype="130" unbalanced="0"/>
    <cacheHierarchy uniqueName="[Table_Employee_1].[Email]" caption="Email" attribute="1" defaultMemberUniqueName="[Table_Employee_1].[Email].[All]" allUniqueName="[Table_Employee_1].[Email].[All]" dimensionUniqueName="[Table_Employee_1]" displayFolder="" count="0" memberValueDatatype="130" unbalanced="0"/>
    <cacheHierarchy uniqueName="[Table_Employee_1].[Phone]" caption="Phone" attribute="1" defaultMemberUniqueName="[Table_Employee_1].[Phone].[All]" allUniqueName="[Table_Employee_1].[Phone].[All]" dimensionUniqueName="[Table_Employee_1]" displayFolder="" count="0" memberValueDatatype="5" unbalanced="0"/>
    <cacheHierarchy uniqueName="[Table_Employee_1].[Performance_Score]" caption="Performance_Score" attribute="1" defaultMemberUniqueName="[Table_Employee_1].[Performance_Score].[All]" allUniqueName="[Table_Employee_1].[Performance_Score].[All]" dimensionUniqueName="[Table_Employee_1]" displayFolder="" count="0" memberValueDatatype="130" unbalanced="0"/>
    <cacheHierarchy uniqueName="[Table_Employee_1].[Remote_Work]" caption="Remote_Work" attribute="1" defaultMemberUniqueName="[Table_Employee_1].[Remote_Work].[All]" allUniqueName="[Table_Employee_1].[Remote_Work].[All]" dimensionUniqueName="[Table_Employee_1]" displayFolder="" count="0" memberValueDatatype="11" unbalanced="0"/>
    <cacheHierarchy uniqueName="[Table_Employee_1].[Salary_fill]" caption="Salary_fill" attribute="1" defaultMemberUniqueName="[Table_Employee_1].[Salary_fill].[All]" allUniqueName="[Table_Employee_1].[Salary_fill].[All]" dimensionUniqueName="[Table_Employee_1]" displayFolder="" count="0" memberValueDatatype="5" unbalanced="0"/>
    <cacheHierarchy uniqueName="[Table_Employee_1].[Format_Phone]" caption="Format_Phone" attribute="1" defaultMemberUniqueName="[Table_Employee_1].[Format_Phone].[All]" allUniqueName="[Table_Employee_1].[Format_Phone].[All]" dimensionUniqueName="[Table_Employee_1]" displayFolder="" count="0" memberValueDatatype="130" unbalanced="0"/>
    <cacheHierarchy uniqueName="[Table_Employee_1].[Phone_AF]" caption="Phone_AF" attribute="1" defaultMemberUniqueName="[Table_Employee_1].[Phone_AF].[All]" allUniqueName="[Table_Employee_1].[Phone_AF].[All]" dimensionUniqueName="[Table_Employee_1]" displayFolder="" count="0" memberValueDatatype="130" unbalanced="0"/>
    <cacheHierarchy uniqueName="[Table_Employee_1].[Name_Concat]" caption="Name_Concat" attribute="1" defaultMemberUniqueName="[Table_Employee_1].[Name_Concat].[All]" allUniqueName="[Table_Employee_1].[Name_Concat].[All]" dimensionUniqueName="[Table_Employee_1]" displayFolder="" count="2" memberValueDatatype="130" unbalanced="0">
      <fieldsUsage count="2">
        <fieldUsage x="-1"/>
        <fieldUsage x="0"/>
      </fieldsUsage>
    </cacheHierarchy>
    <cacheHierarchy uniqueName="[Table_Employee_1].[Join_Date (Year)]" caption="Join_Date (Year)" attribute="1" defaultMemberUniqueName="[Table_Employee_1].[Join_Date (Year)].[All]" allUniqueName="[Table_Employee_1].[Join_Date (Year)].[All]" dimensionUniqueName="[Table_Employee_1]" displayFolder="" count="0" memberValueDatatype="130" unbalanced="0"/>
    <cacheHierarchy uniqueName="[Table_Employee_1].[Join_Date (Quarter)]" caption="Join_Date (Quarter)" attribute="1" defaultMemberUniqueName="[Table_Employee_1].[Join_Date (Quarter)].[All]" allUniqueName="[Table_Employee_1].[Join_Date (Quarter)].[All]" dimensionUniqueName="[Table_Employee_1]" displayFolder="" count="0" memberValueDatatype="130" unbalanced="0"/>
    <cacheHierarchy uniqueName="[Table_Employee_1].[Join_Date (Month)]" caption="Join_Date (Month)" attribute="1" defaultMemberUniqueName="[Table_Employee_1].[Join_Date (Month)].[All]" allUniqueName="[Table_Employee_1].[Join_Date (Month)].[All]" dimensionUniqueName="[Table_Employee_1]" displayFolder="" count="0" memberValueDatatype="130" unbalanced="0"/>
    <cacheHierarchy uniqueName="[Table_Employee_1].[Tenure]" caption="Tenure" attribute="1" defaultMemberUniqueName="[Table_Employee_1].[Tenure].[All]" allUniqueName="[Table_Employee_1].[Tenure].[All]" dimensionUniqueName="[Table_Employee_1]" displayFolder="" count="0" memberValueDatatype="20" unbalanced="0"/>
    <cacheHierarchy uniqueName="[Table_Employee_1].[Join_Date (Month Index)]" caption="Join_Date (Month Index)" attribute="1" defaultMemberUniqueName="[Table_Employee_1].[Join_Date (Month Index)].[All]" allUniqueName="[Table_Employee_1].[Join_Date (Month Index)].[All]" dimensionUniqueName="[Table_Employee_1]" displayFolder="" count="0" memberValueDatatype="20" unbalanced="0" hidden="1"/>
    <cacheHierarchy uniqueName="[Measures].[__XL_Count Table_Employee_1]" caption="__XL_Count Table_Employee_1" measure="1" displayFolder="" measureGroup="Table_Employee_1" count="0" hidden="1"/>
    <cacheHierarchy uniqueName="[Measures].[__No measures defined]" caption="__No measures defined" measure="1" displayFolder="" count="0" hidden="1"/>
    <cacheHierarchy uniqueName="[Measures].[Sum of Salary_fill]" caption="Sum of Salary_fill" measure="1" displayFolder="" measureGroup="Table_Employee_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Max of Salary_fill]" caption="Max of Salary_fill" measure="1" displayFolder="" measureGroup="Table_Employee_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Salary]" caption="Count of Salary" measure="1" displayFolder="" measureGroup="Table_Employee_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Age]" caption="Sum of Age" measure="1" displayFolder="" measureGroup="Table_Employee_1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Join_Date (Month)]" caption="Count of Join_Date (Month)" measure="1" displayFolder="" measureGroup="Table_Employee_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Count of Remote_Work]" caption="Count of Remote_Work" measure="1" displayFolder="" measureGroup="Table_Employee_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Region]" caption="Count of Region" measure="1" displayFolder="" measureGroup="Table_Employee_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Performance_Score]" caption="Count of Performance_Score" measure="1" displayFolder="" measureGroup="Table_Employee_1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Join_Date (Quarter)]" caption="Count of Join_Date (Quarter)" measure="1" displayFolder="" measureGroup="Table_Employee_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Join_Date (Year)]" caption="Count of Join_Date (Year)" measure="1" displayFolder="" measureGroup="Table_Employee_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Status]" caption="Count of Status" measure="1" displayFolder="" measureGroup="Table_Employee_1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Tenure]" caption="Sum of Tenure" measure="1" displayFolder="" measureGroup="Table_Employee_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Count of Department]" caption="Count of Department" measure="1" displayFolder="" measureGroup="Table_Employee_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Employee_ID]" caption="Count of Employee_ID" measure="1" displayFolder="" measureGroup="Table_Employee_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Name_Concat]" caption="Count of Name_Concat" measure="1" displayFolder="" measureGroup="Table_Employee_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</cacheHierarchies>
  <kpis count="0"/>
  <dimensions count="2">
    <dimension measure="1" name="Measures" uniqueName="[Measures]" caption="Measures"/>
    <dimension name="Table_Employee_1" uniqueName="[Table_Employee_1]" caption="Table_Employee_1"/>
  </dimensions>
  <measureGroups count="1">
    <measureGroup name="Table_Employee_1" caption="Table_Employee_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Inspiron 14" refreshedDate="46310.602095949071" backgroundQuery="1" createdVersion="8" refreshedVersion="8" minRefreshableVersion="3" recordCount="0" supportSubquery="1" supportAdvancedDrill="1" xr:uid="{0B3B3865-6F82-4714-8DF8-3ABDFAE4A9FE}">
  <cacheSource type="external" connectionId="2"/>
  <cacheFields count="2">
    <cacheField name="[Table_Employee_1].[Department].[Department]" caption="Department" numFmtId="0" hierarchy="4" level="1">
      <sharedItems count="6">
        <s v="Admin"/>
        <s v="Cloud Tech"/>
        <s v="DevOps"/>
        <s v="Finance"/>
        <s v="HR"/>
        <s v="Sales"/>
      </sharedItems>
    </cacheField>
    <cacheField name="[Measures].[Sum of Salary_fill]" caption="Sum of Salary_fill" numFmtId="0" hierarchy="24" level="32767"/>
  </cacheFields>
  <cacheHierarchies count="39">
    <cacheHierarchy uniqueName="[Table_Employee_1].[Employee_ID]" caption="Employee_ID" attribute="1" defaultMemberUniqueName="[Table_Employee_1].[Employee_ID].[All]" allUniqueName="[Table_Employee_1].[Employee_ID].[All]" dimensionUniqueName="[Table_Employee_1]" displayFolder="" count="0" memberValueDatatype="130" unbalanced="0"/>
    <cacheHierarchy uniqueName="[Table_Employee_1].[First_Name]" caption="First_Name" attribute="1" defaultMemberUniqueName="[Table_Employee_1].[First_Name].[All]" allUniqueName="[Table_Employee_1].[First_Name].[All]" dimensionUniqueName="[Table_Employee_1]" displayFolder="" count="0" memberValueDatatype="130" unbalanced="0"/>
    <cacheHierarchy uniqueName="[Table_Employee_1].[Last_Name]" caption="Last_Name" attribute="1" defaultMemberUniqueName="[Table_Employee_1].[Last_Name].[All]" allUniqueName="[Table_Employee_1].[Last_Name].[All]" dimensionUniqueName="[Table_Employee_1]" displayFolder="" count="0" memberValueDatatype="130" unbalanced="0"/>
    <cacheHierarchy uniqueName="[Table_Employee_1].[Age]" caption="Age" attribute="1" defaultMemberUniqueName="[Table_Employee_1].[Age].[All]" allUniqueName="[Table_Employee_1].[Age].[All]" dimensionUniqueName="[Table_Employee_1]" displayFolder="" count="0" memberValueDatatype="20" unbalanced="0"/>
    <cacheHierarchy uniqueName="[Table_Employee_1].[Department]" caption="Department" attribute="1" defaultMemberUniqueName="[Table_Employee_1].[Department].[All]" allUniqueName="[Table_Employee_1].[Department].[All]" dimensionUniqueName="[Table_Employee_1]" displayFolder="" count="2" memberValueDatatype="130" unbalanced="0">
      <fieldsUsage count="2">
        <fieldUsage x="-1"/>
        <fieldUsage x="0"/>
      </fieldsUsage>
    </cacheHierarchy>
    <cacheHierarchy uniqueName="[Table_Employee_1].[Region]" caption="Region" attribute="1" defaultMemberUniqueName="[Table_Employee_1].[Region].[All]" allUniqueName="[Table_Employee_1].[Region].[All]" dimensionUniqueName="[Table_Employee_1]" displayFolder="" count="0" memberValueDatatype="130" unbalanced="0"/>
    <cacheHierarchy uniqueName="[Table_Employee_1].[Status]" caption="Status" attribute="1" defaultMemberUniqueName="[Table_Employee_1].[Status].[All]" allUniqueName="[Table_Employee_1].[Status].[All]" dimensionUniqueName="[Table_Employee_1]" displayFolder="" count="0" memberValueDatatype="130" unbalanced="0"/>
    <cacheHierarchy uniqueName="[Table_Employee_1].[Join_Date]" caption="Join_Date" attribute="1" time="1" defaultMemberUniqueName="[Table_Employee_1].[Join_Date].[All]" allUniqueName="[Table_Employee_1].[Join_Date].[All]" dimensionUniqueName="[Table_Employee_1]" displayFolder="" count="0" memberValueDatatype="7" unbalanced="0"/>
    <cacheHierarchy uniqueName="[Table_Employee_1].[Salary]" caption="Salary" attribute="1" defaultMemberUniqueName="[Table_Employee_1].[Salary].[All]" allUniqueName="[Table_Employee_1].[Salary].[All]" dimensionUniqueName="[Table_Employee_1]" displayFolder="" count="0" memberValueDatatype="130" unbalanced="0"/>
    <cacheHierarchy uniqueName="[Table_Employee_1].[Email]" caption="Email" attribute="1" defaultMemberUniqueName="[Table_Employee_1].[Email].[All]" allUniqueName="[Table_Employee_1].[Email].[All]" dimensionUniqueName="[Table_Employee_1]" displayFolder="" count="0" memberValueDatatype="130" unbalanced="0"/>
    <cacheHierarchy uniqueName="[Table_Employee_1].[Phone]" caption="Phone" attribute="1" defaultMemberUniqueName="[Table_Employee_1].[Phone].[All]" allUniqueName="[Table_Employee_1].[Phone].[All]" dimensionUniqueName="[Table_Employee_1]" displayFolder="" count="0" memberValueDatatype="5" unbalanced="0"/>
    <cacheHierarchy uniqueName="[Table_Employee_1].[Performance_Score]" caption="Performance_Score" attribute="1" defaultMemberUniqueName="[Table_Employee_1].[Performance_Score].[All]" allUniqueName="[Table_Employee_1].[Performance_Score].[All]" dimensionUniqueName="[Table_Employee_1]" displayFolder="" count="0" memberValueDatatype="130" unbalanced="0"/>
    <cacheHierarchy uniqueName="[Table_Employee_1].[Remote_Work]" caption="Remote_Work" attribute="1" defaultMemberUniqueName="[Table_Employee_1].[Remote_Work].[All]" allUniqueName="[Table_Employee_1].[Remote_Work].[All]" dimensionUniqueName="[Table_Employee_1]" displayFolder="" count="0" memberValueDatatype="11" unbalanced="0"/>
    <cacheHierarchy uniqueName="[Table_Employee_1].[Salary_fill]" caption="Salary_fill" attribute="1" defaultMemberUniqueName="[Table_Employee_1].[Salary_fill].[All]" allUniqueName="[Table_Employee_1].[Salary_fill].[All]" dimensionUniqueName="[Table_Employee_1]" displayFolder="" count="0" memberValueDatatype="5" unbalanced="0"/>
    <cacheHierarchy uniqueName="[Table_Employee_1].[Format_Phone]" caption="Format_Phone" attribute="1" defaultMemberUniqueName="[Table_Employee_1].[Format_Phone].[All]" allUniqueName="[Table_Employee_1].[Format_Phone].[All]" dimensionUniqueName="[Table_Employee_1]" displayFolder="" count="0" memberValueDatatype="130" unbalanced="0"/>
    <cacheHierarchy uniqueName="[Table_Employee_1].[Phone_AF]" caption="Phone_AF" attribute="1" defaultMemberUniqueName="[Table_Employee_1].[Phone_AF].[All]" allUniqueName="[Table_Employee_1].[Phone_AF].[All]" dimensionUniqueName="[Table_Employee_1]" displayFolder="" count="0" memberValueDatatype="130" unbalanced="0"/>
    <cacheHierarchy uniqueName="[Table_Employee_1].[Name_Concat]" caption="Name_Concat" attribute="1" defaultMemberUniqueName="[Table_Employee_1].[Name_Concat].[All]" allUniqueName="[Table_Employee_1].[Name_Concat].[All]" dimensionUniqueName="[Table_Employee_1]" displayFolder="" count="0" memberValueDatatype="130" unbalanced="0"/>
    <cacheHierarchy uniqueName="[Table_Employee_1].[Join_Date (Year)]" caption="Join_Date (Year)" attribute="1" defaultMemberUniqueName="[Table_Employee_1].[Join_Date (Year)].[All]" allUniqueName="[Table_Employee_1].[Join_Date (Year)].[All]" dimensionUniqueName="[Table_Employee_1]" displayFolder="" count="0" memberValueDatatype="130" unbalanced="0"/>
    <cacheHierarchy uniqueName="[Table_Employee_1].[Join_Date (Quarter)]" caption="Join_Date (Quarter)" attribute="1" defaultMemberUniqueName="[Table_Employee_1].[Join_Date (Quarter)].[All]" allUniqueName="[Table_Employee_1].[Join_Date (Quarter)].[All]" dimensionUniqueName="[Table_Employee_1]" displayFolder="" count="0" memberValueDatatype="130" unbalanced="0"/>
    <cacheHierarchy uniqueName="[Table_Employee_1].[Join_Date (Month)]" caption="Join_Date (Month)" attribute="1" defaultMemberUniqueName="[Table_Employee_1].[Join_Date (Month)].[All]" allUniqueName="[Table_Employee_1].[Join_Date (Month)].[All]" dimensionUniqueName="[Table_Employee_1]" displayFolder="" count="0" memberValueDatatype="130" unbalanced="0"/>
    <cacheHierarchy uniqueName="[Table_Employee_1].[Tenure]" caption="Tenure" attribute="1" defaultMemberUniqueName="[Table_Employee_1].[Tenure].[All]" allUniqueName="[Table_Employee_1].[Tenure].[All]" dimensionUniqueName="[Table_Employee_1]" displayFolder="" count="0" memberValueDatatype="20" unbalanced="0"/>
    <cacheHierarchy uniqueName="[Table_Employee_1].[Join_Date (Month Index)]" caption="Join_Date (Month Index)" attribute="1" defaultMemberUniqueName="[Table_Employee_1].[Join_Date (Month Index)].[All]" allUniqueName="[Table_Employee_1].[Join_Date (Month Index)].[All]" dimensionUniqueName="[Table_Employee_1]" displayFolder="" count="0" memberValueDatatype="20" unbalanced="0" hidden="1"/>
    <cacheHierarchy uniqueName="[Measures].[__XL_Count Table_Employee_1]" caption="__XL_Count Table_Employee_1" measure="1" displayFolder="" measureGroup="Table_Employee_1" count="0" hidden="1"/>
    <cacheHierarchy uniqueName="[Measures].[__No measures defined]" caption="__No measures defined" measure="1" displayFolder="" count="0" hidden="1"/>
    <cacheHierarchy uniqueName="[Measures].[Sum of Salary_fill]" caption="Sum of Salary_fill" measure="1" displayFolder="" measureGroup="Table_Employee_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Max of Salary_fill]" caption="Max of Salary_fill" measure="1" displayFolder="" measureGroup="Table_Employee_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Salary]" caption="Count of Salary" measure="1" displayFolder="" measureGroup="Table_Employee_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Age]" caption="Sum of Age" measure="1" displayFolder="" measureGroup="Table_Employee_1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Join_Date (Month)]" caption="Count of Join_Date (Month)" measure="1" displayFolder="" measureGroup="Table_Employee_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Count of Remote_Work]" caption="Count of Remote_Work" measure="1" displayFolder="" measureGroup="Table_Employee_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Region]" caption="Count of Region" measure="1" displayFolder="" measureGroup="Table_Employee_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Performance_Score]" caption="Count of Performance_Score" measure="1" displayFolder="" measureGroup="Table_Employee_1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Join_Date (Quarter)]" caption="Count of Join_Date (Quarter)" measure="1" displayFolder="" measureGroup="Table_Employee_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Join_Date (Year)]" caption="Count of Join_Date (Year)" measure="1" displayFolder="" measureGroup="Table_Employee_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Status]" caption="Count of Status" measure="1" displayFolder="" measureGroup="Table_Employee_1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Tenure]" caption="Sum of Tenure" measure="1" displayFolder="" measureGroup="Table_Employee_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Count of Department]" caption="Count of Department" measure="1" displayFolder="" measureGroup="Table_Employee_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Employee_ID]" caption="Count of Employee_ID" measure="1" displayFolder="" measureGroup="Table_Employee_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Name_Concat]" caption="Count of Name_Concat" measure="1" displayFolder="" measureGroup="Table_Employee_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</cacheHierarchies>
  <kpis count="0"/>
  <dimensions count="2">
    <dimension measure="1" name="Measures" uniqueName="[Measures]" caption="Measures"/>
    <dimension name="Table_Employee_1" uniqueName="[Table_Employee_1]" caption="Table_Employee_1"/>
  </dimensions>
  <measureGroups count="1">
    <measureGroup name="Table_Employee_1" caption="Table_Employee_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Inspiron 14" refreshedDate="46310.727132060187" backgroundQuery="1" createdVersion="8" refreshedVersion="8" minRefreshableVersion="3" recordCount="0" supportSubquery="1" supportAdvancedDrill="1" xr:uid="{DFB190BB-71CE-4E73-A001-97360A415186}">
  <cacheSource type="external" connectionId="2"/>
  <cacheFields count="3">
    <cacheField name="[Table_Employee_1].[Name_Concat].[Name_Concat]" caption="Name_Concat" numFmtId="0" hierarchy="16" level="1">
      <sharedItems count="16">
        <s v="Bob Brown"/>
        <s v="Charlie Garcia"/>
        <s v="Eva Davis"/>
        <s v="Bob Jones"/>
        <s v="Charlie Brown"/>
        <s v="David Johnson"/>
        <s v="Frank Johnson"/>
        <s v="Grace Brown"/>
        <s v="Grace Smith"/>
        <s v="Frank Brown"/>
        <s v="Frank Smith"/>
        <s v="Bob Davis"/>
        <s v="Eva Williams"/>
        <s v="David Garcia"/>
        <s v="Frank Jones"/>
        <s v="Grace Jones"/>
      </sharedItems>
    </cacheField>
    <cacheField name="[Table_Employee_1].[Department].[Department]" caption="Department" numFmtId="0" hierarchy="4" level="1">
      <sharedItems count="6">
        <s v="Admin"/>
        <s v="Cloud Tech"/>
        <s v="DevOps"/>
        <s v="Finance"/>
        <s v="HR"/>
        <s v="Sales"/>
      </sharedItems>
    </cacheField>
    <cacheField name="[Measures].[Max of Salary_fill]" caption="Max of Salary_fill" numFmtId="0" hierarchy="25" level="32767"/>
  </cacheFields>
  <cacheHierarchies count="39">
    <cacheHierarchy uniqueName="[Table_Employee_1].[Employee_ID]" caption="Employee_ID" attribute="1" defaultMemberUniqueName="[Table_Employee_1].[Employee_ID].[All]" allUniqueName="[Table_Employee_1].[Employee_ID].[All]" dimensionUniqueName="[Table_Employee_1]" displayFolder="" count="0" memberValueDatatype="130" unbalanced="0"/>
    <cacheHierarchy uniqueName="[Table_Employee_1].[First_Name]" caption="First_Name" attribute="1" defaultMemberUniqueName="[Table_Employee_1].[First_Name].[All]" allUniqueName="[Table_Employee_1].[First_Name].[All]" dimensionUniqueName="[Table_Employee_1]" displayFolder="" count="0" memberValueDatatype="130" unbalanced="0"/>
    <cacheHierarchy uniqueName="[Table_Employee_1].[Last_Name]" caption="Last_Name" attribute="1" defaultMemberUniqueName="[Table_Employee_1].[Last_Name].[All]" allUniqueName="[Table_Employee_1].[Last_Name].[All]" dimensionUniqueName="[Table_Employee_1]" displayFolder="" count="0" memberValueDatatype="130" unbalanced="0"/>
    <cacheHierarchy uniqueName="[Table_Employee_1].[Age]" caption="Age" attribute="1" defaultMemberUniqueName="[Table_Employee_1].[Age].[All]" allUniqueName="[Table_Employee_1].[Age].[All]" dimensionUniqueName="[Table_Employee_1]" displayFolder="" count="0" memberValueDatatype="20" unbalanced="0"/>
    <cacheHierarchy uniqueName="[Table_Employee_1].[Department]" caption="Department" attribute="1" defaultMemberUniqueName="[Table_Employee_1].[Department].[All]" allUniqueName="[Table_Employee_1].[Department].[All]" dimensionUniqueName="[Table_Employee_1]" displayFolder="" count="2" memberValueDatatype="130" unbalanced="0">
      <fieldsUsage count="2">
        <fieldUsage x="-1"/>
        <fieldUsage x="1"/>
      </fieldsUsage>
    </cacheHierarchy>
    <cacheHierarchy uniqueName="[Table_Employee_1].[Region]" caption="Region" attribute="1" defaultMemberUniqueName="[Table_Employee_1].[Region].[All]" allUniqueName="[Table_Employee_1].[Region].[All]" dimensionUniqueName="[Table_Employee_1]" displayFolder="" count="0" memberValueDatatype="130" unbalanced="0"/>
    <cacheHierarchy uniqueName="[Table_Employee_1].[Status]" caption="Status" attribute="1" defaultMemberUniqueName="[Table_Employee_1].[Status].[All]" allUniqueName="[Table_Employee_1].[Status].[All]" dimensionUniqueName="[Table_Employee_1]" displayFolder="" count="0" memberValueDatatype="130" unbalanced="0"/>
    <cacheHierarchy uniqueName="[Table_Employee_1].[Join_Date]" caption="Join_Date" attribute="1" time="1" defaultMemberUniqueName="[Table_Employee_1].[Join_Date].[All]" allUniqueName="[Table_Employee_1].[Join_Date].[All]" dimensionUniqueName="[Table_Employee_1]" displayFolder="" count="0" memberValueDatatype="7" unbalanced="0"/>
    <cacheHierarchy uniqueName="[Table_Employee_1].[Salary]" caption="Salary" attribute="1" defaultMemberUniqueName="[Table_Employee_1].[Salary].[All]" allUniqueName="[Table_Employee_1].[Salary].[All]" dimensionUniqueName="[Table_Employee_1]" displayFolder="" count="0" memberValueDatatype="130" unbalanced="0"/>
    <cacheHierarchy uniqueName="[Table_Employee_1].[Email]" caption="Email" attribute="1" defaultMemberUniqueName="[Table_Employee_1].[Email].[All]" allUniqueName="[Table_Employee_1].[Email].[All]" dimensionUniqueName="[Table_Employee_1]" displayFolder="" count="0" memberValueDatatype="130" unbalanced="0"/>
    <cacheHierarchy uniqueName="[Table_Employee_1].[Phone]" caption="Phone" attribute="1" defaultMemberUniqueName="[Table_Employee_1].[Phone].[All]" allUniqueName="[Table_Employee_1].[Phone].[All]" dimensionUniqueName="[Table_Employee_1]" displayFolder="" count="0" memberValueDatatype="5" unbalanced="0"/>
    <cacheHierarchy uniqueName="[Table_Employee_1].[Performance_Score]" caption="Performance_Score" attribute="1" defaultMemberUniqueName="[Table_Employee_1].[Performance_Score].[All]" allUniqueName="[Table_Employee_1].[Performance_Score].[All]" dimensionUniqueName="[Table_Employee_1]" displayFolder="" count="0" memberValueDatatype="130" unbalanced="0"/>
    <cacheHierarchy uniqueName="[Table_Employee_1].[Remote_Work]" caption="Remote_Work" attribute="1" defaultMemberUniqueName="[Table_Employee_1].[Remote_Work].[All]" allUniqueName="[Table_Employee_1].[Remote_Work].[All]" dimensionUniqueName="[Table_Employee_1]" displayFolder="" count="0" memberValueDatatype="11" unbalanced="0"/>
    <cacheHierarchy uniqueName="[Table_Employee_1].[Salary_fill]" caption="Salary_fill" attribute="1" defaultMemberUniqueName="[Table_Employee_1].[Salary_fill].[All]" allUniqueName="[Table_Employee_1].[Salary_fill].[All]" dimensionUniqueName="[Table_Employee_1]" displayFolder="" count="0" memberValueDatatype="5" unbalanced="0"/>
    <cacheHierarchy uniqueName="[Table_Employee_1].[Format_Phone]" caption="Format_Phone" attribute="1" defaultMemberUniqueName="[Table_Employee_1].[Format_Phone].[All]" allUniqueName="[Table_Employee_1].[Format_Phone].[All]" dimensionUniqueName="[Table_Employee_1]" displayFolder="" count="0" memberValueDatatype="130" unbalanced="0"/>
    <cacheHierarchy uniqueName="[Table_Employee_1].[Phone_AF]" caption="Phone_AF" attribute="1" defaultMemberUniqueName="[Table_Employee_1].[Phone_AF].[All]" allUniqueName="[Table_Employee_1].[Phone_AF].[All]" dimensionUniqueName="[Table_Employee_1]" displayFolder="" count="0" memberValueDatatype="130" unbalanced="0"/>
    <cacheHierarchy uniqueName="[Table_Employee_1].[Name_Concat]" caption="Name_Concat" attribute="1" defaultMemberUniqueName="[Table_Employee_1].[Name_Concat].[All]" allUniqueName="[Table_Employee_1].[Name_Concat].[All]" dimensionUniqueName="[Table_Employee_1]" displayFolder="" count="2" memberValueDatatype="130" unbalanced="0">
      <fieldsUsage count="2">
        <fieldUsage x="-1"/>
        <fieldUsage x="0"/>
      </fieldsUsage>
    </cacheHierarchy>
    <cacheHierarchy uniqueName="[Table_Employee_1].[Join_Date (Year)]" caption="Join_Date (Year)" attribute="1" defaultMemberUniqueName="[Table_Employee_1].[Join_Date (Year)].[All]" allUniqueName="[Table_Employee_1].[Join_Date (Year)].[All]" dimensionUniqueName="[Table_Employee_1]" displayFolder="" count="0" memberValueDatatype="130" unbalanced="0"/>
    <cacheHierarchy uniqueName="[Table_Employee_1].[Join_Date (Quarter)]" caption="Join_Date (Quarter)" attribute="1" defaultMemberUniqueName="[Table_Employee_1].[Join_Date (Quarter)].[All]" allUniqueName="[Table_Employee_1].[Join_Date (Quarter)].[All]" dimensionUniqueName="[Table_Employee_1]" displayFolder="" count="0" memberValueDatatype="130" unbalanced="0"/>
    <cacheHierarchy uniqueName="[Table_Employee_1].[Join_Date (Month)]" caption="Join_Date (Month)" attribute="1" defaultMemberUniqueName="[Table_Employee_1].[Join_Date (Month)].[All]" allUniqueName="[Table_Employee_1].[Join_Date (Month)].[All]" dimensionUniqueName="[Table_Employee_1]" displayFolder="" count="0" memberValueDatatype="130" unbalanced="0"/>
    <cacheHierarchy uniqueName="[Table_Employee_1].[Tenure]" caption="Tenure" attribute="1" defaultMemberUniqueName="[Table_Employee_1].[Tenure].[All]" allUniqueName="[Table_Employee_1].[Tenure].[All]" dimensionUniqueName="[Table_Employee_1]" displayFolder="" count="0" memberValueDatatype="20" unbalanced="0"/>
    <cacheHierarchy uniqueName="[Table_Employee_1].[Join_Date (Month Index)]" caption="Join_Date (Month Index)" attribute="1" defaultMemberUniqueName="[Table_Employee_1].[Join_Date (Month Index)].[All]" allUniqueName="[Table_Employee_1].[Join_Date (Month Index)].[All]" dimensionUniqueName="[Table_Employee_1]" displayFolder="" count="0" memberValueDatatype="20" unbalanced="0" hidden="1"/>
    <cacheHierarchy uniqueName="[Measures].[__XL_Count Table_Employee_1]" caption="__XL_Count Table_Employee_1" measure="1" displayFolder="" measureGroup="Table_Employee_1" count="0" hidden="1"/>
    <cacheHierarchy uniqueName="[Measures].[__No measures defined]" caption="__No measures defined" measure="1" displayFolder="" count="0" hidden="1"/>
    <cacheHierarchy uniqueName="[Measures].[Sum of Salary_fill]" caption="Sum of Salary_fill" measure="1" displayFolder="" measureGroup="Table_Employee_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Max of Salary_fill]" caption="Max of Salary_fill" measure="1" displayFolder="" measureGroup="Table_Employee_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Salary]" caption="Count of Salary" measure="1" displayFolder="" measureGroup="Table_Employee_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Age]" caption="Sum of Age" measure="1" displayFolder="" measureGroup="Table_Employee_1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Join_Date (Month)]" caption="Count of Join_Date (Month)" measure="1" displayFolder="" measureGroup="Table_Employee_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Count of Remote_Work]" caption="Count of Remote_Work" measure="1" displayFolder="" measureGroup="Table_Employee_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Region]" caption="Count of Region" measure="1" displayFolder="" measureGroup="Table_Employee_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Performance_Score]" caption="Count of Performance_Score" measure="1" displayFolder="" measureGroup="Table_Employee_1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Join_Date (Quarter)]" caption="Count of Join_Date (Quarter)" measure="1" displayFolder="" measureGroup="Table_Employee_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Join_Date (Year)]" caption="Count of Join_Date (Year)" measure="1" displayFolder="" measureGroup="Table_Employee_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Status]" caption="Count of Status" measure="1" displayFolder="" measureGroup="Table_Employee_1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Tenure]" caption="Sum of Tenure" measure="1" displayFolder="" measureGroup="Table_Employee_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Count of Department]" caption="Count of Department" measure="1" displayFolder="" measureGroup="Table_Employee_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Employee_ID]" caption="Count of Employee_ID" measure="1" displayFolder="" measureGroup="Table_Employee_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Name_Concat]" caption="Count of Name_Concat" measure="1" displayFolder="" measureGroup="Table_Employee_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</cacheHierarchies>
  <kpis count="0"/>
  <dimensions count="2">
    <dimension measure="1" name="Measures" uniqueName="[Measures]" caption="Measures"/>
    <dimension name="Table_Employee_1" uniqueName="[Table_Employee_1]" caption="Table_Employee_1"/>
  </dimensions>
  <measureGroups count="1">
    <measureGroup name="Table_Employee_1" caption="Table_Employee_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Inspiron 14" refreshedDate="46310.606713194444" backgroundQuery="1" createdVersion="8" refreshedVersion="8" minRefreshableVersion="3" recordCount="0" supportSubquery="1" supportAdvancedDrill="1" xr:uid="{7CAE593F-24BD-4547-B93D-CA72EB8527AD}">
  <cacheSource type="external" connectionId="2">
    <extLst>
      <ext xmlns:x14="http://schemas.microsoft.com/office/spreadsheetml/2009/9/main" uri="{F057638F-6D5F-4e77-A914-E7F072B9BCA8}">
        <x14:sourceConnection name="ThisWorkbookDataModel"/>
      </ext>
    </extLst>
  </cacheSource>
  <cacheFields count="2">
    <cacheField name="[Table_Employee_1].[Join_Date (Month)].[Join_Date (Month)]" caption="Join_Date (Month)" numFmtId="0" hierarchy="19" level="1">
      <sharedItems count="12">
        <s v="Jan"/>
        <s v="Feb"/>
        <s v="Mar"/>
        <s v="Apr"/>
        <s v="May"/>
        <s v="Jun"/>
        <s v="Jul"/>
        <s v="Aug"/>
        <s v="Sep"/>
        <s v="Oct"/>
        <s v="Nov"/>
        <s v="Dec"/>
      </sharedItems>
    </cacheField>
    <cacheField name="[Measures].[Count of Join_Date (Month)]" caption="Count of Join_Date (Month)" numFmtId="0" hierarchy="28" level="32767"/>
  </cacheFields>
  <cacheHierarchies count="39">
    <cacheHierarchy uniqueName="[Table_Employee_1].[Employee_ID]" caption="Employee_ID" attribute="1" defaultMemberUniqueName="[Table_Employee_1].[Employee_ID].[All]" allUniqueName="[Table_Employee_1].[Employee_ID].[All]" dimensionUniqueName="[Table_Employee_1]" displayFolder="" count="0" memberValueDatatype="130" unbalanced="0"/>
    <cacheHierarchy uniqueName="[Table_Employee_1].[First_Name]" caption="First_Name" attribute="1" defaultMemberUniqueName="[Table_Employee_1].[First_Name].[All]" allUniqueName="[Table_Employee_1].[First_Name].[All]" dimensionUniqueName="[Table_Employee_1]" displayFolder="" count="0" memberValueDatatype="130" unbalanced="0"/>
    <cacheHierarchy uniqueName="[Table_Employee_1].[Last_Name]" caption="Last_Name" attribute="1" defaultMemberUniqueName="[Table_Employee_1].[Last_Name].[All]" allUniqueName="[Table_Employee_1].[Last_Name].[All]" dimensionUniqueName="[Table_Employee_1]" displayFolder="" count="0" memberValueDatatype="130" unbalanced="0"/>
    <cacheHierarchy uniqueName="[Table_Employee_1].[Age]" caption="Age" attribute="1" defaultMemberUniqueName="[Table_Employee_1].[Age].[All]" allUniqueName="[Table_Employee_1].[Age].[All]" dimensionUniqueName="[Table_Employee_1]" displayFolder="" count="0" memberValueDatatype="20" unbalanced="0"/>
    <cacheHierarchy uniqueName="[Table_Employee_1].[Department]" caption="Department" attribute="1" defaultMemberUniqueName="[Table_Employee_1].[Department].[All]" allUniqueName="[Table_Employee_1].[Department].[All]" dimensionUniqueName="[Table_Employee_1]" displayFolder="" count="0" memberValueDatatype="130" unbalanced="0"/>
    <cacheHierarchy uniqueName="[Table_Employee_1].[Region]" caption="Region" attribute="1" defaultMemberUniqueName="[Table_Employee_1].[Region].[All]" allUniqueName="[Table_Employee_1].[Region].[All]" dimensionUniqueName="[Table_Employee_1]" displayFolder="" count="0" memberValueDatatype="130" unbalanced="0"/>
    <cacheHierarchy uniqueName="[Table_Employee_1].[Status]" caption="Status" attribute="1" defaultMemberUniqueName="[Table_Employee_1].[Status].[All]" allUniqueName="[Table_Employee_1].[Status].[All]" dimensionUniqueName="[Table_Employee_1]" displayFolder="" count="0" memberValueDatatype="130" unbalanced="0"/>
    <cacheHierarchy uniqueName="[Table_Employee_1].[Join_Date]" caption="Join_Date" attribute="1" time="1" defaultMemberUniqueName="[Table_Employee_1].[Join_Date].[All]" allUniqueName="[Table_Employee_1].[Join_Date].[All]" dimensionUniqueName="[Table_Employee_1]" displayFolder="" count="0" memberValueDatatype="7" unbalanced="0"/>
    <cacheHierarchy uniqueName="[Table_Employee_1].[Salary]" caption="Salary" attribute="1" defaultMemberUniqueName="[Table_Employee_1].[Salary].[All]" allUniqueName="[Table_Employee_1].[Salary].[All]" dimensionUniqueName="[Table_Employee_1]" displayFolder="" count="0" memberValueDatatype="130" unbalanced="0"/>
    <cacheHierarchy uniqueName="[Table_Employee_1].[Email]" caption="Email" attribute="1" defaultMemberUniqueName="[Table_Employee_1].[Email].[All]" allUniqueName="[Table_Employee_1].[Email].[All]" dimensionUniqueName="[Table_Employee_1]" displayFolder="" count="0" memberValueDatatype="130" unbalanced="0"/>
    <cacheHierarchy uniqueName="[Table_Employee_1].[Phone]" caption="Phone" attribute="1" defaultMemberUniqueName="[Table_Employee_1].[Phone].[All]" allUniqueName="[Table_Employee_1].[Phone].[All]" dimensionUniqueName="[Table_Employee_1]" displayFolder="" count="0" memberValueDatatype="5" unbalanced="0"/>
    <cacheHierarchy uniqueName="[Table_Employee_1].[Performance_Score]" caption="Performance_Score" attribute="1" defaultMemberUniqueName="[Table_Employee_1].[Performance_Score].[All]" allUniqueName="[Table_Employee_1].[Performance_Score].[All]" dimensionUniqueName="[Table_Employee_1]" displayFolder="" count="0" memberValueDatatype="130" unbalanced="0"/>
    <cacheHierarchy uniqueName="[Table_Employee_1].[Remote_Work]" caption="Remote_Work" attribute="1" defaultMemberUniqueName="[Table_Employee_1].[Remote_Work].[All]" allUniqueName="[Table_Employee_1].[Remote_Work].[All]" dimensionUniqueName="[Table_Employee_1]" displayFolder="" count="0" memberValueDatatype="11" unbalanced="0"/>
    <cacheHierarchy uniqueName="[Table_Employee_1].[Salary_fill]" caption="Salary_fill" attribute="1" defaultMemberUniqueName="[Table_Employee_1].[Salary_fill].[All]" allUniqueName="[Table_Employee_1].[Salary_fill].[All]" dimensionUniqueName="[Table_Employee_1]" displayFolder="" count="0" memberValueDatatype="5" unbalanced="0"/>
    <cacheHierarchy uniqueName="[Table_Employee_1].[Format_Phone]" caption="Format_Phone" attribute="1" defaultMemberUniqueName="[Table_Employee_1].[Format_Phone].[All]" allUniqueName="[Table_Employee_1].[Format_Phone].[All]" dimensionUniqueName="[Table_Employee_1]" displayFolder="" count="0" memberValueDatatype="130" unbalanced="0"/>
    <cacheHierarchy uniqueName="[Table_Employee_1].[Phone_AF]" caption="Phone_AF" attribute="1" defaultMemberUniqueName="[Table_Employee_1].[Phone_AF].[All]" allUniqueName="[Table_Employee_1].[Phone_AF].[All]" dimensionUniqueName="[Table_Employee_1]" displayFolder="" count="0" memberValueDatatype="130" unbalanced="0"/>
    <cacheHierarchy uniqueName="[Table_Employee_1].[Name_Concat]" caption="Name_Concat" attribute="1" defaultMemberUniqueName="[Table_Employee_1].[Name_Concat].[All]" allUniqueName="[Table_Employee_1].[Name_Concat].[All]" dimensionUniqueName="[Table_Employee_1]" displayFolder="" count="0" memberValueDatatype="130" unbalanced="0"/>
    <cacheHierarchy uniqueName="[Table_Employee_1].[Join_Date (Year)]" caption="Join_Date (Year)" attribute="1" defaultMemberUniqueName="[Table_Employee_1].[Join_Date (Year)].[All]" allUniqueName="[Table_Employee_1].[Join_Date (Year)].[All]" dimensionUniqueName="[Table_Employee_1]" displayFolder="" count="0" memberValueDatatype="130" unbalanced="0"/>
    <cacheHierarchy uniqueName="[Table_Employee_1].[Join_Date (Quarter)]" caption="Join_Date (Quarter)" attribute="1" defaultMemberUniqueName="[Table_Employee_1].[Join_Date (Quarter)].[All]" allUniqueName="[Table_Employee_1].[Join_Date (Quarter)].[All]" dimensionUniqueName="[Table_Employee_1]" displayFolder="" count="0" memberValueDatatype="130" unbalanced="0"/>
    <cacheHierarchy uniqueName="[Table_Employee_1].[Join_Date (Month)]" caption="Join_Date (Month)" attribute="1" defaultMemberUniqueName="[Table_Employee_1].[Join_Date (Month)].[All]" allUniqueName="[Table_Employee_1].[Join_Date (Month)].[All]" dimensionUniqueName="[Table_Employee_1]" displayFolder="" count="2" memberValueDatatype="130" unbalanced="0">
      <fieldsUsage count="2">
        <fieldUsage x="-1"/>
        <fieldUsage x="0"/>
      </fieldsUsage>
    </cacheHierarchy>
    <cacheHierarchy uniqueName="[Table_Employee_1].[Tenure]" caption="Tenure" attribute="1" defaultMemberUniqueName="[Table_Employee_1].[Tenure].[All]" allUniqueName="[Table_Employee_1].[Tenure].[All]" dimensionUniqueName="[Table_Employee_1]" displayFolder="" count="0" memberValueDatatype="20" unbalanced="0"/>
    <cacheHierarchy uniqueName="[Table_Employee_1].[Join_Date (Month Index)]" caption="Join_Date (Month Index)" attribute="1" defaultMemberUniqueName="[Table_Employee_1].[Join_Date (Month Index)].[All]" allUniqueName="[Table_Employee_1].[Join_Date (Month Index)].[All]" dimensionUniqueName="[Table_Employee_1]" displayFolder="" count="0" memberValueDatatype="20" unbalanced="0" hidden="1"/>
    <cacheHierarchy uniqueName="[Measures].[__XL_Count Table_Employee_1]" caption="__XL_Count Table_Employee_1" measure="1" displayFolder="" measureGroup="Table_Employee_1" count="0" hidden="1"/>
    <cacheHierarchy uniqueName="[Measures].[__No measures defined]" caption="__No measures defined" measure="1" displayFolder="" count="0" hidden="1"/>
    <cacheHierarchy uniqueName="[Measures].[Sum of Salary_fill]" caption="Sum of Salary_fill" measure="1" displayFolder="" measureGroup="Table_Employee_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Max of Salary_fill]" caption="Max of Salary_fill" measure="1" displayFolder="" measureGroup="Table_Employee_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Salary]" caption="Count of Salary" measure="1" displayFolder="" measureGroup="Table_Employee_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Age]" caption="Sum of Age" measure="1" displayFolder="" measureGroup="Table_Employee_1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Join_Date (Month)]" caption="Count of Join_Date (Month)" measure="1" displayFolder="" measureGroup="Table_Employee_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Count of Remote_Work]" caption="Count of Remote_Work" measure="1" displayFolder="" measureGroup="Table_Employee_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Region]" caption="Count of Region" measure="1" displayFolder="" measureGroup="Table_Employee_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Performance_Score]" caption="Count of Performance_Score" measure="1" displayFolder="" measureGroup="Table_Employee_1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Join_Date (Quarter)]" caption="Count of Join_Date (Quarter)" measure="1" displayFolder="" measureGroup="Table_Employee_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Join_Date (Year)]" caption="Count of Join_Date (Year)" measure="1" displayFolder="" measureGroup="Table_Employee_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Status]" caption="Count of Status" measure="1" displayFolder="" measureGroup="Table_Employee_1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Tenure]" caption="Sum of Tenure" measure="1" displayFolder="" measureGroup="Table_Employee_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Count of Department]" caption="Count of Department" measure="1" displayFolder="" measureGroup="Table_Employee_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Employee_ID]" caption="Count of Employee_ID" measure="1" displayFolder="" measureGroup="Table_Employee_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Name_Concat]" caption="Count of Name_Concat" measure="1" displayFolder="" measureGroup="Table_Employee_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</cacheHierarchies>
  <kpis count="0"/>
  <dimensions count="2">
    <dimension measure="1" name="Measures" uniqueName="[Measures]" caption="Measures"/>
    <dimension name="Table_Employee_1" uniqueName="[Table_Employee_1]" caption="Table_Employee_1"/>
  </dimensions>
  <measureGroups count="1">
    <measureGroup name="Table_Employee_1" caption="Table_Employee_1"/>
  </measureGroups>
  <maps count="1">
    <map measureGroup="0" dimension="1"/>
  </maps>
  <extLst>
    <ext xmlns:x14="http://schemas.microsoft.com/office/spreadsheetml/2009/9/main" uri="{725AE2AE-9491-48be-B2B4-4EB974FC3084}">
      <x14:pivotCacheDefinition pivotCacheId="328678553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Inspiron 14" refreshedDate="46310.465987847223" backgroundQuery="1" createdVersion="8" refreshedVersion="8" minRefreshableVersion="3" recordCount="0" supportSubquery="1" supportAdvancedDrill="1" xr:uid="{C8FAA5B1-5141-4EA4-9CBA-DB8B3E28A573}">
  <cacheSource type="external" connectionId="2">
    <extLst>
      <ext xmlns:x14="http://schemas.microsoft.com/office/spreadsheetml/2009/9/main" uri="{F057638F-6D5F-4e77-A914-E7F072B9BCA8}">
        <x14:sourceConnection name="ThisWorkbookDataModel"/>
      </ext>
    </extLst>
  </cacheSource>
  <cacheFields count="2">
    <cacheField name="[Table_Employee_1].[Status].[Status]" caption="Status" numFmtId="0" hierarchy="6" level="1">
      <sharedItems count="3">
        <s v="Active"/>
        <s v="Inactive"/>
        <s v="Pending"/>
      </sharedItems>
    </cacheField>
    <cacheField name="[Measures].[Count of Status]" caption="Count of Status" numFmtId="0" hierarchy="34" level="32767"/>
  </cacheFields>
  <cacheHierarchies count="39">
    <cacheHierarchy uniqueName="[Table_Employee_1].[Employee_ID]" caption="Employee_ID" attribute="1" defaultMemberUniqueName="[Table_Employee_1].[Employee_ID].[All]" allUniqueName="[Table_Employee_1].[Employee_ID].[All]" dimensionUniqueName="[Table_Employee_1]" displayFolder="" count="0" memberValueDatatype="130" unbalanced="0"/>
    <cacheHierarchy uniqueName="[Table_Employee_1].[First_Name]" caption="First_Name" attribute="1" defaultMemberUniqueName="[Table_Employee_1].[First_Name].[All]" allUniqueName="[Table_Employee_1].[First_Name].[All]" dimensionUniqueName="[Table_Employee_1]" displayFolder="" count="0" memberValueDatatype="130" unbalanced="0"/>
    <cacheHierarchy uniqueName="[Table_Employee_1].[Last_Name]" caption="Last_Name" attribute="1" defaultMemberUniqueName="[Table_Employee_1].[Last_Name].[All]" allUniqueName="[Table_Employee_1].[Last_Name].[All]" dimensionUniqueName="[Table_Employee_1]" displayFolder="" count="0" memberValueDatatype="130" unbalanced="0"/>
    <cacheHierarchy uniqueName="[Table_Employee_1].[Age]" caption="Age" attribute="1" defaultMemberUniqueName="[Table_Employee_1].[Age].[All]" allUniqueName="[Table_Employee_1].[Age].[All]" dimensionUniqueName="[Table_Employee_1]" displayFolder="" count="0" memberValueDatatype="20" unbalanced="0"/>
    <cacheHierarchy uniqueName="[Table_Employee_1].[Department]" caption="Department" attribute="1" defaultMemberUniqueName="[Table_Employee_1].[Department].[All]" allUniqueName="[Table_Employee_1].[Department].[All]" dimensionUniqueName="[Table_Employee_1]" displayFolder="" count="0" memberValueDatatype="130" unbalanced="0"/>
    <cacheHierarchy uniqueName="[Table_Employee_1].[Region]" caption="Region" attribute="1" defaultMemberUniqueName="[Table_Employee_1].[Region].[All]" allUniqueName="[Table_Employee_1].[Region].[All]" dimensionUniqueName="[Table_Employee_1]" displayFolder="" count="0" memberValueDatatype="130" unbalanced="0"/>
    <cacheHierarchy uniqueName="[Table_Employee_1].[Status]" caption="Status" attribute="1" defaultMemberUniqueName="[Table_Employee_1].[Status].[All]" allUniqueName="[Table_Employee_1].[Status].[All]" dimensionUniqueName="[Table_Employee_1]" displayFolder="" count="2" memberValueDatatype="130" unbalanced="0">
      <fieldsUsage count="2">
        <fieldUsage x="-1"/>
        <fieldUsage x="0"/>
      </fieldsUsage>
    </cacheHierarchy>
    <cacheHierarchy uniqueName="[Table_Employee_1].[Join_Date]" caption="Join_Date" attribute="1" time="1" defaultMemberUniqueName="[Table_Employee_1].[Join_Date].[All]" allUniqueName="[Table_Employee_1].[Join_Date].[All]" dimensionUniqueName="[Table_Employee_1]" displayFolder="" count="0" memberValueDatatype="7" unbalanced="0"/>
    <cacheHierarchy uniqueName="[Table_Employee_1].[Salary]" caption="Salary" attribute="1" defaultMemberUniqueName="[Table_Employee_1].[Salary].[All]" allUniqueName="[Table_Employee_1].[Salary].[All]" dimensionUniqueName="[Table_Employee_1]" displayFolder="" count="0" memberValueDatatype="130" unbalanced="0"/>
    <cacheHierarchy uniqueName="[Table_Employee_1].[Email]" caption="Email" attribute="1" defaultMemberUniqueName="[Table_Employee_1].[Email].[All]" allUniqueName="[Table_Employee_1].[Email].[All]" dimensionUniqueName="[Table_Employee_1]" displayFolder="" count="0" memberValueDatatype="130" unbalanced="0"/>
    <cacheHierarchy uniqueName="[Table_Employee_1].[Phone]" caption="Phone" attribute="1" defaultMemberUniqueName="[Table_Employee_1].[Phone].[All]" allUniqueName="[Table_Employee_1].[Phone].[All]" dimensionUniqueName="[Table_Employee_1]" displayFolder="" count="0" memberValueDatatype="5" unbalanced="0"/>
    <cacheHierarchy uniqueName="[Table_Employee_1].[Performance_Score]" caption="Performance_Score" attribute="1" defaultMemberUniqueName="[Table_Employee_1].[Performance_Score].[All]" allUniqueName="[Table_Employee_1].[Performance_Score].[All]" dimensionUniqueName="[Table_Employee_1]" displayFolder="" count="0" memberValueDatatype="130" unbalanced="0"/>
    <cacheHierarchy uniqueName="[Table_Employee_1].[Remote_Work]" caption="Remote_Work" attribute="1" defaultMemberUniqueName="[Table_Employee_1].[Remote_Work].[All]" allUniqueName="[Table_Employee_1].[Remote_Work].[All]" dimensionUniqueName="[Table_Employee_1]" displayFolder="" count="0" memberValueDatatype="11" unbalanced="0"/>
    <cacheHierarchy uniqueName="[Table_Employee_1].[Salary_fill]" caption="Salary_fill" attribute="1" defaultMemberUniqueName="[Table_Employee_1].[Salary_fill].[All]" allUniqueName="[Table_Employee_1].[Salary_fill].[All]" dimensionUniqueName="[Table_Employee_1]" displayFolder="" count="0" memberValueDatatype="5" unbalanced="0"/>
    <cacheHierarchy uniqueName="[Table_Employee_1].[Format_Phone]" caption="Format_Phone" attribute="1" defaultMemberUniqueName="[Table_Employee_1].[Format_Phone].[All]" allUniqueName="[Table_Employee_1].[Format_Phone].[All]" dimensionUniqueName="[Table_Employee_1]" displayFolder="" count="0" memberValueDatatype="130" unbalanced="0"/>
    <cacheHierarchy uniqueName="[Table_Employee_1].[Phone_AF]" caption="Phone_AF" attribute="1" defaultMemberUniqueName="[Table_Employee_1].[Phone_AF].[All]" allUniqueName="[Table_Employee_1].[Phone_AF].[All]" dimensionUniqueName="[Table_Employee_1]" displayFolder="" count="0" memberValueDatatype="130" unbalanced="0"/>
    <cacheHierarchy uniqueName="[Table_Employee_1].[Name_Concat]" caption="Name_Concat" attribute="1" defaultMemberUniqueName="[Table_Employee_1].[Name_Concat].[All]" allUniqueName="[Table_Employee_1].[Name_Concat].[All]" dimensionUniqueName="[Table_Employee_1]" displayFolder="" count="0" memberValueDatatype="130" unbalanced="0"/>
    <cacheHierarchy uniqueName="[Table_Employee_1].[Join_Date (Year)]" caption="Join_Date (Year)" attribute="1" defaultMemberUniqueName="[Table_Employee_1].[Join_Date (Year)].[All]" allUniqueName="[Table_Employee_1].[Join_Date (Year)].[All]" dimensionUniqueName="[Table_Employee_1]" displayFolder="" count="0" memberValueDatatype="130" unbalanced="0"/>
    <cacheHierarchy uniqueName="[Table_Employee_1].[Join_Date (Quarter)]" caption="Join_Date (Quarter)" attribute="1" defaultMemberUniqueName="[Table_Employee_1].[Join_Date (Quarter)].[All]" allUniqueName="[Table_Employee_1].[Join_Date (Quarter)].[All]" dimensionUniqueName="[Table_Employee_1]" displayFolder="" count="0" memberValueDatatype="130" unbalanced="0"/>
    <cacheHierarchy uniqueName="[Table_Employee_1].[Join_Date (Month)]" caption="Join_Date (Month)" attribute="1" defaultMemberUniqueName="[Table_Employee_1].[Join_Date (Month)].[All]" allUniqueName="[Table_Employee_1].[Join_Date (Month)].[All]" dimensionUniqueName="[Table_Employee_1]" displayFolder="" count="0" memberValueDatatype="130" unbalanced="0"/>
    <cacheHierarchy uniqueName="[Table_Employee_1].[Tenure]" caption="Tenure" attribute="1" defaultMemberUniqueName="[Table_Employee_1].[Tenure].[All]" allUniqueName="[Table_Employee_1].[Tenure].[All]" dimensionUniqueName="[Table_Employee_1]" displayFolder="" count="0" memberValueDatatype="20" unbalanced="0"/>
    <cacheHierarchy uniqueName="[Table_Employee_1].[Join_Date (Month Index)]" caption="Join_Date (Month Index)" attribute="1" defaultMemberUniqueName="[Table_Employee_1].[Join_Date (Month Index)].[All]" allUniqueName="[Table_Employee_1].[Join_Date (Month Index)].[All]" dimensionUniqueName="[Table_Employee_1]" displayFolder="" count="0" memberValueDatatype="20" unbalanced="0" hidden="1"/>
    <cacheHierarchy uniqueName="[Measures].[__XL_Count Table_Employee_1]" caption="__XL_Count Table_Employee_1" measure="1" displayFolder="" measureGroup="Table_Employee_1" count="0" hidden="1"/>
    <cacheHierarchy uniqueName="[Measures].[__No measures defined]" caption="__No measures defined" measure="1" displayFolder="" count="0" hidden="1"/>
    <cacheHierarchy uniqueName="[Measures].[Sum of Salary_fill]" caption="Sum of Salary_fill" measure="1" displayFolder="" measureGroup="Table_Employee_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Max of Salary_fill]" caption="Max of Salary_fill" measure="1" displayFolder="" measureGroup="Table_Employee_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Salary]" caption="Count of Salary" measure="1" displayFolder="" measureGroup="Table_Employee_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Age]" caption="Sum of Age" measure="1" displayFolder="" measureGroup="Table_Employee_1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Join_Date (Month)]" caption="Count of Join_Date (Month)" measure="1" displayFolder="" measureGroup="Table_Employee_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Count of Remote_Work]" caption="Count of Remote_Work" measure="1" displayFolder="" measureGroup="Table_Employee_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Region]" caption="Count of Region" measure="1" displayFolder="" measureGroup="Table_Employee_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Performance_Score]" caption="Count of Performance_Score" measure="1" displayFolder="" measureGroup="Table_Employee_1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Join_Date (Quarter)]" caption="Count of Join_Date (Quarter)" measure="1" displayFolder="" measureGroup="Table_Employee_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Join_Date (Year)]" caption="Count of Join_Date (Year)" measure="1" displayFolder="" measureGroup="Table_Employee_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Status]" caption="Count of Status" measure="1" displayFolder="" measureGroup="Table_Employee_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Tenure]" caption="Sum of Tenure" measure="1" displayFolder="" measureGroup="Table_Employee_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Count of Department]" caption="Count of Department" measure="1" displayFolder="" measureGroup="Table_Employee_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Employee_ID]" caption="Count of Employee_ID" measure="1" displayFolder="" measureGroup="Table_Employee_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Name_Concat]" caption="Count of Name_Concat" measure="1" displayFolder="" measureGroup="Table_Employee_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</cacheHierarchies>
  <kpis count="0"/>
  <dimensions count="2">
    <dimension measure="1" name="Measures" uniqueName="[Measures]" caption="Measures"/>
    <dimension name="Table_Employee_1" uniqueName="[Table_Employee_1]" caption="Table_Employee_1"/>
  </dimensions>
  <measureGroups count="1">
    <measureGroup name="Table_Employee_1" caption="Table_Employee_1"/>
  </measureGroups>
  <maps count="1">
    <map measureGroup="0" dimension="1"/>
  </maps>
  <extLst>
    <ext xmlns:x14="http://schemas.microsoft.com/office/spreadsheetml/2009/9/main" uri="{725AE2AE-9491-48be-B2B4-4EB974FC3084}">
      <x14:pivotCacheDefinition pivotCacheId="1170049467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Inspiron 14" refreshedDate="46310.561477199073" backgroundQuery="1" createdVersion="8" refreshedVersion="8" minRefreshableVersion="3" recordCount="0" supportSubquery="1" supportAdvancedDrill="1" xr:uid="{2319AEEF-A524-4A84-B48E-AE1768C5B612}">
  <cacheSource type="external" connectionId="2">
    <extLst>
      <ext xmlns:x14="http://schemas.microsoft.com/office/spreadsheetml/2009/9/main" uri="{F057638F-6D5F-4e77-A914-E7F072B9BCA8}">
        <x14:sourceConnection name="ThisWorkbookDataModel"/>
      </ext>
    </extLst>
  </cacheSource>
  <cacheFields count="2">
    <cacheField name="[Table_Employee_1].[Performance_Score].[Performance_Score]" caption="Performance_Score" numFmtId="0" hierarchy="11" level="1">
      <sharedItems count="4">
        <s v="Average"/>
        <s v="Excellent"/>
        <s v="Good"/>
        <s v="Poor"/>
      </sharedItems>
    </cacheField>
    <cacheField name="[Measures].[Count of Performance_Score]" caption="Count of Performance_Score" numFmtId="0" hierarchy="31" level="32767"/>
  </cacheFields>
  <cacheHierarchies count="39">
    <cacheHierarchy uniqueName="[Table_Employee_1].[Employee_ID]" caption="Employee_ID" attribute="1" defaultMemberUniqueName="[Table_Employee_1].[Employee_ID].[All]" allUniqueName="[Table_Employee_1].[Employee_ID].[All]" dimensionUniqueName="[Table_Employee_1]" displayFolder="" count="0" memberValueDatatype="130" unbalanced="0"/>
    <cacheHierarchy uniqueName="[Table_Employee_1].[First_Name]" caption="First_Name" attribute="1" defaultMemberUniqueName="[Table_Employee_1].[First_Name].[All]" allUniqueName="[Table_Employee_1].[First_Name].[All]" dimensionUniqueName="[Table_Employee_1]" displayFolder="" count="0" memberValueDatatype="130" unbalanced="0"/>
    <cacheHierarchy uniqueName="[Table_Employee_1].[Last_Name]" caption="Last_Name" attribute="1" defaultMemberUniqueName="[Table_Employee_1].[Last_Name].[All]" allUniqueName="[Table_Employee_1].[Last_Name].[All]" dimensionUniqueName="[Table_Employee_1]" displayFolder="" count="0" memberValueDatatype="130" unbalanced="0"/>
    <cacheHierarchy uniqueName="[Table_Employee_1].[Age]" caption="Age" attribute="1" defaultMemberUniqueName="[Table_Employee_1].[Age].[All]" allUniqueName="[Table_Employee_1].[Age].[All]" dimensionUniqueName="[Table_Employee_1]" displayFolder="" count="0" memberValueDatatype="20" unbalanced="0"/>
    <cacheHierarchy uniqueName="[Table_Employee_1].[Department]" caption="Department" attribute="1" defaultMemberUniqueName="[Table_Employee_1].[Department].[All]" allUniqueName="[Table_Employee_1].[Department].[All]" dimensionUniqueName="[Table_Employee_1]" displayFolder="" count="0" memberValueDatatype="130" unbalanced="0"/>
    <cacheHierarchy uniqueName="[Table_Employee_1].[Region]" caption="Region" attribute="1" defaultMemberUniqueName="[Table_Employee_1].[Region].[All]" allUniqueName="[Table_Employee_1].[Region].[All]" dimensionUniqueName="[Table_Employee_1]" displayFolder="" count="0" memberValueDatatype="130" unbalanced="0"/>
    <cacheHierarchy uniqueName="[Table_Employee_1].[Status]" caption="Status" attribute="1" defaultMemberUniqueName="[Table_Employee_1].[Status].[All]" allUniqueName="[Table_Employee_1].[Status].[All]" dimensionUniqueName="[Table_Employee_1]" displayFolder="" count="0" memberValueDatatype="130" unbalanced="0"/>
    <cacheHierarchy uniqueName="[Table_Employee_1].[Join_Date]" caption="Join_Date" attribute="1" time="1" defaultMemberUniqueName="[Table_Employee_1].[Join_Date].[All]" allUniqueName="[Table_Employee_1].[Join_Date].[All]" dimensionUniqueName="[Table_Employee_1]" displayFolder="" count="0" memberValueDatatype="7" unbalanced="0"/>
    <cacheHierarchy uniqueName="[Table_Employee_1].[Salary]" caption="Salary" attribute="1" defaultMemberUniqueName="[Table_Employee_1].[Salary].[All]" allUniqueName="[Table_Employee_1].[Salary].[All]" dimensionUniqueName="[Table_Employee_1]" displayFolder="" count="0" memberValueDatatype="130" unbalanced="0"/>
    <cacheHierarchy uniqueName="[Table_Employee_1].[Email]" caption="Email" attribute="1" defaultMemberUniqueName="[Table_Employee_1].[Email].[All]" allUniqueName="[Table_Employee_1].[Email].[All]" dimensionUniqueName="[Table_Employee_1]" displayFolder="" count="0" memberValueDatatype="130" unbalanced="0"/>
    <cacheHierarchy uniqueName="[Table_Employee_1].[Phone]" caption="Phone" attribute="1" defaultMemberUniqueName="[Table_Employee_1].[Phone].[All]" allUniqueName="[Table_Employee_1].[Phone].[All]" dimensionUniqueName="[Table_Employee_1]" displayFolder="" count="0" memberValueDatatype="5" unbalanced="0"/>
    <cacheHierarchy uniqueName="[Table_Employee_1].[Performance_Score]" caption="Performance_Score" attribute="1" defaultMemberUniqueName="[Table_Employee_1].[Performance_Score].[All]" allUniqueName="[Table_Employee_1].[Performance_Score].[All]" dimensionUniqueName="[Table_Employee_1]" displayFolder="" count="2" memberValueDatatype="130" unbalanced="0">
      <fieldsUsage count="2">
        <fieldUsage x="-1"/>
        <fieldUsage x="0"/>
      </fieldsUsage>
    </cacheHierarchy>
    <cacheHierarchy uniqueName="[Table_Employee_1].[Remote_Work]" caption="Remote_Work" attribute="1" defaultMemberUniqueName="[Table_Employee_1].[Remote_Work].[All]" allUniqueName="[Table_Employee_1].[Remote_Work].[All]" dimensionUniqueName="[Table_Employee_1]" displayFolder="" count="0" memberValueDatatype="11" unbalanced="0"/>
    <cacheHierarchy uniqueName="[Table_Employee_1].[Salary_fill]" caption="Salary_fill" attribute="1" defaultMemberUniqueName="[Table_Employee_1].[Salary_fill].[All]" allUniqueName="[Table_Employee_1].[Salary_fill].[All]" dimensionUniqueName="[Table_Employee_1]" displayFolder="" count="0" memberValueDatatype="5" unbalanced="0"/>
    <cacheHierarchy uniqueName="[Table_Employee_1].[Format_Phone]" caption="Format_Phone" attribute="1" defaultMemberUniqueName="[Table_Employee_1].[Format_Phone].[All]" allUniqueName="[Table_Employee_1].[Format_Phone].[All]" dimensionUniqueName="[Table_Employee_1]" displayFolder="" count="0" memberValueDatatype="130" unbalanced="0"/>
    <cacheHierarchy uniqueName="[Table_Employee_1].[Phone_AF]" caption="Phone_AF" attribute="1" defaultMemberUniqueName="[Table_Employee_1].[Phone_AF].[All]" allUniqueName="[Table_Employee_1].[Phone_AF].[All]" dimensionUniqueName="[Table_Employee_1]" displayFolder="" count="0" memberValueDatatype="130" unbalanced="0"/>
    <cacheHierarchy uniqueName="[Table_Employee_1].[Name_Concat]" caption="Name_Concat" attribute="1" defaultMemberUniqueName="[Table_Employee_1].[Name_Concat].[All]" allUniqueName="[Table_Employee_1].[Name_Concat].[All]" dimensionUniqueName="[Table_Employee_1]" displayFolder="" count="0" memberValueDatatype="130" unbalanced="0"/>
    <cacheHierarchy uniqueName="[Table_Employee_1].[Join_Date (Year)]" caption="Join_Date (Year)" attribute="1" defaultMemberUniqueName="[Table_Employee_1].[Join_Date (Year)].[All]" allUniqueName="[Table_Employee_1].[Join_Date (Year)].[All]" dimensionUniqueName="[Table_Employee_1]" displayFolder="" count="0" memberValueDatatype="130" unbalanced="0"/>
    <cacheHierarchy uniqueName="[Table_Employee_1].[Join_Date (Quarter)]" caption="Join_Date (Quarter)" attribute="1" defaultMemberUniqueName="[Table_Employee_1].[Join_Date (Quarter)].[All]" allUniqueName="[Table_Employee_1].[Join_Date (Quarter)].[All]" dimensionUniqueName="[Table_Employee_1]" displayFolder="" count="0" memberValueDatatype="130" unbalanced="0"/>
    <cacheHierarchy uniqueName="[Table_Employee_1].[Join_Date (Month)]" caption="Join_Date (Month)" attribute="1" defaultMemberUniqueName="[Table_Employee_1].[Join_Date (Month)].[All]" allUniqueName="[Table_Employee_1].[Join_Date (Month)].[All]" dimensionUniqueName="[Table_Employee_1]" displayFolder="" count="0" memberValueDatatype="130" unbalanced="0"/>
    <cacheHierarchy uniqueName="[Table_Employee_1].[Tenure]" caption="Tenure" attribute="1" defaultMemberUniqueName="[Table_Employee_1].[Tenure].[All]" allUniqueName="[Table_Employee_1].[Tenure].[All]" dimensionUniqueName="[Table_Employee_1]" displayFolder="" count="0" memberValueDatatype="20" unbalanced="0"/>
    <cacheHierarchy uniqueName="[Table_Employee_1].[Join_Date (Month Index)]" caption="Join_Date (Month Index)" attribute="1" defaultMemberUniqueName="[Table_Employee_1].[Join_Date (Month Index)].[All]" allUniqueName="[Table_Employee_1].[Join_Date (Month Index)].[All]" dimensionUniqueName="[Table_Employee_1]" displayFolder="" count="0" memberValueDatatype="20" unbalanced="0" hidden="1"/>
    <cacheHierarchy uniqueName="[Measures].[__XL_Count Table_Employee_1]" caption="__XL_Count Table_Employee_1" measure="1" displayFolder="" measureGroup="Table_Employee_1" count="0" hidden="1"/>
    <cacheHierarchy uniqueName="[Measures].[__No measures defined]" caption="__No measures defined" measure="1" displayFolder="" count="0" hidden="1"/>
    <cacheHierarchy uniqueName="[Measures].[Sum of Salary_fill]" caption="Sum of Salary_fill" measure="1" displayFolder="" measureGroup="Table_Employee_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Max of Salary_fill]" caption="Max of Salary_fill" measure="1" displayFolder="" measureGroup="Table_Employee_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Salary]" caption="Count of Salary" measure="1" displayFolder="" measureGroup="Table_Employee_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Age]" caption="Sum of Age" measure="1" displayFolder="" measureGroup="Table_Employee_1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Join_Date (Month)]" caption="Count of Join_Date (Month)" measure="1" displayFolder="" measureGroup="Table_Employee_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Count of Remote_Work]" caption="Count of Remote_Work" measure="1" displayFolder="" measureGroup="Table_Employee_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Region]" caption="Count of Region" measure="1" displayFolder="" measureGroup="Table_Employee_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Performance_Score]" caption="Count of Performance_Score" measure="1" displayFolder="" measureGroup="Table_Employee_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Join_Date (Quarter)]" caption="Count of Join_Date (Quarter)" measure="1" displayFolder="" measureGroup="Table_Employee_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Join_Date (Year)]" caption="Count of Join_Date (Year)" measure="1" displayFolder="" measureGroup="Table_Employee_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Status]" caption="Count of Status" measure="1" displayFolder="" measureGroup="Table_Employee_1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Tenure]" caption="Sum of Tenure" measure="1" displayFolder="" measureGroup="Table_Employee_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Count of Department]" caption="Count of Department" measure="1" displayFolder="" measureGroup="Table_Employee_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Employee_ID]" caption="Count of Employee_ID" measure="1" displayFolder="" measureGroup="Table_Employee_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Name_Concat]" caption="Count of Name_Concat" measure="1" displayFolder="" measureGroup="Table_Employee_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</cacheHierarchies>
  <kpis count="0"/>
  <dimensions count="2">
    <dimension measure="1" name="Measures" uniqueName="[Measures]" caption="Measures"/>
    <dimension name="Table_Employee_1" uniqueName="[Table_Employee_1]" caption="Table_Employee_1"/>
  </dimensions>
  <measureGroups count="1">
    <measureGroup name="Table_Employee_1" caption="Table_Employee_1"/>
  </measureGroups>
  <maps count="1">
    <map measureGroup="0" dimension="1"/>
  </maps>
  <extLst>
    <ext xmlns:x14="http://schemas.microsoft.com/office/spreadsheetml/2009/9/main" uri="{725AE2AE-9491-48be-B2B4-4EB974FC3084}">
      <x14:pivotCacheDefinition pivotCacheId="284373066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Inspiron 14" refreshedDate="46310.561477199073" backgroundQuery="1" createdVersion="8" refreshedVersion="8" minRefreshableVersion="3" recordCount="0" supportSubquery="1" supportAdvancedDrill="1" xr:uid="{26AE8A19-D133-4434-A335-51819046A6B7}">
  <cacheSource type="external" connectionId="2">
    <extLst>
      <ext xmlns:x14="http://schemas.microsoft.com/office/spreadsheetml/2009/9/main" uri="{F057638F-6D5F-4e77-A914-E7F072B9BCA8}">
        <x14:sourceConnection name="ThisWorkbookDataModel"/>
      </ext>
    </extLst>
  </cacheSource>
  <cacheFields count="2">
    <cacheField name="[Table_Employee_1].[Performance_Score].[Performance_Score]" caption="Performance_Score" numFmtId="0" hierarchy="11" level="1">
      <sharedItems count="4">
        <s v="Average"/>
        <s v="Excellent"/>
        <s v="Good"/>
        <s v="Poor"/>
      </sharedItems>
    </cacheField>
    <cacheField name="[Measures].[Count of Performance_Score]" caption="Count of Performance_Score" numFmtId="0" hierarchy="31" level="32767"/>
  </cacheFields>
  <cacheHierarchies count="39">
    <cacheHierarchy uniqueName="[Table_Employee_1].[Employee_ID]" caption="Employee_ID" attribute="1" defaultMemberUniqueName="[Table_Employee_1].[Employee_ID].[All]" allUniqueName="[Table_Employee_1].[Employee_ID].[All]" dimensionUniqueName="[Table_Employee_1]" displayFolder="" count="0" memberValueDatatype="130" unbalanced="0"/>
    <cacheHierarchy uniqueName="[Table_Employee_1].[First_Name]" caption="First_Name" attribute="1" defaultMemberUniqueName="[Table_Employee_1].[First_Name].[All]" allUniqueName="[Table_Employee_1].[First_Name].[All]" dimensionUniqueName="[Table_Employee_1]" displayFolder="" count="0" memberValueDatatype="130" unbalanced="0"/>
    <cacheHierarchy uniqueName="[Table_Employee_1].[Last_Name]" caption="Last_Name" attribute="1" defaultMemberUniqueName="[Table_Employee_1].[Last_Name].[All]" allUniqueName="[Table_Employee_1].[Last_Name].[All]" dimensionUniqueName="[Table_Employee_1]" displayFolder="" count="0" memberValueDatatype="130" unbalanced="0"/>
    <cacheHierarchy uniqueName="[Table_Employee_1].[Age]" caption="Age" attribute="1" defaultMemberUniqueName="[Table_Employee_1].[Age].[All]" allUniqueName="[Table_Employee_1].[Age].[All]" dimensionUniqueName="[Table_Employee_1]" displayFolder="" count="0" memberValueDatatype="20" unbalanced="0"/>
    <cacheHierarchy uniqueName="[Table_Employee_1].[Department]" caption="Department" attribute="1" defaultMemberUniqueName="[Table_Employee_1].[Department].[All]" allUniqueName="[Table_Employee_1].[Department].[All]" dimensionUniqueName="[Table_Employee_1]" displayFolder="" count="0" memberValueDatatype="130" unbalanced="0"/>
    <cacheHierarchy uniqueName="[Table_Employee_1].[Region]" caption="Region" attribute="1" defaultMemberUniqueName="[Table_Employee_1].[Region].[All]" allUniqueName="[Table_Employee_1].[Region].[All]" dimensionUniqueName="[Table_Employee_1]" displayFolder="" count="0" memberValueDatatype="130" unbalanced="0"/>
    <cacheHierarchy uniqueName="[Table_Employee_1].[Status]" caption="Status" attribute="1" defaultMemberUniqueName="[Table_Employee_1].[Status].[All]" allUniqueName="[Table_Employee_1].[Status].[All]" dimensionUniqueName="[Table_Employee_1]" displayFolder="" count="0" memberValueDatatype="130" unbalanced="0"/>
    <cacheHierarchy uniqueName="[Table_Employee_1].[Join_Date]" caption="Join_Date" attribute="1" time="1" defaultMemberUniqueName="[Table_Employee_1].[Join_Date].[All]" allUniqueName="[Table_Employee_1].[Join_Date].[All]" dimensionUniqueName="[Table_Employee_1]" displayFolder="" count="0" memberValueDatatype="7" unbalanced="0"/>
    <cacheHierarchy uniqueName="[Table_Employee_1].[Salary]" caption="Salary" attribute="1" defaultMemberUniqueName="[Table_Employee_1].[Salary].[All]" allUniqueName="[Table_Employee_1].[Salary].[All]" dimensionUniqueName="[Table_Employee_1]" displayFolder="" count="0" memberValueDatatype="130" unbalanced="0"/>
    <cacheHierarchy uniqueName="[Table_Employee_1].[Email]" caption="Email" attribute="1" defaultMemberUniqueName="[Table_Employee_1].[Email].[All]" allUniqueName="[Table_Employee_1].[Email].[All]" dimensionUniqueName="[Table_Employee_1]" displayFolder="" count="0" memberValueDatatype="130" unbalanced="0"/>
    <cacheHierarchy uniqueName="[Table_Employee_1].[Phone]" caption="Phone" attribute="1" defaultMemberUniqueName="[Table_Employee_1].[Phone].[All]" allUniqueName="[Table_Employee_1].[Phone].[All]" dimensionUniqueName="[Table_Employee_1]" displayFolder="" count="0" memberValueDatatype="5" unbalanced="0"/>
    <cacheHierarchy uniqueName="[Table_Employee_1].[Performance_Score]" caption="Performance_Score" attribute="1" defaultMemberUniqueName="[Table_Employee_1].[Performance_Score].[All]" allUniqueName="[Table_Employee_1].[Performance_Score].[All]" dimensionUniqueName="[Table_Employee_1]" displayFolder="" count="2" memberValueDatatype="130" unbalanced="0">
      <fieldsUsage count="2">
        <fieldUsage x="-1"/>
        <fieldUsage x="0"/>
      </fieldsUsage>
    </cacheHierarchy>
    <cacheHierarchy uniqueName="[Table_Employee_1].[Remote_Work]" caption="Remote_Work" attribute="1" defaultMemberUniqueName="[Table_Employee_1].[Remote_Work].[All]" allUniqueName="[Table_Employee_1].[Remote_Work].[All]" dimensionUniqueName="[Table_Employee_1]" displayFolder="" count="0" memberValueDatatype="11" unbalanced="0"/>
    <cacheHierarchy uniqueName="[Table_Employee_1].[Salary_fill]" caption="Salary_fill" attribute="1" defaultMemberUniqueName="[Table_Employee_1].[Salary_fill].[All]" allUniqueName="[Table_Employee_1].[Salary_fill].[All]" dimensionUniqueName="[Table_Employee_1]" displayFolder="" count="0" memberValueDatatype="5" unbalanced="0"/>
    <cacheHierarchy uniqueName="[Table_Employee_1].[Format_Phone]" caption="Format_Phone" attribute="1" defaultMemberUniqueName="[Table_Employee_1].[Format_Phone].[All]" allUniqueName="[Table_Employee_1].[Format_Phone].[All]" dimensionUniqueName="[Table_Employee_1]" displayFolder="" count="0" memberValueDatatype="130" unbalanced="0"/>
    <cacheHierarchy uniqueName="[Table_Employee_1].[Phone_AF]" caption="Phone_AF" attribute="1" defaultMemberUniqueName="[Table_Employee_1].[Phone_AF].[All]" allUniqueName="[Table_Employee_1].[Phone_AF].[All]" dimensionUniqueName="[Table_Employee_1]" displayFolder="" count="0" memberValueDatatype="130" unbalanced="0"/>
    <cacheHierarchy uniqueName="[Table_Employee_1].[Name_Concat]" caption="Name_Concat" attribute="1" defaultMemberUniqueName="[Table_Employee_1].[Name_Concat].[All]" allUniqueName="[Table_Employee_1].[Name_Concat].[All]" dimensionUniqueName="[Table_Employee_1]" displayFolder="" count="0" memberValueDatatype="130" unbalanced="0"/>
    <cacheHierarchy uniqueName="[Table_Employee_1].[Join_Date (Year)]" caption="Join_Date (Year)" attribute="1" defaultMemberUniqueName="[Table_Employee_1].[Join_Date (Year)].[All]" allUniqueName="[Table_Employee_1].[Join_Date (Year)].[All]" dimensionUniqueName="[Table_Employee_1]" displayFolder="" count="0" memberValueDatatype="130" unbalanced="0"/>
    <cacheHierarchy uniqueName="[Table_Employee_1].[Join_Date (Quarter)]" caption="Join_Date (Quarter)" attribute="1" defaultMemberUniqueName="[Table_Employee_1].[Join_Date (Quarter)].[All]" allUniqueName="[Table_Employee_1].[Join_Date (Quarter)].[All]" dimensionUniqueName="[Table_Employee_1]" displayFolder="" count="0" memberValueDatatype="130" unbalanced="0"/>
    <cacheHierarchy uniqueName="[Table_Employee_1].[Join_Date (Month)]" caption="Join_Date (Month)" attribute="1" defaultMemberUniqueName="[Table_Employee_1].[Join_Date (Month)].[All]" allUniqueName="[Table_Employee_1].[Join_Date (Month)].[All]" dimensionUniqueName="[Table_Employee_1]" displayFolder="" count="0" memberValueDatatype="130" unbalanced="0"/>
    <cacheHierarchy uniqueName="[Table_Employee_1].[Tenure]" caption="Tenure" attribute="1" defaultMemberUniqueName="[Table_Employee_1].[Tenure].[All]" allUniqueName="[Table_Employee_1].[Tenure].[All]" dimensionUniqueName="[Table_Employee_1]" displayFolder="" count="0" memberValueDatatype="20" unbalanced="0"/>
    <cacheHierarchy uniqueName="[Table_Employee_1].[Join_Date (Month Index)]" caption="Join_Date (Month Index)" attribute="1" defaultMemberUniqueName="[Table_Employee_1].[Join_Date (Month Index)].[All]" allUniqueName="[Table_Employee_1].[Join_Date (Month Index)].[All]" dimensionUniqueName="[Table_Employee_1]" displayFolder="" count="0" memberValueDatatype="20" unbalanced="0" hidden="1"/>
    <cacheHierarchy uniqueName="[Measures].[__XL_Count Table_Employee_1]" caption="__XL_Count Table_Employee_1" measure="1" displayFolder="" measureGroup="Table_Employee_1" count="0" hidden="1"/>
    <cacheHierarchy uniqueName="[Measures].[__No measures defined]" caption="__No measures defined" measure="1" displayFolder="" count="0" hidden="1"/>
    <cacheHierarchy uniqueName="[Measures].[Sum of Salary_fill]" caption="Sum of Salary_fill" measure="1" displayFolder="" measureGroup="Table_Employee_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Max of Salary_fill]" caption="Max of Salary_fill" measure="1" displayFolder="" measureGroup="Table_Employee_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Salary]" caption="Count of Salary" measure="1" displayFolder="" measureGroup="Table_Employee_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Age]" caption="Sum of Age" measure="1" displayFolder="" measureGroup="Table_Employee_1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Join_Date (Month)]" caption="Count of Join_Date (Month)" measure="1" displayFolder="" measureGroup="Table_Employee_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Count of Remote_Work]" caption="Count of Remote_Work" measure="1" displayFolder="" measureGroup="Table_Employee_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Region]" caption="Count of Region" measure="1" displayFolder="" measureGroup="Table_Employee_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Performance_Score]" caption="Count of Performance_Score" measure="1" displayFolder="" measureGroup="Table_Employee_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Join_Date (Quarter)]" caption="Count of Join_Date (Quarter)" measure="1" displayFolder="" measureGroup="Table_Employee_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Join_Date (Year)]" caption="Count of Join_Date (Year)" measure="1" displayFolder="" measureGroup="Table_Employee_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Status]" caption="Count of Status" measure="1" displayFolder="" measureGroup="Table_Employee_1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Tenure]" caption="Sum of Tenure" measure="1" displayFolder="" measureGroup="Table_Employee_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Count of Department]" caption="Count of Department" measure="1" displayFolder="" measureGroup="Table_Employee_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Employee_ID]" caption="Count of Employee_ID" measure="1" displayFolder="" measureGroup="Table_Employee_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Name_Concat]" caption="Count of Name_Concat" measure="1" displayFolder="" measureGroup="Table_Employee_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</cacheHierarchies>
  <kpis count="0"/>
  <dimensions count="2">
    <dimension measure="1" name="Measures" uniqueName="[Measures]" caption="Measures"/>
    <dimension name="Table_Employee_1" uniqueName="[Table_Employee_1]" caption="Table_Employee_1"/>
  </dimensions>
  <measureGroups count="1">
    <measureGroup name="Table_Employee_1" caption="Table_Employee_1"/>
  </measureGroups>
  <maps count="1">
    <map measureGroup="0" dimension="1"/>
  </maps>
  <extLst>
    <ext xmlns:x14="http://schemas.microsoft.com/office/spreadsheetml/2009/9/main" uri="{725AE2AE-9491-48be-B2B4-4EB974FC3084}">
      <x14:pivotCacheDefinition pivotCacheId="365221726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Inspiron 14" refreshedDate="46310.465987847223" backgroundQuery="1" createdVersion="8" refreshedVersion="8" minRefreshableVersion="3" recordCount="0" supportSubquery="1" supportAdvancedDrill="1" xr:uid="{061FBAE0-AC44-4110-9195-F16C204FF7C2}">
  <cacheSource type="external" connectionId="2">
    <extLst>
      <ext xmlns:x14="http://schemas.microsoft.com/office/spreadsheetml/2009/9/main" uri="{F057638F-6D5F-4e77-A914-E7F072B9BCA8}">
        <x14:sourceConnection name="ThisWorkbookDataModel"/>
      </ext>
    </extLst>
  </cacheSource>
  <cacheFields count="2">
    <cacheField name="[Table_Employee_1].[Status].[Status]" caption="Status" numFmtId="0" hierarchy="6" level="1">
      <sharedItems count="3">
        <s v="Active"/>
        <s v="Inactive"/>
        <s v="Pending"/>
      </sharedItems>
    </cacheField>
    <cacheField name="[Measures].[Count of Status]" caption="Count of Status" numFmtId="0" hierarchy="34" level="32767"/>
  </cacheFields>
  <cacheHierarchies count="39">
    <cacheHierarchy uniqueName="[Table_Employee_1].[Employee_ID]" caption="Employee_ID" attribute="1" defaultMemberUniqueName="[Table_Employee_1].[Employee_ID].[All]" allUniqueName="[Table_Employee_1].[Employee_ID].[All]" dimensionUniqueName="[Table_Employee_1]" displayFolder="" count="0" memberValueDatatype="130" unbalanced="0"/>
    <cacheHierarchy uniqueName="[Table_Employee_1].[First_Name]" caption="First_Name" attribute="1" defaultMemberUniqueName="[Table_Employee_1].[First_Name].[All]" allUniqueName="[Table_Employee_1].[First_Name].[All]" dimensionUniqueName="[Table_Employee_1]" displayFolder="" count="0" memberValueDatatype="130" unbalanced="0"/>
    <cacheHierarchy uniqueName="[Table_Employee_1].[Last_Name]" caption="Last_Name" attribute="1" defaultMemberUniqueName="[Table_Employee_1].[Last_Name].[All]" allUniqueName="[Table_Employee_1].[Last_Name].[All]" dimensionUniqueName="[Table_Employee_1]" displayFolder="" count="0" memberValueDatatype="130" unbalanced="0"/>
    <cacheHierarchy uniqueName="[Table_Employee_1].[Age]" caption="Age" attribute="1" defaultMemberUniqueName="[Table_Employee_1].[Age].[All]" allUniqueName="[Table_Employee_1].[Age].[All]" dimensionUniqueName="[Table_Employee_1]" displayFolder="" count="0" memberValueDatatype="20" unbalanced="0"/>
    <cacheHierarchy uniqueName="[Table_Employee_1].[Department]" caption="Department" attribute="1" defaultMemberUniqueName="[Table_Employee_1].[Department].[All]" allUniqueName="[Table_Employee_1].[Department].[All]" dimensionUniqueName="[Table_Employee_1]" displayFolder="" count="0" memberValueDatatype="130" unbalanced="0"/>
    <cacheHierarchy uniqueName="[Table_Employee_1].[Region]" caption="Region" attribute="1" defaultMemberUniqueName="[Table_Employee_1].[Region].[All]" allUniqueName="[Table_Employee_1].[Region].[All]" dimensionUniqueName="[Table_Employee_1]" displayFolder="" count="0" memberValueDatatype="130" unbalanced="0"/>
    <cacheHierarchy uniqueName="[Table_Employee_1].[Status]" caption="Status" attribute="1" defaultMemberUniqueName="[Table_Employee_1].[Status].[All]" allUniqueName="[Table_Employee_1].[Status].[All]" dimensionUniqueName="[Table_Employee_1]" displayFolder="" count="2" memberValueDatatype="130" unbalanced="0">
      <fieldsUsage count="2">
        <fieldUsage x="-1"/>
        <fieldUsage x="0"/>
      </fieldsUsage>
    </cacheHierarchy>
    <cacheHierarchy uniqueName="[Table_Employee_1].[Join_Date]" caption="Join_Date" attribute="1" time="1" defaultMemberUniqueName="[Table_Employee_1].[Join_Date].[All]" allUniqueName="[Table_Employee_1].[Join_Date].[All]" dimensionUniqueName="[Table_Employee_1]" displayFolder="" count="0" memberValueDatatype="7" unbalanced="0"/>
    <cacheHierarchy uniqueName="[Table_Employee_1].[Salary]" caption="Salary" attribute="1" defaultMemberUniqueName="[Table_Employee_1].[Salary].[All]" allUniqueName="[Table_Employee_1].[Salary].[All]" dimensionUniqueName="[Table_Employee_1]" displayFolder="" count="0" memberValueDatatype="130" unbalanced="0"/>
    <cacheHierarchy uniqueName="[Table_Employee_1].[Email]" caption="Email" attribute="1" defaultMemberUniqueName="[Table_Employee_1].[Email].[All]" allUniqueName="[Table_Employee_1].[Email].[All]" dimensionUniqueName="[Table_Employee_1]" displayFolder="" count="0" memberValueDatatype="130" unbalanced="0"/>
    <cacheHierarchy uniqueName="[Table_Employee_1].[Phone]" caption="Phone" attribute="1" defaultMemberUniqueName="[Table_Employee_1].[Phone].[All]" allUniqueName="[Table_Employee_1].[Phone].[All]" dimensionUniqueName="[Table_Employee_1]" displayFolder="" count="0" memberValueDatatype="5" unbalanced="0"/>
    <cacheHierarchy uniqueName="[Table_Employee_1].[Performance_Score]" caption="Performance_Score" attribute="1" defaultMemberUniqueName="[Table_Employee_1].[Performance_Score].[All]" allUniqueName="[Table_Employee_1].[Performance_Score].[All]" dimensionUniqueName="[Table_Employee_1]" displayFolder="" count="0" memberValueDatatype="130" unbalanced="0"/>
    <cacheHierarchy uniqueName="[Table_Employee_1].[Remote_Work]" caption="Remote_Work" attribute="1" defaultMemberUniqueName="[Table_Employee_1].[Remote_Work].[All]" allUniqueName="[Table_Employee_1].[Remote_Work].[All]" dimensionUniqueName="[Table_Employee_1]" displayFolder="" count="0" memberValueDatatype="11" unbalanced="0"/>
    <cacheHierarchy uniqueName="[Table_Employee_1].[Salary_fill]" caption="Salary_fill" attribute="1" defaultMemberUniqueName="[Table_Employee_1].[Salary_fill].[All]" allUniqueName="[Table_Employee_1].[Salary_fill].[All]" dimensionUniqueName="[Table_Employee_1]" displayFolder="" count="0" memberValueDatatype="5" unbalanced="0"/>
    <cacheHierarchy uniqueName="[Table_Employee_1].[Format_Phone]" caption="Format_Phone" attribute="1" defaultMemberUniqueName="[Table_Employee_1].[Format_Phone].[All]" allUniqueName="[Table_Employee_1].[Format_Phone].[All]" dimensionUniqueName="[Table_Employee_1]" displayFolder="" count="0" memberValueDatatype="130" unbalanced="0"/>
    <cacheHierarchy uniqueName="[Table_Employee_1].[Phone_AF]" caption="Phone_AF" attribute="1" defaultMemberUniqueName="[Table_Employee_1].[Phone_AF].[All]" allUniqueName="[Table_Employee_1].[Phone_AF].[All]" dimensionUniqueName="[Table_Employee_1]" displayFolder="" count="0" memberValueDatatype="130" unbalanced="0"/>
    <cacheHierarchy uniqueName="[Table_Employee_1].[Name_Concat]" caption="Name_Concat" attribute="1" defaultMemberUniqueName="[Table_Employee_1].[Name_Concat].[All]" allUniqueName="[Table_Employee_1].[Name_Concat].[All]" dimensionUniqueName="[Table_Employee_1]" displayFolder="" count="0" memberValueDatatype="130" unbalanced="0"/>
    <cacheHierarchy uniqueName="[Table_Employee_1].[Join_Date (Year)]" caption="Join_Date (Year)" attribute="1" defaultMemberUniqueName="[Table_Employee_1].[Join_Date (Year)].[All]" allUniqueName="[Table_Employee_1].[Join_Date (Year)].[All]" dimensionUniqueName="[Table_Employee_1]" displayFolder="" count="0" memberValueDatatype="130" unbalanced="0"/>
    <cacheHierarchy uniqueName="[Table_Employee_1].[Join_Date (Quarter)]" caption="Join_Date (Quarter)" attribute="1" defaultMemberUniqueName="[Table_Employee_1].[Join_Date (Quarter)].[All]" allUniqueName="[Table_Employee_1].[Join_Date (Quarter)].[All]" dimensionUniqueName="[Table_Employee_1]" displayFolder="" count="0" memberValueDatatype="130" unbalanced="0"/>
    <cacheHierarchy uniqueName="[Table_Employee_1].[Join_Date (Month)]" caption="Join_Date (Month)" attribute="1" defaultMemberUniqueName="[Table_Employee_1].[Join_Date (Month)].[All]" allUniqueName="[Table_Employee_1].[Join_Date (Month)].[All]" dimensionUniqueName="[Table_Employee_1]" displayFolder="" count="0" memberValueDatatype="130" unbalanced="0"/>
    <cacheHierarchy uniqueName="[Table_Employee_1].[Tenure]" caption="Tenure" attribute="1" defaultMemberUniqueName="[Table_Employee_1].[Tenure].[All]" allUniqueName="[Table_Employee_1].[Tenure].[All]" dimensionUniqueName="[Table_Employee_1]" displayFolder="" count="0" memberValueDatatype="20" unbalanced="0"/>
    <cacheHierarchy uniqueName="[Table_Employee_1].[Join_Date (Month Index)]" caption="Join_Date (Month Index)" attribute="1" defaultMemberUniqueName="[Table_Employee_1].[Join_Date (Month Index)].[All]" allUniqueName="[Table_Employee_1].[Join_Date (Month Index)].[All]" dimensionUniqueName="[Table_Employee_1]" displayFolder="" count="0" memberValueDatatype="20" unbalanced="0" hidden="1"/>
    <cacheHierarchy uniqueName="[Measures].[__XL_Count Table_Employee_1]" caption="__XL_Count Table_Employee_1" measure="1" displayFolder="" measureGroup="Table_Employee_1" count="0" hidden="1"/>
    <cacheHierarchy uniqueName="[Measures].[__No measures defined]" caption="__No measures defined" measure="1" displayFolder="" count="0" hidden="1"/>
    <cacheHierarchy uniqueName="[Measures].[Sum of Salary_fill]" caption="Sum of Salary_fill" measure="1" displayFolder="" measureGroup="Table_Employee_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Max of Salary_fill]" caption="Max of Salary_fill" measure="1" displayFolder="" measureGroup="Table_Employee_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Salary]" caption="Count of Salary" measure="1" displayFolder="" measureGroup="Table_Employee_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Age]" caption="Sum of Age" measure="1" displayFolder="" measureGroup="Table_Employee_1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Join_Date (Month)]" caption="Count of Join_Date (Month)" measure="1" displayFolder="" measureGroup="Table_Employee_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Count of Remote_Work]" caption="Count of Remote_Work" measure="1" displayFolder="" measureGroup="Table_Employee_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Region]" caption="Count of Region" measure="1" displayFolder="" measureGroup="Table_Employee_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Performance_Score]" caption="Count of Performance_Score" measure="1" displayFolder="" measureGroup="Table_Employee_1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Join_Date (Quarter)]" caption="Count of Join_Date (Quarter)" measure="1" displayFolder="" measureGroup="Table_Employee_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Join_Date (Year)]" caption="Count of Join_Date (Year)" measure="1" displayFolder="" measureGroup="Table_Employee_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Status]" caption="Count of Status" measure="1" displayFolder="" measureGroup="Table_Employee_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Tenure]" caption="Sum of Tenure" measure="1" displayFolder="" measureGroup="Table_Employee_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Count of Department]" caption="Count of Department" measure="1" displayFolder="" measureGroup="Table_Employee_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Employee_ID]" caption="Count of Employee_ID" measure="1" displayFolder="" measureGroup="Table_Employee_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Name_Concat]" caption="Count of Name_Concat" measure="1" displayFolder="" measureGroup="Table_Employee_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</cacheHierarchies>
  <kpis count="0"/>
  <dimensions count="2">
    <dimension measure="1" name="Measures" uniqueName="[Measures]" caption="Measures"/>
    <dimension name="Table_Employee_1" uniqueName="[Table_Employee_1]" caption="Table_Employee_1"/>
  </dimensions>
  <measureGroups count="1">
    <measureGroup name="Table_Employee_1" caption="Table_Employee_1"/>
  </measureGroups>
  <maps count="1">
    <map measureGroup="0" dimension="1"/>
  </maps>
  <extLst>
    <ext xmlns:x14="http://schemas.microsoft.com/office/spreadsheetml/2009/9/main" uri="{725AE2AE-9491-48be-B2B4-4EB974FC3084}">
      <x14:pivotCacheDefinition pivotCacheId="1975150018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Cache/pivotCacheDefinition1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Inspiron 14" refreshedDate="46310.475562847219" backgroundQuery="1" createdVersion="8" refreshedVersion="8" minRefreshableVersion="3" recordCount="0" supportSubquery="1" supportAdvancedDrill="1" xr:uid="{F1F9C4FB-3B58-4261-B194-84E86F1D8815}">
  <cacheSource type="external" connectionId="2">
    <extLst>
      <ext xmlns:x14="http://schemas.microsoft.com/office/spreadsheetml/2009/9/main" uri="{F057638F-6D5F-4e77-A914-E7F072B9BCA8}">
        <x14:sourceConnection name="ThisWorkbookDataModel"/>
      </ext>
    </extLst>
  </cacheSource>
  <cacheFields count="2">
    <cacheField name="[Measures].[Sum of Salary_fill]" caption="Sum of Salary_fill" numFmtId="0" hierarchy="24" level="32767"/>
    <cacheField name="[Table_Employee_1].[Tenure].[Tenure]" caption="Tenure" numFmtId="0" hierarchy="20" level="1">
      <sharedItems containsSemiMixedTypes="0" containsString="0" containsNumber="1" containsInteger="1" minValue="1" maxValue="6" count="6">
        <n v="1"/>
        <n v="2"/>
        <n v="3"/>
        <n v="4"/>
        <n v="5"/>
        <n v="6"/>
      </sharedItems>
      <extLst>
        <ext xmlns:x15="http://schemas.microsoft.com/office/spreadsheetml/2010/11/main" uri="{4F2E5C28-24EA-4eb8-9CBF-B6C8F9C3D259}">
          <x15:cachedUniqueNames>
            <x15:cachedUniqueName index="0" name="[Table_Employee_1].[Tenure].&amp;[1]"/>
            <x15:cachedUniqueName index="1" name="[Table_Employee_1].[Tenure].&amp;[2]"/>
            <x15:cachedUniqueName index="2" name="[Table_Employee_1].[Tenure].&amp;[3]"/>
            <x15:cachedUniqueName index="3" name="[Table_Employee_1].[Tenure].&amp;[4]"/>
            <x15:cachedUniqueName index="4" name="[Table_Employee_1].[Tenure].&amp;[5]"/>
            <x15:cachedUniqueName index="5" name="[Table_Employee_1].[Tenure].&amp;[6]"/>
          </x15:cachedUniqueNames>
        </ext>
      </extLst>
    </cacheField>
  </cacheFields>
  <cacheHierarchies count="39">
    <cacheHierarchy uniqueName="[Table_Employee_1].[Employee_ID]" caption="Employee_ID" attribute="1" defaultMemberUniqueName="[Table_Employee_1].[Employee_ID].[All]" allUniqueName="[Table_Employee_1].[Employee_ID].[All]" dimensionUniqueName="[Table_Employee_1]" displayFolder="" count="0" memberValueDatatype="130" unbalanced="0"/>
    <cacheHierarchy uniqueName="[Table_Employee_1].[First_Name]" caption="First_Name" attribute="1" defaultMemberUniqueName="[Table_Employee_1].[First_Name].[All]" allUniqueName="[Table_Employee_1].[First_Name].[All]" dimensionUniqueName="[Table_Employee_1]" displayFolder="" count="0" memberValueDatatype="130" unbalanced="0"/>
    <cacheHierarchy uniqueName="[Table_Employee_1].[Last_Name]" caption="Last_Name" attribute="1" defaultMemberUniqueName="[Table_Employee_1].[Last_Name].[All]" allUniqueName="[Table_Employee_1].[Last_Name].[All]" dimensionUniqueName="[Table_Employee_1]" displayFolder="" count="0" memberValueDatatype="130" unbalanced="0"/>
    <cacheHierarchy uniqueName="[Table_Employee_1].[Age]" caption="Age" attribute="1" defaultMemberUniqueName="[Table_Employee_1].[Age].[All]" allUniqueName="[Table_Employee_1].[Age].[All]" dimensionUniqueName="[Table_Employee_1]" displayFolder="" count="0" memberValueDatatype="20" unbalanced="0"/>
    <cacheHierarchy uniqueName="[Table_Employee_1].[Department]" caption="Department" attribute="1" defaultMemberUniqueName="[Table_Employee_1].[Department].[All]" allUniqueName="[Table_Employee_1].[Department].[All]" dimensionUniqueName="[Table_Employee_1]" displayFolder="" count="0" memberValueDatatype="130" unbalanced="0"/>
    <cacheHierarchy uniqueName="[Table_Employee_1].[Region]" caption="Region" attribute="1" defaultMemberUniqueName="[Table_Employee_1].[Region].[All]" allUniqueName="[Table_Employee_1].[Region].[All]" dimensionUniqueName="[Table_Employee_1]" displayFolder="" count="0" memberValueDatatype="130" unbalanced="0"/>
    <cacheHierarchy uniqueName="[Table_Employee_1].[Status]" caption="Status" attribute="1" defaultMemberUniqueName="[Table_Employee_1].[Status].[All]" allUniqueName="[Table_Employee_1].[Status].[All]" dimensionUniqueName="[Table_Employee_1]" displayFolder="" count="0" memberValueDatatype="130" unbalanced="0"/>
    <cacheHierarchy uniqueName="[Table_Employee_1].[Join_Date]" caption="Join_Date" attribute="1" time="1" defaultMemberUniqueName="[Table_Employee_1].[Join_Date].[All]" allUniqueName="[Table_Employee_1].[Join_Date].[All]" dimensionUniqueName="[Table_Employee_1]" displayFolder="" count="0" memberValueDatatype="7" unbalanced="0"/>
    <cacheHierarchy uniqueName="[Table_Employee_1].[Salary]" caption="Salary" attribute="1" defaultMemberUniqueName="[Table_Employee_1].[Salary].[All]" allUniqueName="[Table_Employee_1].[Salary].[All]" dimensionUniqueName="[Table_Employee_1]" displayFolder="" count="0" memberValueDatatype="130" unbalanced="0"/>
    <cacheHierarchy uniqueName="[Table_Employee_1].[Email]" caption="Email" attribute="1" defaultMemberUniqueName="[Table_Employee_1].[Email].[All]" allUniqueName="[Table_Employee_1].[Email].[All]" dimensionUniqueName="[Table_Employee_1]" displayFolder="" count="0" memberValueDatatype="130" unbalanced="0"/>
    <cacheHierarchy uniqueName="[Table_Employee_1].[Phone]" caption="Phone" attribute="1" defaultMemberUniqueName="[Table_Employee_1].[Phone].[All]" allUniqueName="[Table_Employee_1].[Phone].[All]" dimensionUniqueName="[Table_Employee_1]" displayFolder="" count="0" memberValueDatatype="5" unbalanced="0"/>
    <cacheHierarchy uniqueName="[Table_Employee_1].[Performance_Score]" caption="Performance_Score" attribute="1" defaultMemberUniqueName="[Table_Employee_1].[Performance_Score].[All]" allUniqueName="[Table_Employee_1].[Performance_Score].[All]" dimensionUniqueName="[Table_Employee_1]" displayFolder="" count="0" memberValueDatatype="130" unbalanced="0"/>
    <cacheHierarchy uniqueName="[Table_Employee_1].[Remote_Work]" caption="Remote_Work" attribute="1" defaultMemberUniqueName="[Table_Employee_1].[Remote_Work].[All]" allUniqueName="[Table_Employee_1].[Remote_Work].[All]" dimensionUniqueName="[Table_Employee_1]" displayFolder="" count="0" memberValueDatatype="11" unbalanced="0"/>
    <cacheHierarchy uniqueName="[Table_Employee_1].[Salary_fill]" caption="Salary_fill" attribute="1" defaultMemberUniqueName="[Table_Employee_1].[Salary_fill].[All]" allUniqueName="[Table_Employee_1].[Salary_fill].[All]" dimensionUniqueName="[Table_Employee_1]" displayFolder="" count="0" memberValueDatatype="5" unbalanced="0"/>
    <cacheHierarchy uniqueName="[Table_Employee_1].[Format_Phone]" caption="Format_Phone" attribute="1" defaultMemberUniqueName="[Table_Employee_1].[Format_Phone].[All]" allUniqueName="[Table_Employee_1].[Format_Phone].[All]" dimensionUniqueName="[Table_Employee_1]" displayFolder="" count="0" memberValueDatatype="130" unbalanced="0"/>
    <cacheHierarchy uniqueName="[Table_Employee_1].[Phone_AF]" caption="Phone_AF" attribute="1" defaultMemberUniqueName="[Table_Employee_1].[Phone_AF].[All]" allUniqueName="[Table_Employee_1].[Phone_AF].[All]" dimensionUniqueName="[Table_Employee_1]" displayFolder="" count="0" memberValueDatatype="130" unbalanced="0"/>
    <cacheHierarchy uniqueName="[Table_Employee_1].[Name_Concat]" caption="Name_Concat" attribute="1" defaultMemberUniqueName="[Table_Employee_1].[Name_Concat].[All]" allUniqueName="[Table_Employee_1].[Name_Concat].[All]" dimensionUniqueName="[Table_Employee_1]" displayFolder="" count="0" memberValueDatatype="130" unbalanced="0"/>
    <cacheHierarchy uniqueName="[Table_Employee_1].[Join_Date (Year)]" caption="Join_Date (Year)" attribute="1" defaultMemberUniqueName="[Table_Employee_1].[Join_Date (Year)].[All]" allUniqueName="[Table_Employee_1].[Join_Date (Year)].[All]" dimensionUniqueName="[Table_Employee_1]" displayFolder="" count="0" memberValueDatatype="130" unbalanced="0"/>
    <cacheHierarchy uniqueName="[Table_Employee_1].[Join_Date (Quarter)]" caption="Join_Date (Quarter)" attribute="1" defaultMemberUniqueName="[Table_Employee_1].[Join_Date (Quarter)].[All]" allUniqueName="[Table_Employee_1].[Join_Date (Quarter)].[All]" dimensionUniqueName="[Table_Employee_1]" displayFolder="" count="0" memberValueDatatype="130" unbalanced="0"/>
    <cacheHierarchy uniqueName="[Table_Employee_1].[Join_Date (Month)]" caption="Join_Date (Month)" attribute="1" defaultMemberUniqueName="[Table_Employee_1].[Join_Date (Month)].[All]" allUniqueName="[Table_Employee_1].[Join_Date (Month)].[All]" dimensionUniqueName="[Table_Employee_1]" displayFolder="" count="0" memberValueDatatype="130" unbalanced="0"/>
    <cacheHierarchy uniqueName="[Table_Employee_1].[Tenure]" caption="Tenure" attribute="1" defaultMemberUniqueName="[Table_Employee_1].[Tenure].[All]" allUniqueName="[Table_Employee_1].[Tenure].[All]" dimensionUniqueName="[Table_Employee_1]" displayFolder="" count="2" memberValueDatatype="20" unbalanced="0">
      <fieldsUsage count="2">
        <fieldUsage x="-1"/>
        <fieldUsage x="1"/>
      </fieldsUsage>
    </cacheHierarchy>
    <cacheHierarchy uniqueName="[Table_Employee_1].[Join_Date (Month Index)]" caption="Join_Date (Month Index)" attribute="1" defaultMemberUniqueName="[Table_Employee_1].[Join_Date (Month Index)].[All]" allUniqueName="[Table_Employee_1].[Join_Date (Month Index)].[All]" dimensionUniqueName="[Table_Employee_1]" displayFolder="" count="0" memberValueDatatype="20" unbalanced="0" hidden="1"/>
    <cacheHierarchy uniqueName="[Measures].[__XL_Count Table_Employee_1]" caption="__XL_Count Table_Employee_1" measure="1" displayFolder="" measureGroup="Table_Employee_1" count="0" hidden="1"/>
    <cacheHierarchy uniqueName="[Measures].[__No measures defined]" caption="__No measures defined" measure="1" displayFolder="" count="0" hidden="1"/>
    <cacheHierarchy uniqueName="[Measures].[Sum of Salary_fill]" caption="Sum of Salary_fill" measure="1" displayFolder="" measureGroup="Table_Employee_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Max of Salary_fill]" caption="Max of Salary_fill" measure="1" displayFolder="" measureGroup="Table_Employee_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Salary]" caption="Count of Salary" measure="1" displayFolder="" measureGroup="Table_Employee_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Age]" caption="Sum of Age" measure="1" displayFolder="" measureGroup="Table_Employee_1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Join_Date (Month)]" caption="Count of Join_Date (Month)" measure="1" displayFolder="" measureGroup="Table_Employee_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Count of Remote_Work]" caption="Count of Remote_Work" measure="1" displayFolder="" measureGroup="Table_Employee_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Region]" caption="Count of Region" measure="1" displayFolder="" measureGroup="Table_Employee_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Performance_Score]" caption="Count of Performance_Score" measure="1" displayFolder="" measureGroup="Table_Employee_1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Join_Date (Quarter)]" caption="Count of Join_Date (Quarter)" measure="1" displayFolder="" measureGroup="Table_Employee_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Join_Date (Year)]" caption="Count of Join_Date (Year)" measure="1" displayFolder="" measureGroup="Table_Employee_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Status]" caption="Count of Status" measure="1" displayFolder="" measureGroup="Table_Employee_1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Tenure]" caption="Sum of Tenure" measure="1" displayFolder="" measureGroup="Table_Employee_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Count of Department]" caption="Count of Department" measure="1" displayFolder="" measureGroup="Table_Employee_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Employee_ID]" caption="Count of Employee_ID" measure="1" displayFolder="" measureGroup="Table_Employee_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Name_Concat]" caption="Count of Name_Concat" measure="1" displayFolder="" measureGroup="Table_Employee_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</cacheHierarchies>
  <kpis count="0"/>
  <dimensions count="2">
    <dimension measure="1" name="Measures" uniqueName="[Measures]" caption="Measures"/>
    <dimension name="Table_Employee_1" uniqueName="[Table_Employee_1]" caption="Table_Employee_1"/>
  </dimensions>
  <measureGroups count="1">
    <measureGroup name="Table_Employee_1" caption="Table_Employee_1"/>
  </measureGroups>
  <maps count="1">
    <map measureGroup="0" dimension="1"/>
  </maps>
  <extLst>
    <ext xmlns:x14="http://schemas.microsoft.com/office/spreadsheetml/2009/9/main" uri="{725AE2AE-9491-48be-B2B4-4EB974FC3084}">
      <x14:pivotCacheDefinition pivotCacheId="1996925633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Cache/pivotCacheDefinition1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Inspiron 14" refreshedDate="46310.411520949077" backgroundQuery="1" createdVersion="8" refreshedVersion="8" minRefreshableVersion="3" recordCount="0" supportSubquery="1" supportAdvancedDrill="1" xr:uid="{03ED3008-E195-485D-9BCF-CD899A7D68FC}">
  <cacheSource type="external" connectionId="2">
    <extLst>
      <ext xmlns:x14="http://schemas.microsoft.com/office/spreadsheetml/2009/9/main" uri="{F057638F-6D5F-4e77-A914-E7F072B9BCA8}">
        <x14:sourceConnection name="ThisWorkbookDataModel"/>
      </ext>
    </extLst>
  </cacheSource>
  <cacheFields count="2">
    <cacheField name="[Table_Employee_1].[Performance_Score].[Performance_Score]" caption="Performance_Score" numFmtId="0" hierarchy="11" level="1">
      <sharedItems count="4">
        <s v="Average"/>
        <s v="Excellent"/>
        <s v="Good"/>
        <s v="Poor"/>
      </sharedItems>
    </cacheField>
    <cacheField name="[Measures].[Sum of Salary_fill]" caption="Sum of Salary_fill" numFmtId="0" hierarchy="24" level="32767"/>
  </cacheFields>
  <cacheHierarchies count="39">
    <cacheHierarchy uniqueName="[Table_Employee_1].[Employee_ID]" caption="Employee_ID" attribute="1" defaultMemberUniqueName="[Table_Employee_1].[Employee_ID].[All]" allUniqueName="[Table_Employee_1].[Employee_ID].[All]" dimensionUniqueName="[Table_Employee_1]" displayFolder="" count="0" memberValueDatatype="130" unbalanced="0"/>
    <cacheHierarchy uniqueName="[Table_Employee_1].[First_Name]" caption="First_Name" attribute="1" defaultMemberUniqueName="[Table_Employee_1].[First_Name].[All]" allUniqueName="[Table_Employee_1].[First_Name].[All]" dimensionUniqueName="[Table_Employee_1]" displayFolder="" count="0" memberValueDatatype="130" unbalanced="0"/>
    <cacheHierarchy uniqueName="[Table_Employee_1].[Last_Name]" caption="Last_Name" attribute="1" defaultMemberUniqueName="[Table_Employee_1].[Last_Name].[All]" allUniqueName="[Table_Employee_1].[Last_Name].[All]" dimensionUniqueName="[Table_Employee_1]" displayFolder="" count="0" memberValueDatatype="130" unbalanced="0"/>
    <cacheHierarchy uniqueName="[Table_Employee_1].[Age]" caption="Age" attribute="1" defaultMemberUniqueName="[Table_Employee_1].[Age].[All]" allUniqueName="[Table_Employee_1].[Age].[All]" dimensionUniqueName="[Table_Employee_1]" displayFolder="" count="0" memberValueDatatype="20" unbalanced="0"/>
    <cacheHierarchy uniqueName="[Table_Employee_1].[Department]" caption="Department" attribute="1" defaultMemberUniqueName="[Table_Employee_1].[Department].[All]" allUniqueName="[Table_Employee_1].[Department].[All]" dimensionUniqueName="[Table_Employee_1]" displayFolder="" count="0" memberValueDatatype="130" unbalanced="0"/>
    <cacheHierarchy uniqueName="[Table_Employee_1].[Region]" caption="Region" attribute="1" defaultMemberUniqueName="[Table_Employee_1].[Region].[All]" allUniqueName="[Table_Employee_1].[Region].[All]" dimensionUniqueName="[Table_Employee_1]" displayFolder="" count="0" memberValueDatatype="130" unbalanced="0"/>
    <cacheHierarchy uniqueName="[Table_Employee_1].[Status]" caption="Status" attribute="1" defaultMemberUniqueName="[Table_Employee_1].[Status].[All]" allUniqueName="[Table_Employee_1].[Status].[All]" dimensionUniqueName="[Table_Employee_1]" displayFolder="" count="0" memberValueDatatype="130" unbalanced="0"/>
    <cacheHierarchy uniqueName="[Table_Employee_1].[Join_Date]" caption="Join_Date" attribute="1" time="1" defaultMemberUniqueName="[Table_Employee_1].[Join_Date].[All]" allUniqueName="[Table_Employee_1].[Join_Date].[All]" dimensionUniqueName="[Table_Employee_1]" displayFolder="" count="0" memberValueDatatype="7" unbalanced="0"/>
    <cacheHierarchy uniqueName="[Table_Employee_1].[Salary]" caption="Salary" attribute="1" defaultMemberUniqueName="[Table_Employee_1].[Salary].[All]" allUniqueName="[Table_Employee_1].[Salary].[All]" dimensionUniqueName="[Table_Employee_1]" displayFolder="" count="0" memberValueDatatype="130" unbalanced="0"/>
    <cacheHierarchy uniqueName="[Table_Employee_1].[Email]" caption="Email" attribute="1" defaultMemberUniqueName="[Table_Employee_1].[Email].[All]" allUniqueName="[Table_Employee_1].[Email].[All]" dimensionUniqueName="[Table_Employee_1]" displayFolder="" count="0" memberValueDatatype="130" unbalanced="0"/>
    <cacheHierarchy uniqueName="[Table_Employee_1].[Phone]" caption="Phone" attribute="1" defaultMemberUniqueName="[Table_Employee_1].[Phone].[All]" allUniqueName="[Table_Employee_1].[Phone].[All]" dimensionUniqueName="[Table_Employee_1]" displayFolder="" count="0" memberValueDatatype="5" unbalanced="0"/>
    <cacheHierarchy uniqueName="[Table_Employee_1].[Performance_Score]" caption="Performance_Score" attribute="1" defaultMemberUniqueName="[Table_Employee_1].[Performance_Score].[All]" allUniqueName="[Table_Employee_1].[Performance_Score].[All]" dimensionUniqueName="[Table_Employee_1]" displayFolder="" count="2" memberValueDatatype="130" unbalanced="0">
      <fieldsUsage count="2">
        <fieldUsage x="-1"/>
        <fieldUsage x="0"/>
      </fieldsUsage>
    </cacheHierarchy>
    <cacheHierarchy uniqueName="[Table_Employee_1].[Remote_Work]" caption="Remote_Work" attribute="1" defaultMemberUniqueName="[Table_Employee_1].[Remote_Work].[All]" allUniqueName="[Table_Employee_1].[Remote_Work].[All]" dimensionUniqueName="[Table_Employee_1]" displayFolder="" count="0" memberValueDatatype="11" unbalanced="0"/>
    <cacheHierarchy uniqueName="[Table_Employee_1].[Salary_fill]" caption="Salary_fill" attribute="1" defaultMemberUniqueName="[Table_Employee_1].[Salary_fill].[All]" allUniqueName="[Table_Employee_1].[Salary_fill].[All]" dimensionUniqueName="[Table_Employee_1]" displayFolder="" count="0" memberValueDatatype="5" unbalanced="0"/>
    <cacheHierarchy uniqueName="[Table_Employee_1].[Format_Phone]" caption="Format_Phone" attribute="1" defaultMemberUniqueName="[Table_Employee_1].[Format_Phone].[All]" allUniqueName="[Table_Employee_1].[Format_Phone].[All]" dimensionUniqueName="[Table_Employee_1]" displayFolder="" count="0" memberValueDatatype="130" unbalanced="0"/>
    <cacheHierarchy uniqueName="[Table_Employee_1].[Phone_AF]" caption="Phone_AF" attribute="1" defaultMemberUniqueName="[Table_Employee_1].[Phone_AF].[All]" allUniqueName="[Table_Employee_1].[Phone_AF].[All]" dimensionUniqueName="[Table_Employee_1]" displayFolder="" count="0" memberValueDatatype="130" unbalanced="0"/>
    <cacheHierarchy uniqueName="[Table_Employee_1].[Name_Concat]" caption="Name_Concat" attribute="1" defaultMemberUniqueName="[Table_Employee_1].[Name_Concat].[All]" allUniqueName="[Table_Employee_1].[Name_Concat].[All]" dimensionUniqueName="[Table_Employee_1]" displayFolder="" count="0" memberValueDatatype="130" unbalanced="0"/>
    <cacheHierarchy uniqueName="[Table_Employee_1].[Join_Date (Year)]" caption="Join_Date (Year)" attribute="1" defaultMemberUniqueName="[Table_Employee_1].[Join_Date (Year)].[All]" allUniqueName="[Table_Employee_1].[Join_Date (Year)].[All]" dimensionUniqueName="[Table_Employee_1]" displayFolder="" count="0" memberValueDatatype="130" unbalanced="0"/>
    <cacheHierarchy uniqueName="[Table_Employee_1].[Join_Date (Quarter)]" caption="Join_Date (Quarter)" attribute="1" defaultMemberUniqueName="[Table_Employee_1].[Join_Date (Quarter)].[All]" allUniqueName="[Table_Employee_1].[Join_Date (Quarter)].[All]" dimensionUniqueName="[Table_Employee_1]" displayFolder="" count="0" memberValueDatatype="130" unbalanced="0"/>
    <cacheHierarchy uniqueName="[Table_Employee_1].[Join_Date (Month)]" caption="Join_Date (Month)" attribute="1" defaultMemberUniqueName="[Table_Employee_1].[Join_Date (Month)].[All]" allUniqueName="[Table_Employee_1].[Join_Date (Month)].[All]" dimensionUniqueName="[Table_Employee_1]" displayFolder="" count="0" memberValueDatatype="130" unbalanced="0"/>
    <cacheHierarchy uniqueName="[Table_Employee_1].[Tenure]" caption="Tenure" attribute="1" defaultMemberUniqueName="[Table_Employee_1].[Tenure].[All]" allUniqueName="[Table_Employee_1].[Tenure].[All]" dimensionUniqueName="[Table_Employee_1]" displayFolder="" count="0" memberValueDatatype="20" unbalanced="0"/>
    <cacheHierarchy uniqueName="[Table_Employee_1].[Join_Date (Month Index)]" caption="Join_Date (Month Index)" attribute="1" defaultMemberUniqueName="[Table_Employee_1].[Join_Date (Month Index)].[All]" allUniqueName="[Table_Employee_1].[Join_Date (Month Index)].[All]" dimensionUniqueName="[Table_Employee_1]" displayFolder="" count="0" memberValueDatatype="20" unbalanced="0" hidden="1"/>
    <cacheHierarchy uniqueName="[Measures].[__XL_Count Table_Employee_1]" caption="__XL_Count Table_Employee_1" measure="1" displayFolder="" measureGroup="Table_Employee_1" count="0" hidden="1"/>
    <cacheHierarchy uniqueName="[Measures].[__No measures defined]" caption="__No measures defined" measure="1" displayFolder="" count="0" hidden="1"/>
    <cacheHierarchy uniqueName="[Measures].[Sum of Salary_fill]" caption="Sum of Salary_fill" measure="1" displayFolder="" measureGroup="Table_Employee_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Max of Salary_fill]" caption="Max of Salary_fill" measure="1" displayFolder="" measureGroup="Table_Employee_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Salary]" caption="Count of Salary" measure="1" displayFolder="" measureGroup="Table_Employee_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Age]" caption="Sum of Age" measure="1" displayFolder="" measureGroup="Table_Employee_1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Join_Date (Month)]" caption="Count of Join_Date (Month)" measure="1" displayFolder="" measureGroup="Table_Employee_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Count of Remote_Work]" caption="Count of Remote_Work" measure="1" displayFolder="" measureGroup="Table_Employee_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Region]" caption="Count of Region" measure="1" displayFolder="" measureGroup="Table_Employee_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Performance_Score]" caption="Count of Performance_Score" measure="1" displayFolder="" measureGroup="Table_Employee_1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Join_Date (Quarter)]" caption="Count of Join_Date (Quarter)" measure="1" displayFolder="" measureGroup="Table_Employee_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Join_Date (Year)]" caption="Count of Join_Date (Year)" measure="1" displayFolder="" measureGroup="Table_Employee_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Status]" caption="Count of Status" measure="1" displayFolder="" measureGroup="Table_Employee_1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Tenure]" caption="Sum of Tenure" measure="1" displayFolder="" measureGroup="Table_Employee_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Count of Department]" caption="Count of Department" measure="1" displayFolder="" measureGroup="Table_Employee_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Employee_ID]" caption="Count of Employee_ID" measure="1" displayFolder="" measureGroup="Table_Employee_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Name_Concat]" caption="Count of Name_Concat" measure="1" displayFolder="" measureGroup="Table_Employee_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</cacheHierarchies>
  <kpis count="0"/>
  <dimensions count="2">
    <dimension measure="1" name="Measures" uniqueName="[Measures]" caption="Measures"/>
    <dimension name="Table_Employee_1" uniqueName="[Table_Employee_1]" caption="Table_Employee_1"/>
  </dimensions>
  <measureGroups count="1">
    <measureGroup name="Table_Employee_1" caption="Table_Employee_1"/>
  </measureGroups>
  <maps count="1">
    <map measureGroup="0" dimension="1"/>
  </maps>
  <extLst>
    <ext xmlns:x14="http://schemas.microsoft.com/office/spreadsheetml/2009/9/main" uri="{725AE2AE-9491-48be-B2B4-4EB974FC3084}">
      <x14:pivotCacheDefinition pivotCacheId="1227120617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20">
  <r>
    <x v="0"/>
    <s v="Bob"/>
    <s v="Davis"/>
    <n v="25"/>
    <s v="DevOps"/>
    <x v="0"/>
    <s v="Active"/>
    <d v="2021-04-02T00:00:00"/>
    <n v="59767.65"/>
    <s v="bob.davis@example.com"/>
    <n v="-1651623197"/>
    <s v="Average"/>
    <b v="1"/>
    <n v="59767.65"/>
    <s v=" 1651623197"/>
    <s v="(165) 162-3197"/>
    <s v="Bob Davis"/>
    <n v="5"/>
  </r>
  <r>
    <x v="1"/>
    <s v="Bob"/>
    <s v="Brown"/>
    <n v="30"/>
    <s v="Finance"/>
    <x v="1"/>
    <s v="Active"/>
    <d v="2020-07-10T00:00:00"/>
    <n v="65304.66"/>
    <s v="bob.brown@example.com"/>
    <n v="-1898471390"/>
    <s v="Excellent"/>
    <b v="1"/>
    <n v="65304.66"/>
    <s v=" 1898471390"/>
    <s v="(189) 847-1390"/>
    <s v="Bob Brown"/>
    <n v="6"/>
  </r>
  <r>
    <x v="2"/>
    <s v="Alice"/>
    <s v="Jones"/>
    <n v="30"/>
    <s v="Admin"/>
    <x v="2"/>
    <s v="Pending"/>
    <d v="2023-12-07T00:00:00"/>
    <n v="88145.9"/>
    <s v="alice.jones@example.com"/>
    <n v="-5596363211"/>
    <s v="Good"/>
    <b v="1"/>
    <n v="88145.9"/>
    <s v=" 5596363211"/>
    <s v="(559) 636-3211"/>
    <s v="Alice Jones"/>
    <n v="2"/>
  </r>
  <r>
    <x v="3"/>
    <s v="Eva"/>
    <s v="Davis"/>
    <n v="25"/>
    <s v="Admin"/>
    <x v="2"/>
    <s v="Inactive"/>
    <d v="2021-11-27T00:00:00"/>
    <n v="69450.990000000005"/>
    <s v="eva.davis@example.com"/>
    <n v="-3476490784"/>
    <s v="Good"/>
    <b v="1"/>
    <n v="69450.990000000005"/>
    <s v=" 3476490784"/>
    <s v="(347) 649-0784"/>
    <s v="Eva Davis"/>
    <n v="4"/>
  </r>
  <r>
    <x v="4"/>
    <s v="Frank"/>
    <s v="Williams"/>
    <n v="25"/>
    <s v="Cloud Tech"/>
    <x v="3"/>
    <s v="Active"/>
    <d v="2022-01-05T00:00:00"/>
    <n v="109324.61"/>
    <s v="frank.williams@example.com"/>
    <n v="-1586734256"/>
    <s v="Poor"/>
    <b v="0"/>
    <n v="109324.61"/>
    <s v=" 1586734256"/>
    <s v="(158) 673-4256"/>
    <s v="Frank Williams"/>
    <n v="4"/>
  </r>
  <r>
    <x v="5"/>
    <s v="Alice"/>
    <s v="Garcia"/>
    <n v="40"/>
    <s v="Sales"/>
    <x v="1"/>
    <s v="Inactive"/>
    <d v="2020-06-10T00:00:00"/>
    <n v="88642.84"/>
    <s v="alice.garcia@example.com"/>
    <n v="-5409003485"/>
    <s v="Good"/>
    <b v="0"/>
    <n v="88642.84"/>
    <s v=" 5409003485"/>
    <s v="(540) 900-3485"/>
    <s v="Alice Garcia"/>
    <n v="6"/>
  </r>
  <r>
    <x v="6"/>
    <s v="Frank"/>
    <s v="Jones"/>
    <n v="30"/>
    <s v="Admin"/>
    <x v="2"/>
    <s v="Active"/>
    <d v="2020-04-03T00:00:00"/>
    <n v="96288.43"/>
    <s v="frank.jones@example.com"/>
    <n v="-4518376063"/>
    <s v="Good"/>
    <b v="0"/>
    <n v="96288.43"/>
    <s v=" 4518376063"/>
    <s v="(451) 837-6063"/>
    <s v="Frank Jones"/>
    <n v="6"/>
  </r>
  <r>
    <x v="7"/>
    <s v="Bob"/>
    <s v="Jones"/>
    <n v="30"/>
    <s v="Cloud Tech"/>
    <x v="3"/>
    <s v="Inactive"/>
    <d v="2022-07-17T00:00:00"/>
    <n v="94497.91"/>
    <s v="bob.jones@example.com"/>
    <n v="-4134327559"/>
    <s v="Average"/>
    <b v="1"/>
    <n v="94497.91"/>
    <s v=" 4134327559"/>
    <s v="(413) 432-7559"/>
    <s v="Bob Jones"/>
    <n v="4"/>
  </r>
  <r>
    <x v="8"/>
    <s v="Frank"/>
    <s v="Davis"/>
    <n v="35"/>
    <s v="Admin"/>
    <x v="2"/>
    <s v="Inactive"/>
    <d v="2023-12-08T00:00:00"/>
    <n v="115565.82"/>
    <s v="frank.davis@example.com"/>
    <n v="-4177656123"/>
    <s v="Excellent"/>
    <b v="1"/>
    <n v="115565.82"/>
    <s v=" 4177656123"/>
    <s v="(417) 765-6123"/>
    <s v="Frank Davis"/>
    <n v="2"/>
  </r>
  <r>
    <x v="9"/>
    <s v="Charlie"/>
    <s v="Johnson"/>
    <n v="30"/>
    <s v="DevOps"/>
    <x v="4"/>
    <s v="Active"/>
    <d v="2022-08-04T00:00:00"/>
    <n v="76561.88"/>
    <s v="charlie.johnson@example.com"/>
    <n v="-8156985699"/>
    <s v="Excellent"/>
    <b v="1"/>
    <n v="76561.88"/>
    <s v=" 8156985699"/>
    <s v="(815) 698-5699"/>
    <s v="Charlie Johnson"/>
    <n v="4"/>
  </r>
  <r>
    <x v="10"/>
    <s v="David"/>
    <s v="Williams"/>
    <n v="35"/>
    <s v="Cloud Tech"/>
    <x v="4"/>
    <s v="Active"/>
    <d v="2024-07-06T00:00:00"/>
    <n v="72081.710000000006"/>
    <s v="david.williams@example.com"/>
    <n v="-2720634590"/>
    <s v="Average"/>
    <b v="0"/>
    <n v="72081.710000000006"/>
    <s v=" 2720634590"/>
    <s v="(272) 063-4590"/>
    <s v="David Williams"/>
    <n v="2"/>
  </r>
  <r>
    <x v="11"/>
    <s v="David"/>
    <s v="Davis"/>
    <n v="30"/>
    <s v="DevOps"/>
    <x v="0"/>
    <s v="Active"/>
    <d v="2023-09-04T00:00:00"/>
    <n v="84946.19"/>
    <s v="david.davis@example.com"/>
    <n v="-1238296576"/>
    <s v="Poor"/>
    <b v="1"/>
    <n v="84946.19"/>
    <s v=" 1238296576"/>
    <s v="(123) 829-6576"/>
    <s v="David Davis"/>
    <n v="3"/>
  </r>
  <r>
    <x v="12"/>
    <s v="Heidi"/>
    <s v="Williams"/>
    <n v="30"/>
    <s v="HR"/>
    <x v="4"/>
    <s v="Active"/>
    <d v="2024-03-05T00:00:00"/>
    <n v="89295.77"/>
    <s v="heidi.williams@example.com"/>
    <n v="-2429543164"/>
    <s v="Excellent"/>
    <b v="0"/>
    <n v="89295.77"/>
    <s v=" 2429543164"/>
    <s v="(242) 954-3164"/>
    <s v="Heidi Williams"/>
    <n v="2"/>
  </r>
  <r>
    <x v="13"/>
    <s v="Grace"/>
    <s v="Williams"/>
    <n v="30"/>
    <s v="Finance"/>
    <x v="0"/>
    <s v="Active"/>
    <d v="2020-10-10T00:00:00"/>
    <n v="85666.84"/>
    <s v="grace.williams@example.com"/>
    <n v="-2669300892"/>
    <s v="Good"/>
    <b v="0"/>
    <n v="85666.84"/>
    <s v=" 2669300892"/>
    <s v="(266) 930-0892"/>
    <s v="Grace Williams"/>
    <n v="6"/>
  </r>
  <r>
    <x v="14"/>
    <s v="Alice"/>
    <s v="Garcia"/>
    <n v="25"/>
    <s v="Admin"/>
    <x v="2"/>
    <s v="Active"/>
    <d v="2024-06-10T00:00:00"/>
    <n v="97633.68"/>
    <s v="alice.garcia@example.com"/>
    <n v="-1734206968"/>
    <s v="Excellent"/>
    <b v="1"/>
    <n v="97633.68"/>
    <s v=" 1734206968"/>
    <s v="(173) 420-6968"/>
    <s v="Alice Garcia"/>
    <n v="2"/>
  </r>
  <r>
    <x v="15"/>
    <s v="Grace"/>
    <s v="Jones"/>
    <n v="40"/>
    <s v="Sales"/>
    <x v="3"/>
    <s v="Pending"/>
    <d v="2021-05-29T00:00:00"/>
    <n v="117975.49"/>
    <s v="grace.jones@example.com"/>
    <n v="-4215291085"/>
    <s v="Good"/>
    <b v="1"/>
    <n v="117975.49"/>
    <s v=" 4215291085"/>
    <s v="(421) 529-1085"/>
    <s v="Grace Jones"/>
    <n v="5"/>
  </r>
  <r>
    <x v="16"/>
    <s v="Alice"/>
    <s v="Brown"/>
    <n v="25"/>
    <s v="DevOps"/>
    <x v="5"/>
    <s v="Inactive"/>
    <d v="2024-04-23T00:00:00"/>
    <n v="94867.33"/>
    <s v="alice.brown@example.com"/>
    <n v="-7713334475"/>
    <s v="Poor"/>
    <b v="0"/>
    <n v="94867.33"/>
    <s v=" 7713334475"/>
    <s v="(771) 333-4475"/>
    <s v="Alice Brown"/>
    <n v="2"/>
  </r>
  <r>
    <x v="17"/>
    <s v="Grace"/>
    <s v="Garcia"/>
    <n v="30"/>
    <s v="Finance"/>
    <x v="1"/>
    <s v="Pending"/>
    <d v="2024-11-28T00:00:00"/>
    <n v="100377.65"/>
    <s v="grace.garcia@example.com"/>
    <n v="-2639343625"/>
    <s v="Average"/>
    <b v="1"/>
    <n v="100377.65"/>
    <s v=" 2639343625"/>
    <s v="(263) 934-3625"/>
    <s v="Grace Garcia"/>
    <n v="1"/>
  </r>
  <r>
    <x v="18"/>
    <s v="Charlie"/>
    <s v="Garcia"/>
    <n v="30"/>
    <s v="Cloud Tech"/>
    <x v="2"/>
    <s v="Inactive"/>
    <d v="2024-09-19T00:00:00"/>
    <n v="94726.46"/>
    <s v="charlie.garcia@example.com"/>
    <n v="-2044397358"/>
    <s v="Excellent"/>
    <b v="0"/>
    <n v="94726.46"/>
    <s v=" 2044397358"/>
    <s v="(204) 439-7358"/>
    <s v="Charlie Garcia"/>
    <n v="2"/>
  </r>
  <r>
    <x v="19"/>
    <s v="Charlie"/>
    <s v="Williams"/>
    <n v="35"/>
    <s v="Admin"/>
    <x v="5"/>
    <s v="Pending"/>
    <d v="2020-01-02T00:00:00"/>
    <n v="91926.12"/>
    <s v="charlie.williams@example.com"/>
    <n v="-7107256365"/>
    <s v="Average"/>
    <b v="1"/>
    <n v="91926.12"/>
    <s v=" 7107256365"/>
    <s v="(710) 725-6365"/>
    <s v="Charlie Williams"/>
    <n v="6"/>
  </r>
  <r>
    <x v="20"/>
    <s v="Bob"/>
    <s v="Miller"/>
    <n v="35"/>
    <s v="HR"/>
    <x v="4"/>
    <s v="Active"/>
    <d v="2021-05-08T00:00:00"/>
    <n v="111460.67"/>
    <s v="bob.miller@example.com"/>
    <n v="-9411800536"/>
    <s v="Excellent"/>
    <b v="1"/>
    <n v="111460.67"/>
    <s v=" 9411800536"/>
    <s v="(941) 180-0536"/>
    <s v="Bob Miller"/>
    <n v="5"/>
  </r>
  <r>
    <x v="21"/>
    <s v="Bob"/>
    <s v="Jones"/>
    <n v="40"/>
    <s v="Cloud Tech"/>
    <x v="5"/>
    <s v="Active"/>
    <d v="2020-09-19T00:00:00"/>
    <n v="96182.56"/>
    <s v="bob.jones@example.com"/>
    <n v="-5990048963"/>
    <s v="Good"/>
    <b v="0"/>
    <n v="96182.56"/>
    <s v=" 5990048963"/>
    <s v="(599) 004-8963"/>
    <s v="Bob Jones"/>
    <n v="6"/>
  </r>
  <r>
    <x v="22"/>
    <s v="Charlie"/>
    <s v="Johnson"/>
    <n v="35"/>
    <s v="Sales"/>
    <x v="5"/>
    <s v="Inactive"/>
    <d v="2021-03-09T00:00:00"/>
    <n v="115023.94"/>
    <s v="charlie.johnson@example.com"/>
    <n v="-6528092427"/>
    <s v="Average"/>
    <b v="1"/>
    <n v="115023.94"/>
    <s v=" 6528092427"/>
    <s v="(652) 809-2427"/>
    <s v="Charlie Johnson"/>
    <n v="5"/>
  </r>
  <r>
    <x v="23"/>
    <s v="David"/>
    <s v="Garcia"/>
    <n v="35"/>
    <s v="Finance"/>
    <x v="2"/>
    <s v="Pending"/>
    <d v="2022-02-03T00:00:00"/>
    <n v="80667.009999999995"/>
    <s v="david.garcia@example.com"/>
    <n v="-7572158623"/>
    <s v="Excellent"/>
    <b v="0"/>
    <n v="80667.009999999995"/>
    <s v=" 7572158623"/>
    <s v="(757) 215-8623"/>
    <s v="David Garcia"/>
    <n v="4"/>
  </r>
  <r>
    <x v="24"/>
    <s v="Bob"/>
    <s v="Brown"/>
    <n v="30"/>
    <s v="Admin"/>
    <x v="1"/>
    <s v="Inactive"/>
    <d v="2020-02-13T00:00:00"/>
    <n v="91181.61"/>
    <s v="bob.brown@example.com"/>
    <n v="-1502745643"/>
    <s v="Good"/>
    <b v="1"/>
    <n v="91181.61"/>
    <s v=" 1502745643"/>
    <s v="(150) 274-5643"/>
    <s v="Bob Brown"/>
    <n v="6"/>
  </r>
  <r>
    <x v="25"/>
    <s v="David"/>
    <s v="Miller"/>
    <n v="25"/>
    <s v="Cloud Tech"/>
    <x v="2"/>
    <s v="Pending"/>
    <d v="2020-04-30T00:00:00"/>
    <n v="66025.919999999998"/>
    <s v="david.miller@example.com"/>
    <n v="-9485625727"/>
    <s v="Average"/>
    <b v="0"/>
    <n v="66025.919999999998"/>
    <s v=" 9485625727"/>
    <s v="(948) 562-5727"/>
    <s v="David Miller"/>
    <n v="6"/>
  </r>
  <r>
    <x v="26"/>
    <s v="Frank"/>
    <s v="Miller"/>
    <n v="25"/>
    <s v="Sales"/>
    <x v="4"/>
    <s v="Inactive"/>
    <d v="2023-10-02T00:00:00"/>
    <n v="83979.01"/>
    <s v="frank.miller@example.com"/>
    <n v="-7032032073"/>
    <s v="Average"/>
    <b v="0"/>
    <n v="83979.01"/>
    <s v=" 7032032073"/>
    <s v="(703) 203-2073"/>
    <s v="Frank Miller"/>
    <n v="3"/>
  </r>
  <r>
    <x v="27"/>
    <s v="Heidi"/>
    <s v="Johnson"/>
    <n v="30"/>
    <s v="Finance"/>
    <x v="3"/>
    <s v="Active"/>
    <d v="2020-07-12T00:00:00"/>
    <n v="56785.16"/>
    <s v="heidi.johnson@example.com"/>
    <n v="-2761707586"/>
    <s v="Excellent"/>
    <b v="1"/>
    <n v="56785.16"/>
    <s v=" 2761707586"/>
    <s v="(276) 170-7586"/>
    <s v="Heidi Johnson"/>
    <n v="6"/>
  </r>
  <r>
    <x v="28"/>
    <s v="Grace"/>
    <s v="Garcia"/>
    <n v="40"/>
    <s v="Finance"/>
    <x v="2"/>
    <s v="Active"/>
    <d v="2023-10-11T00:00:00"/>
    <n v="95741.88"/>
    <s v="grace.garcia@example.com"/>
    <n v="-7712151341"/>
    <s v="Excellent"/>
    <b v="0"/>
    <n v="95741.88"/>
    <s v=" 7712151341"/>
    <s v="(771) 215-1341"/>
    <s v="Grace Garcia"/>
    <n v="3"/>
  </r>
  <r>
    <x v="29"/>
    <s v="Alice"/>
    <s v="Brown"/>
    <n v="40"/>
    <s v="DevOps"/>
    <x v="0"/>
    <s v="Active"/>
    <d v="2021-05-24T00:00:00"/>
    <n v="63411.31"/>
    <s v="alice.brown@example.com"/>
    <n v="-2849939088"/>
    <s v="Excellent"/>
    <b v="1"/>
    <n v="63411.31"/>
    <s v=" 2849939088"/>
    <s v="(284) 993-9088"/>
    <s v="Alice Brown"/>
    <n v="5"/>
  </r>
  <r>
    <x v="30"/>
    <s v="Charlie"/>
    <s v="Jones"/>
    <n v="40"/>
    <s v="Admin"/>
    <x v="0"/>
    <s v="Inactive"/>
    <d v="2021-05-26T00:00:00"/>
    <n v="111214.02"/>
    <s v="charlie.jones@example.com"/>
    <n v="-2613715040"/>
    <s v="Good"/>
    <b v="1"/>
    <n v="111214.02"/>
    <s v=" 2613715040"/>
    <s v="(261) 371-5040"/>
    <s v="Charlie Jones"/>
    <n v="5"/>
  </r>
  <r>
    <x v="31"/>
    <s v="Bob"/>
    <s v="Smith"/>
    <n v="25"/>
    <s v="DevOps"/>
    <x v="5"/>
    <s v="Active"/>
    <d v="2020-07-10T00:00:00"/>
    <n v="114845.69"/>
    <s v="bob.smith@example.com"/>
    <n v="-6591520176"/>
    <s v="Excellent"/>
    <b v="1"/>
    <n v="114845.69"/>
    <s v=" 6591520176"/>
    <s v="(659) 152-0176"/>
    <s v="Bob Smith"/>
    <n v="6"/>
  </r>
  <r>
    <x v="32"/>
    <s v="Charlie"/>
    <s v="Brown"/>
    <n v="40"/>
    <s v="Finance"/>
    <x v="3"/>
    <s v="Active"/>
    <d v="2024-11-05T00:00:00"/>
    <n v="78072.820000000007"/>
    <s v="charlie.brown@example.com"/>
    <n v="-7490509758"/>
    <s v="Average"/>
    <b v="0"/>
    <n v="78072.820000000007"/>
    <s v=" 7490509758"/>
    <s v="(749) 050-9758"/>
    <s v="Charlie Brown"/>
    <n v="1"/>
  </r>
  <r>
    <x v="33"/>
    <s v="Grace"/>
    <s v="Johnson"/>
    <n v="25"/>
    <s v="Finance"/>
    <x v="0"/>
    <s v="Inactive"/>
    <d v="2021-08-07T00:00:00"/>
    <n v="79610.52"/>
    <s v="grace.johnson@example.com"/>
    <n v="-2304501895"/>
    <s v="Average"/>
    <b v="0"/>
    <n v="79610.52"/>
    <s v=" 2304501895"/>
    <s v="(230) 450-1895"/>
    <s v="Grace Johnson"/>
    <n v="5"/>
  </r>
  <r>
    <x v="34"/>
    <s v="Heidi"/>
    <s v="Miller"/>
    <n v="30"/>
    <s v="Admin"/>
    <x v="0"/>
    <s v="Active"/>
    <d v="2020-04-29T00:00:00"/>
    <n v="90542.62"/>
    <s v="heidi.miller@example.com"/>
    <n v="-1642361031"/>
    <s v="Excellent"/>
    <b v="1"/>
    <n v="90542.62"/>
    <s v=" 1642361031"/>
    <s v="(164) 236-1031"/>
    <s v="Heidi Miller"/>
    <n v="6"/>
  </r>
  <r>
    <x v="35"/>
    <s v="Frank"/>
    <s v="Jones"/>
    <n v="25"/>
    <s v="Cloud Tech"/>
    <x v="5"/>
    <s v="Inactive"/>
    <d v="2022-10-26T00:00:00"/>
    <n v="114357.1"/>
    <s v="frank.jones@example.com"/>
    <n v="-6642147648"/>
    <s v="Excellent"/>
    <b v="1"/>
    <n v="114357.1"/>
    <s v=" 6642147648"/>
    <s v="(664) 214-7648"/>
    <s v="Frank Jones"/>
    <n v="3"/>
  </r>
  <r>
    <x v="36"/>
    <s v="Alice"/>
    <s v="Brown"/>
    <n v="30"/>
    <s v="Cloud Tech"/>
    <x v="4"/>
    <s v="Active"/>
    <d v="2023-05-03T00:00:00"/>
    <n v="54757.26"/>
    <s v="alice.brown@example.com"/>
    <n v="-2515837766"/>
    <s v="Poor"/>
    <b v="0"/>
    <n v="54757.26"/>
    <s v=" 2515837766"/>
    <s v="(251) 583-7766"/>
    <s v="Alice Brown"/>
    <n v="3"/>
  </r>
  <r>
    <x v="37"/>
    <s v="Grace"/>
    <s v="Smith"/>
    <n v="25"/>
    <s v="Sales"/>
    <x v="4"/>
    <s v="Pending"/>
    <d v="2023-05-02T00:00:00"/>
    <n v="52781.919999999998"/>
    <s v="grace.smith@example.com"/>
    <n v="-4996165925"/>
    <s v="Average"/>
    <b v="1"/>
    <n v="52781.919999999998"/>
    <s v=" 4996165925"/>
    <s v="(499) 616-5925"/>
    <s v="Grace Smith"/>
    <n v="3"/>
  </r>
  <r>
    <x v="38"/>
    <s v="Frank"/>
    <s v="Smith"/>
    <n v="35"/>
    <s v="Admin"/>
    <x v="2"/>
    <s v="Pending"/>
    <d v="2021-10-05T00:00:00"/>
    <n v="66708.02"/>
    <s v="frank.smith@example.com"/>
    <n v="-6108573277"/>
    <s v="Good"/>
    <b v="1"/>
    <n v="66708.02"/>
    <s v=" 6108573277"/>
    <s v="(610) 857-3277"/>
    <s v="Frank Smith"/>
    <n v="5"/>
  </r>
  <r>
    <x v="39"/>
    <s v="Eva"/>
    <s v="Williams"/>
    <n v="40"/>
    <s v="HR"/>
    <x v="1"/>
    <s v="Active"/>
    <d v="2022-07-27T00:00:00"/>
    <n v="93481.15"/>
    <s v="eva.williams@example.com"/>
    <n v="-8147617421"/>
    <s v="Poor"/>
    <b v="0"/>
    <n v="93481.15"/>
    <s v=" 8147617421"/>
    <s v="(814) 761-7421"/>
    <s v="Eva Williams"/>
    <n v="4"/>
  </r>
  <r>
    <x v="40"/>
    <s v="Bob"/>
    <s v="Williams"/>
    <n v="25"/>
    <s v="Sales"/>
    <x v="4"/>
    <s v="Pending"/>
    <d v="2021-06-27T00:00:00"/>
    <n v="59271.96"/>
    <s v="bob.williams@example.com"/>
    <n v="-4386490809"/>
    <s v="Excellent"/>
    <b v="1"/>
    <n v="59271.96"/>
    <s v=" 4386490809"/>
    <s v="(438) 649-0809"/>
    <s v="Bob Williams"/>
    <n v="5"/>
  </r>
  <r>
    <x v="41"/>
    <s v="Bob"/>
    <s v="Davis"/>
    <n v="30"/>
    <s v="HR"/>
    <x v="0"/>
    <s v="Active"/>
    <d v="2022-06-16T00:00:00"/>
    <n v="108362.15"/>
    <s v="bob.davis@example.com"/>
    <n v="-8186617944"/>
    <s v="Excellent"/>
    <b v="0"/>
    <n v="108362.15"/>
    <s v=" 8186617944"/>
    <s v="(818) 661-7944"/>
    <s v="Bob Davis"/>
    <n v="4"/>
  </r>
  <r>
    <x v="42"/>
    <s v="Alice"/>
    <s v="Johnson"/>
    <n v="30"/>
    <s v="HR"/>
    <x v="2"/>
    <s v="Active"/>
    <d v="2024-12-03T00:00:00"/>
    <n v="59400.38"/>
    <s v="alice.johnson@example.com"/>
    <n v="-4918017225"/>
    <s v="Average"/>
    <b v="1"/>
    <n v="59400.38"/>
    <s v=" 4918017225"/>
    <s v="(491) 801-7225"/>
    <s v="Alice Johnson"/>
    <n v="1"/>
  </r>
  <r>
    <x v="43"/>
    <s v="Bob"/>
    <s v="Garcia"/>
    <n v="30"/>
    <s v="Admin"/>
    <x v="0"/>
    <s v="Inactive"/>
    <d v="2023-05-23T00:00:00"/>
    <n v="64744.08"/>
    <s v="bob.garcia@example.com"/>
    <n v="-164597793"/>
    <s v="Excellent"/>
    <b v="0"/>
    <n v="64744.08"/>
    <s v=" 164597793"/>
    <s v="(016) 459-7793"/>
    <s v="Bob Garcia"/>
    <n v="3"/>
  </r>
  <r>
    <x v="44"/>
    <s v="Eva"/>
    <s v="Brown"/>
    <n v="30"/>
    <s v="Finance"/>
    <x v="0"/>
    <s v="Active"/>
    <d v="2020-07-08T00:00:00"/>
    <n v="94399.91"/>
    <s v="eva.brown@example.com"/>
    <n v="-5232194167"/>
    <s v="Good"/>
    <b v="1"/>
    <n v="94399.91"/>
    <s v=" 5232194167"/>
    <s v="(523) 219-4167"/>
    <s v="Eva Brown"/>
    <n v="6"/>
  </r>
  <r>
    <x v="45"/>
    <s v="Alice"/>
    <s v="Brown"/>
    <n v="25"/>
    <s v="HR"/>
    <x v="4"/>
    <s v="Pending"/>
    <d v="2021-06-20T00:00:00"/>
    <n v="61310.74"/>
    <s v="alice.brown@example.com"/>
    <n v="-61027768"/>
    <s v="Average"/>
    <b v="1"/>
    <n v="61310.74"/>
    <s v=" 61027768"/>
    <s v="(006) 102-7768"/>
    <s v="Alice Brown"/>
    <n v="5"/>
  </r>
  <r>
    <x v="46"/>
    <s v="Grace"/>
    <s v="Garcia"/>
    <n v="30"/>
    <s v="Cloud Tech"/>
    <x v="1"/>
    <s v="Active"/>
    <d v="2024-12-13T00:00:00"/>
    <n v="98371.37"/>
    <s v="grace.garcia@example.com"/>
    <n v="-7499564121"/>
    <s v="Excellent"/>
    <b v="0"/>
    <n v="98371.37"/>
    <s v=" 7499564121"/>
    <s v="(749) 956-4121"/>
    <s v="Grace Garcia"/>
    <n v="1"/>
  </r>
  <r>
    <x v="47"/>
    <s v="Alice"/>
    <s v="Davis"/>
    <n v="35"/>
    <s v="Sales"/>
    <x v="5"/>
    <s v="Active"/>
    <d v="2022-05-30T00:00:00"/>
    <n v="58921.19"/>
    <s v="alice.davis@example.com"/>
    <n v="-310303722"/>
    <s v="Average"/>
    <b v="1"/>
    <n v="58921.19"/>
    <s v=" 310303722"/>
    <s v="(031) 030-3722"/>
    <s v="Alice Davis"/>
    <n v="4"/>
  </r>
  <r>
    <x v="48"/>
    <s v="Alice"/>
    <s v="Miller"/>
    <n v="35"/>
    <s v="Admin"/>
    <x v="2"/>
    <s v="Active"/>
    <d v="2023-09-27T00:00:00"/>
    <n v="57195.55"/>
    <s v="alice.miller@example.com"/>
    <n v="-6831472759"/>
    <s v="Excellent"/>
    <b v="0"/>
    <n v="57195.55"/>
    <s v=" 6831472759"/>
    <s v="(683) 147-2759"/>
    <s v="Alice Miller"/>
    <n v="3"/>
  </r>
  <r>
    <x v="49"/>
    <s v="Grace"/>
    <s v="Miller"/>
    <n v="30"/>
    <s v="DevOps"/>
    <x v="4"/>
    <s v="Active"/>
    <d v="2024-11-05T00:00:00"/>
    <n v="61375.12"/>
    <s v="grace.miller@example.com"/>
    <n v="-1227770792"/>
    <s v="Excellent"/>
    <b v="1"/>
    <n v="61375.12"/>
    <s v=" 1227770792"/>
    <s v="(122) 777-0792"/>
    <s v="Grace Miller"/>
    <n v="1"/>
  </r>
  <r>
    <x v="50"/>
    <s v="Charlie"/>
    <s v="Davis"/>
    <n v="40"/>
    <s v="Cloud Tech"/>
    <x v="4"/>
    <s v="Pending"/>
    <d v="2021-11-11T00:00:00"/>
    <n v="104767.05"/>
    <s v="charlie.davis@example.com"/>
    <n v="-3496050165"/>
    <s v="Excellent"/>
    <b v="0"/>
    <n v="104767.05"/>
    <s v=" 3496050165"/>
    <s v="(349) 605-0165"/>
    <s v="Charlie Davis"/>
    <n v="4"/>
  </r>
  <r>
    <x v="51"/>
    <s v="David"/>
    <s v="Miller"/>
    <n v="35"/>
    <s v="Admin"/>
    <x v="2"/>
    <s v="Active"/>
    <d v="2022-02-22T00:00:00"/>
    <n v="111051.67"/>
    <s v="david.miller@example.com"/>
    <n v="-7998407677"/>
    <s v="Good"/>
    <b v="0"/>
    <n v="111051.67"/>
    <s v=" 7998407677"/>
    <s v="(799) 840-7677"/>
    <s v="David Miller"/>
    <n v="4"/>
  </r>
  <r>
    <x v="52"/>
    <s v="David"/>
    <s v="Williams"/>
    <n v="30"/>
    <s v="Finance"/>
    <x v="0"/>
    <s v="Inactive"/>
    <d v="2024-08-07T00:00:00"/>
    <n v="105674.18"/>
    <s v="david.williams@example.com"/>
    <n v="-9973080694"/>
    <s v="Good"/>
    <b v="0"/>
    <n v="105674.18"/>
    <s v=" 9973080694"/>
    <s v="(997) 308-0694"/>
    <s v="David Williams"/>
    <n v="2"/>
  </r>
  <r>
    <x v="53"/>
    <s v="Alice"/>
    <s v="Brown"/>
    <n v="30"/>
    <s v="Finance"/>
    <x v="0"/>
    <s v="Inactive"/>
    <d v="2024-11-05T00:00:00"/>
    <n v="54859.45"/>
    <s v="alice.brown@example.com"/>
    <n v="-8146717956"/>
    <s v="Average"/>
    <b v="0"/>
    <n v="54859.45"/>
    <s v=" 8146717956"/>
    <s v="(814) 671-7956"/>
    <s v="Alice Brown"/>
    <n v="1"/>
  </r>
  <r>
    <x v="54"/>
    <s v="Frank"/>
    <s v="Davis"/>
    <n v="30"/>
    <s v="Finance"/>
    <x v="2"/>
    <s v="Pending"/>
    <d v="2021-11-09T00:00:00"/>
    <n v="115746.6"/>
    <s v="frank.davis@example.com"/>
    <n v="-6024375737"/>
    <s v="Excellent"/>
    <b v="1"/>
    <n v="115746.6"/>
    <s v=" 6024375737"/>
    <s v="(602) 437-5737"/>
    <s v="Frank Davis"/>
    <n v="4"/>
  </r>
  <r>
    <x v="55"/>
    <s v="Eva"/>
    <s v="Brown"/>
    <n v="30"/>
    <s v="Sales"/>
    <x v="0"/>
    <s v="Active"/>
    <d v="2020-08-10T00:00:00"/>
    <n v="91759.99"/>
    <s v="eva.brown@example.com"/>
    <n v="-3959724664"/>
    <s v="Excellent"/>
    <b v="1"/>
    <n v="91759.99"/>
    <s v=" 3959724664"/>
    <s v="(395) 972-4664"/>
    <s v="Eva Brown"/>
    <n v="6"/>
  </r>
  <r>
    <x v="56"/>
    <s v="Frank"/>
    <s v="Garcia"/>
    <n v="40"/>
    <s v="Sales"/>
    <x v="5"/>
    <s v="Active"/>
    <d v="2022-02-27T00:00:00"/>
    <n v="112965.33"/>
    <s v="frank.garcia@example.com"/>
    <n v="-7293417222"/>
    <s v="Good"/>
    <b v="0"/>
    <n v="112965.33"/>
    <s v=" 7293417222"/>
    <s v="(729) 341-7222"/>
    <s v="Frank Garcia"/>
    <n v="4"/>
  </r>
  <r>
    <x v="57"/>
    <s v="Alice"/>
    <s v="Smith"/>
    <n v="40"/>
    <s v="Cloud Tech"/>
    <x v="5"/>
    <s v="Pending"/>
    <d v="2023-11-07T00:00:00"/>
    <n v="100360.1"/>
    <s v="alice.smith@example.com"/>
    <n v="-2971674337"/>
    <s v="Excellent"/>
    <b v="0"/>
    <n v="100360.1"/>
    <s v=" 2971674337"/>
    <s v="(297) 167-4337"/>
    <s v="Alice Smith"/>
    <n v="2"/>
  </r>
  <r>
    <x v="58"/>
    <s v="David"/>
    <s v="Williams"/>
    <n v="35"/>
    <s v="Finance"/>
    <x v="1"/>
    <s v="Pending"/>
    <d v="2021-11-07T00:00:00"/>
    <n v="93620.88"/>
    <s v="david.williams@example.com"/>
    <n v="-54522800"/>
    <s v="Good"/>
    <b v="0"/>
    <n v="93620.88"/>
    <s v=" 54522800"/>
    <s v="(005) 452-2800"/>
    <s v="David Williams"/>
    <n v="4"/>
  </r>
  <r>
    <x v="59"/>
    <s v="Bob"/>
    <s v="Jones"/>
    <n v="35"/>
    <s v="Sales"/>
    <x v="0"/>
    <s v="Pending"/>
    <d v="2022-04-16T00:00:00"/>
    <n v="72832.800000000003"/>
    <s v="bob.jones@example.com"/>
    <n v="-5619318373"/>
    <s v="Excellent"/>
    <b v="1"/>
    <n v="72832.800000000003"/>
    <s v=" 5619318373"/>
    <s v="(561) 931-8373"/>
    <s v="Bob Jones"/>
    <n v="4"/>
  </r>
  <r>
    <x v="60"/>
    <s v="Charlie"/>
    <s v="Williams"/>
    <n v="30"/>
    <s v="Finance"/>
    <x v="2"/>
    <s v="Inactive"/>
    <d v="2023-10-19T00:00:00"/>
    <n v="102369.42"/>
    <s v="charlie.williams@example.com"/>
    <n v="-5508428909"/>
    <s v="Average"/>
    <b v="1"/>
    <n v="102369.42"/>
    <s v=" 5508428909"/>
    <s v="(550) 842-8909"/>
    <s v="Charlie Williams"/>
    <n v="2"/>
  </r>
  <r>
    <x v="61"/>
    <s v="Eva"/>
    <s v="Davis"/>
    <n v="40"/>
    <s v="Sales"/>
    <x v="1"/>
    <s v="Inactive"/>
    <d v="2021-08-10T00:00:00"/>
    <n v="64712.79"/>
    <s v="eva.davis@example.com"/>
    <n v="-7711991807"/>
    <s v="Excellent"/>
    <b v="1"/>
    <n v="64712.79"/>
    <s v=" 7711991807"/>
    <s v="(771) 199-1807"/>
    <s v="Eva Davis"/>
    <n v="5"/>
  </r>
  <r>
    <x v="62"/>
    <s v="Frank"/>
    <s v="Jones"/>
    <n v="40"/>
    <s v="Finance"/>
    <x v="3"/>
    <s v="Pending"/>
    <d v="2021-03-13T00:00:00"/>
    <n v="85782.18"/>
    <s v="frank.jones@example.com"/>
    <n v="-1213524786"/>
    <s v="Excellent"/>
    <b v="1"/>
    <n v="85782.18"/>
    <s v=" 1213524786"/>
    <s v="(121) 352-4786"/>
    <s v="Frank Jones"/>
    <n v="5"/>
  </r>
  <r>
    <x v="63"/>
    <s v="Charlie"/>
    <s v="Smith"/>
    <n v="25"/>
    <s v="HR"/>
    <x v="5"/>
    <s v="Pending"/>
    <d v="2023-07-20T00:00:00"/>
    <n v="93348.26"/>
    <s v="charlie.smith@example.com"/>
    <n v="-1255213759"/>
    <s v="Poor"/>
    <b v="0"/>
    <n v="93348.26"/>
    <s v=" 1255213759"/>
    <s v="(125) 521-3759"/>
    <s v="Charlie Smith"/>
    <n v="3"/>
  </r>
  <r>
    <x v="64"/>
    <s v="David"/>
    <s v="Davis"/>
    <n v="35"/>
    <s v="Admin"/>
    <x v="4"/>
    <s v="Active"/>
    <d v="2020-02-20T00:00:00"/>
    <n v="53234.96"/>
    <s v="david.davis@example.com"/>
    <n v="-3754821455"/>
    <s v="Good"/>
    <b v="0"/>
    <n v="53234.96"/>
    <s v=" 3754821455"/>
    <s v="(375) 482-1455"/>
    <s v="David Davis"/>
    <n v="6"/>
  </r>
  <r>
    <x v="65"/>
    <s v="Bob"/>
    <s v="Johnson"/>
    <n v="40"/>
    <s v="Finance"/>
    <x v="2"/>
    <s v="Pending"/>
    <d v="2021-02-02T00:00:00"/>
    <n v="100284.21"/>
    <s v="bob.johnson@example.com"/>
    <n v="-5328632665"/>
    <s v="Excellent"/>
    <b v="0"/>
    <n v="100284.21"/>
    <s v=" 5328632665"/>
    <s v="(532) 863-2665"/>
    <s v="Bob Johnson"/>
    <n v="5"/>
  </r>
  <r>
    <x v="66"/>
    <s v="Grace"/>
    <s v="Brown"/>
    <n v="30"/>
    <s v="Admin"/>
    <x v="2"/>
    <s v="Pending"/>
    <d v="2020-01-12T00:00:00"/>
    <n v="112486.19"/>
    <s v="grace.brown@example.com"/>
    <n v="-7850720810"/>
    <s v="Excellent"/>
    <b v="1"/>
    <n v="112486.19"/>
    <s v=" 7850720810"/>
    <s v="(785) 072-0810"/>
    <s v="Grace Brown"/>
    <n v="6"/>
  </r>
  <r>
    <x v="67"/>
    <s v="Bob"/>
    <s v="Smith"/>
    <n v="40"/>
    <s v="Admin"/>
    <x v="4"/>
    <s v="Pending"/>
    <d v="2022-11-26T00:00:00"/>
    <n v="82518.490000000005"/>
    <s v="bob.smith@example.com"/>
    <n v="-5562606028"/>
    <s v="Poor"/>
    <b v="1"/>
    <n v="82518.490000000005"/>
    <s v=" 5562606028"/>
    <s v="(556) 260-6028"/>
    <s v="Bob Smith"/>
    <n v="3"/>
  </r>
  <r>
    <x v="68"/>
    <s v="Bob"/>
    <s v="Brown"/>
    <n v="40"/>
    <s v="Admin"/>
    <x v="3"/>
    <s v="Pending"/>
    <d v="2022-12-23T00:00:00"/>
    <n v="119152.47"/>
    <s v="bob.brown@example.com"/>
    <n v="-846684549"/>
    <s v="Poor"/>
    <b v="1"/>
    <n v="119152.47"/>
    <s v=" 846684549"/>
    <s v="(084) 668-4549"/>
    <s v="Bob Brown"/>
    <n v="3"/>
  </r>
  <r>
    <x v="69"/>
    <s v="Heidi"/>
    <s v="Miller"/>
    <n v="30"/>
    <s v="DevOps"/>
    <x v="5"/>
    <s v="Inactive"/>
    <d v="2024-08-28T00:00:00"/>
    <n v="113479.83"/>
    <s v="heidi.miller@example.com"/>
    <n v="-4892673898"/>
    <s v="Good"/>
    <b v="0"/>
    <n v="113479.83"/>
    <s v=" 4892673898"/>
    <s v="(489) 267-3898"/>
    <s v="Heidi Miller"/>
    <n v="2"/>
  </r>
  <r>
    <x v="70"/>
    <s v="Charlie"/>
    <s v="Johnson"/>
    <n v="40"/>
    <s v="Finance"/>
    <x v="0"/>
    <s v="Active"/>
    <d v="2024-09-16T00:00:00"/>
    <n v="94636.3"/>
    <s v="charlie.johnson@example.com"/>
    <n v="-7563410855"/>
    <s v="Poor"/>
    <b v="0"/>
    <n v="94636.3"/>
    <s v=" 7563410855"/>
    <s v="(756) 341-0855"/>
    <s v="Charlie Johnson"/>
    <n v="2"/>
  </r>
  <r>
    <x v="71"/>
    <s v="Heidi"/>
    <s v="Johnson"/>
    <n v="30"/>
    <s v="HR"/>
    <x v="3"/>
    <s v="Active"/>
    <d v="2024-01-01T00:00:00"/>
    <n v="70000.97"/>
    <s v="heidi.johnson@example.com"/>
    <n v="-2884318847"/>
    <s v="Average"/>
    <b v="1"/>
    <n v="70000.97"/>
    <s v=" 2884318847"/>
    <s v="(288) 431-8847"/>
    <s v="Heidi Johnson"/>
    <n v="2"/>
  </r>
  <r>
    <x v="72"/>
    <s v="Frank"/>
    <s v="Smith"/>
    <n v="30"/>
    <s v="Cloud Tech"/>
    <x v="4"/>
    <s v="Active"/>
    <d v="2021-04-18T00:00:00"/>
    <n v="76812.47"/>
    <s v="frank.smith@example.com"/>
    <n v="-5200894345"/>
    <s v="Poor"/>
    <b v="0"/>
    <n v="76812.47"/>
    <s v=" 5200894345"/>
    <s v="(520) 089-4345"/>
    <s v="Frank Smith"/>
    <n v="5"/>
  </r>
  <r>
    <x v="73"/>
    <s v="David"/>
    <s v="Johnson"/>
    <n v="25"/>
    <s v="Finance"/>
    <x v="3"/>
    <s v="Inactive"/>
    <d v="2023-01-16T00:00:00"/>
    <n v="82614.7"/>
    <s v="david.johnson@example.com"/>
    <n v="-8105485100"/>
    <s v="Average"/>
    <b v="1"/>
    <n v="82614.7"/>
    <s v=" 8105485100"/>
    <s v="(810) 548-5100"/>
    <s v="David Johnson"/>
    <n v="3"/>
  </r>
  <r>
    <x v="74"/>
    <s v="Grace"/>
    <s v="Jones"/>
    <n v="40"/>
    <s v="Sales"/>
    <x v="2"/>
    <s v="Active"/>
    <d v="2024-10-20T00:00:00"/>
    <n v="111645.97"/>
    <s v="grace.jones@example.com"/>
    <n v="-7490753997"/>
    <s v="Good"/>
    <b v="1"/>
    <n v="111645.97"/>
    <s v=" 7490753997"/>
    <s v="(749) 075-3997"/>
    <s v="Grace Jones"/>
    <n v="1"/>
  </r>
  <r>
    <x v="75"/>
    <s v="Heidi"/>
    <s v="Johnson"/>
    <n v="25"/>
    <s v="HR"/>
    <x v="0"/>
    <s v="Inactive"/>
    <d v="2024-10-13T00:00:00"/>
    <n v="112414.91"/>
    <s v="heidi.johnson@example.com"/>
    <n v="-9354492682"/>
    <s v="Good"/>
    <b v="0"/>
    <n v="112414.91"/>
    <s v=" 9354492682"/>
    <s v="(935) 449-2682"/>
    <s v="Heidi Johnson"/>
    <n v="2"/>
  </r>
  <r>
    <x v="76"/>
    <s v="David"/>
    <s v="Brown"/>
    <n v="40"/>
    <s v="Admin"/>
    <x v="0"/>
    <s v="Inactive"/>
    <d v="2022-09-21T00:00:00"/>
    <n v="52031.74"/>
    <s v="david.brown@example.com"/>
    <n v="-1589357125"/>
    <s v="Good"/>
    <b v="1"/>
    <n v="52031.74"/>
    <s v=" 1589357125"/>
    <s v="(158) 935-7125"/>
    <s v="David Brown"/>
    <n v="4"/>
  </r>
  <r>
    <x v="77"/>
    <s v="Grace"/>
    <s v="Brown"/>
    <n v="30"/>
    <s v="Finance"/>
    <x v="4"/>
    <s v="Pending"/>
    <d v="2022-12-29T00:00:00"/>
    <n v="51887.65"/>
    <s v="grace.brown@example.com"/>
    <n v="-6110627370"/>
    <s v="Good"/>
    <b v="0"/>
    <n v="51887.65"/>
    <s v=" 6110627370"/>
    <s v="(611) 062-7370"/>
    <s v="Grace Brown"/>
    <n v="3"/>
  </r>
  <r>
    <x v="78"/>
    <s v="Alice"/>
    <s v="Davis"/>
    <n v="25"/>
    <s v="DevOps"/>
    <x v="3"/>
    <s v="Active"/>
    <d v="2024-11-10T00:00:00"/>
    <n v="82318.89"/>
    <s v="alice.davis@example.com"/>
    <n v="-5869886496"/>
    <s v="Good"/>
    <b v="1"/>
    <n v="82318.89"/>
    <s v=" 5869886496"/>
    <s v="(586) 988-6496"/>
    <s v="Alice Davis"/>
    <n v="1"/>
  </r>
  <r>
    <x v="79"/>
    <s v="Grace"/>
    <s v="Brown"/>
    <n v="35"/>
    <s v="Admin"/>
    <x v="3"/>
    <s v="Inactive"/>
    <d v="2021-11-22T00:00:00"/>
    <n v="103286.08"/>
    <s v="grace.brown@example.com"/>
    <n v="-6776228276"/>
    <s v="Average"/>
    <b v="0"/>
    <n v="103286.08"/>
    <s v=" 6776228276"/>
    <s v="(677) 622-8276"/>
    <s v="Grace Brown"/>
    <n v="4"/>
  </r>
  <r>
    <x v="80"/>
    <s v="Grace"/>
    <s v="Davis"/>
    <n v="35"/>
    <s v="Cloud Tech"/>
    <x v="3"/>
    <s v="Active"/>
    <d v="2024-03-14T00:00:00"/>
    <n v="87759.33"/>
    <s v="grace.davis@example.com"/>
    <n v="-2881377027"/>
    <s v="Average"/>
    <b v="0"/>
    <n v="87759.33"/>
    <s v=" 2881377027"/>
    <s v="(288) 137-7027"/>
    <s v="Grace Davis"/>
    <n v="2"/>
  </r>
  <r>
    <x v="81"/>
    <s v="Frank"/>
    <s v="Brown"/>
    <n v="30"/>
    <s v="DevOps"/>
    <x v="1"/>
    <s v="Pending"/>
    <d v="2020-03-23T00:00:00"/>
    <n v="102796.32"/>
    <s v="frank.brown@example.com"/>
    <n v="-5196115939"/>
    <s v="Good"/>
    <b v="0"/>
    <n v="102796.32"/>
    <s v=" 5196115939"/>
    <s v="(519) 611-5939"/>
    <s v="Frank Brown"/>
    <n v="6"/>
  </r>
  <r>
    <x v="82"/>
    <s v="David"/>
    <s v="Jones"/>
    <n v="25"/>
    <s v="Sales"/>
    <x v="4"/>
    <s v="Active"/>
    <d v="2020-09-15T00:00:00"/>
    <n v="83149.27"/>
    <s v="david.jones@example.com"/>
    <n v="-8215454469"/>
    <s v="Poor"/>
    <b v="1"/>
    <n v="83149.27"/>
    <s v=" 8215454469"/>
    <s v="(821) 545-4469"/>
    <s v="David Jones"/>
    <n v="6"/>
  </r>
  <r>
    <x v="83"/>
    <s v="David"/>
    <s v="Garcia"/>
    <n v="40"/>
    <s v="DevOps"/>
    <x v="0"/>
    <s v="Inactive"/>
    <d v="2020-12-09T00:00:00"/>
    <n v="92412.49"/>
    <s v="david.garcia@example.com"/>
    <n v="-2296044326"/>
    <s v="Excellent"/>
    <b v="1"/>
    <n v="92412.49"/>
    <s v=" 2296044326"/>
    <s v="(229) 604-4326"/>
    <s v="David Garcia"/>
    <n v="5"/>
  </r>
  <r>
    <x v="84"/>
    <s v="Bob"/>
    <s v="Davis"/>
    <n v="30"/>
    <s v="HR"/>
    <x v="1"/>
    <s v="Pending"/>
    <d v="2020-02-22T00:00:00"/>
    <n v="115022.1"/>
    <s v="bob.davis@example.com"/>
    <n v="-185106793"/>
    <s v="Good"/>
    <b v="0"/>
    <n v="115022.1"/>
    <s v=" 185106793"/>
    <s v="(018) 510-6793"/>
    <s v="Bob Davis"/>
    <n v="6"/>
  </r>
  <r>
    <x v="85"/>
    <s v="Grace"/>
    <s v="Williams"/>
    <n v="40"/>
    <s v="DevOps"/>
    <x v="4"/>
    <s v="Active"/>
    <d v="2023-04-27T00:00:00"/>
    <n v="98343.01"/>
    <s v="grace.williams@example.com"/>
    <n v="-9756792286"/>
    <s v="Poor"/>
    <b v="0"/>
    <n v="98343.01"/>
    <s v=" 9756792286"/>
    <s v="(975) 679-2286"/>
    <s v="Grace Williams"/>
    <n v="3"/>
  </r>
  <r>
    <x v="86"/>
    <s v="Bob"/>
    <s v="Miller"/>
    <n v="35"/>
    <s v="DevOps"/>
    <x v="5"/>
    <s v="Active"/>
    <d v="2024-06-18T00:00:00"/>
    <n v="118869.1"/>
    <s v="bob.miller@example.com"/>
    <n v="-7725199662"/>
    <s v="Excellent"/>
    <b v="1"/>
    <n v="118869.1"/>
    <s v=" 7725199662"/>
    <s v="(772) 519-9662"/>
    <s v="Bob Miller"/>
    <n v="2"/>
  </r>
  <r>
    <x v="87"/>
    <s v="Frank"/>
    <s v="Smith"/>
    <n v="30"/>
    <s v="Finance"/>
    <x v="2"/>
    <s v="Inactive"/>
    <d v="2020-05-21T00:00:00"/>
    <n v="85417.26"/>
    <s v="frank.smith@example.com"/>
    <n v="-6580741208"/>
    <s v="Good"/>
    <b v="1"/>
    <n v="85417.26"/>
    <s v=" 6580741208"/>
    <s v="(658) 074-1208"/>
    <s v="Frank Smith"/>
    <n v="6"/>
  </r>
  <r>
    <x v="88"/>
    <s v="Grace"/>
    <s v="Brown"/>
    <n v="40"/>
    <s v="Cloud Tech"/>
    <x v="3"/>
    <s v="Inactive"/>
    <d v="2023-07-25T00:00:00"/>
    <n v="112410.25"/>
    <s v="grace.brown@example.com"/>
    <n v="-4818139889"/>
    <s v="Good"/>
    <b v="1"/>
    <n v="112410.25"/>
    <s v=" 4818139889"/>
    <s v="(481) 813-9889"/>
    <s v="Grace Brown"/>
    <n v="3"/>
  </r>
  <r>
    <x v="89"/>
    <s v="Charlie"/>
    <s v="Johnson"/>
    <n v="40"/>
    <s v="Admin"/>
    <x v="2"/>
    <s v="Pending"/>
    <d v="2023-08-25T00:00:00"/>
    <n v="68905.77"/>
    <s v="charlie.johnson@example.com"/>
    <n v="-9837801819"/>
    <s v="Average"/>
    <b v="0"/>
    <n v="68905.77"/>
    <s v=" 9837801819"/>
    <s v="(983) 780-1819"/>
    <s v="Charlie Johnson"/>
    <n v="3"/>
  </r>
  <r>
    <x v="90"/>
    <s v="Heidi"/>
    <s v="Garcia"/>
    <n v="40"/>
    <s v="Finance"/>
    <x v="2"/>
    <s v="Pending"/>
    <d v="2021-07-03T00:00:00"/>
    <n v="72561.320000000007"/>
    <s v="heidi.garcia@example.com"/>
    <n v="-4339718955"/>
    <s v="Excellent"/>
    <b v="1"/>
    <n v="72561.320000000007"/>
    <s v=" 4339718955"/>
    <s v="(433) 971-8955"/>
    <s v="Heidi Garcia"/>
    <n v="5"/>
  </r>
  <r>
    <x v="91"/>
    <s v="Bob"/>
    <s v="Brown"/>
    <n v="35"/>
    <s v="Finance"/>
    <x v="4"/>
    <s v="Inactive"/>
    <d v="2023-03-13T00:00:00"/>
    <n v="92723.22"/>
    <s v="bob.brown@example.com"/>
    <n v="-9070562607"/>
    <s v="Excellent"/>
    <b v="1"/>
    <n v="92723.22"/>
    <s v=" 9070562607"/>
    <s v="(907) 056-2607"/>
    <s v="Bob Brown"/>
    <n v="3"/>
  </r>
  <r>
    <x v="92"/>
    <s v="Alice"/>
    <s v="Johnson"/>
    <n v="40"/>
    <s v="HR"/>
    <x v="4"/>
    <s v="Inactive"/>
    <d v="2021-03-10T00:00:00"/>
    <n v="74837.75"/>
    <s v="alice.johnson@example.com"/>
    <n v="-5641118241"/>
    <s v="Poor"/>
    <b v="0"/>
    <n v="74837.75"/>
    <s v=" 5641118241"/>
    <s v="(564) 111-8241"/>
    <s v="Alice Johnson"/>
    <n v="5"/>
  </r>
  <r>
    <x v="93"/>
    <s v="Eva"/>
    <s v="Miller"/>
    <n v="30"/>
    <s v="DevOps"/>
    <x v="0"/>
    <s v="Pending"/>
    <d v="2020-01-21T00:00:00"/>
    <n v="86163.91"/>
    <s v="eva.miller@example.com"/>
    <n v="-2412462094"/>
    <s v="Average"/>
    <b v="1"/>
    <n v="86163.91"/>
    <s v=" 2412462094"/>
    <s v="(241) 246-2094"/>
    <s v="Eva Miller"/>
    <n v="6"/>
  </r>
  <r>
    <x v="94"/>
    <s v="David"/>
    <s v="Miller"/>
    <n v="40"/>
    <s v="Finance"/>
    <x v="5"/>
    <s v="Active"/>
    <d v="2023-11-15T00:00:00"/>
    <n v="83326.52"/>
    <s v="david.miller@example.com"/>
    <n v="-2004615264"/>
    <s v="Average"/>
    <b v="1"/>
    <n v="83326.52"/>
    <s v=" 2004615264"/>
    <s v="(200) 461-5264"/>
    <s v="David Miller"/>
    <n v="2"/>
  </r>
  <r>
    <x v="95"/>
    <s v="Heidi"/>
    <s v="Miller"/>
    <n v="25"/>
    <s v="Cloud Tech"/>
    <x v="0"/>
    <s v="Active"/>
    <d v="2022-04-08T00:00:00"/>
    <n v="98425.1"/>
    <s v="heidi.miller@example.com"/>
    <n v="-4610339936"/>
    <s v="Average"/>
    <b v="1"/>
    <n v="98425.1"/>
    <s v=" 4610339936"/>
    <s v="(461) 033-9936"/>
    <s v="Heidi Miller"/>
    <n v="4"/>
  </r>
  <r>
    <x v="96"/>
    <s v="Frank"/>
    <s v="Johnson"/>
    <n v="40"/>
    <s v="Sales"/>
    <x v="5"/>
    <s v="Inactive"/>
    <d v="2022-05-21T00:00:00"/>
    <n v="119764.2"/>
    <s v="frank.johnson@example.com"/>
    <n v="-8861405785"/>
    <s v="Average"/>
    <b v="0"/>
    <n v="119764.2"/>
    <s v=" 8861405785"/>
    <s v="(886) 140-5785"/>
    <s v="Frank Johnson"/>
    <n v="4"/>
  </r>
  <r>
    <x v="97"/>
    <s v="Frank"/>
    <s v="Brown"/>
    <n v="40"/>
    <s v="HR"/>
    <x v="0"/>
    <s v="Inactive"/>
    <d v="2021-04-17T00:00:00"/>
    <n v="58445.91"/>
    <s v="frank.brown@example.com"/>
    <n v="-1706304890"/>
    <s v="Excellent"/>
    <b v="0"/>
    <n v="58445.91"/>
    <s v=" 1706304890"/>
    <s v="(170) 630-4890"/>
    <s v="Frank Brown"/>
    <n v="5"/>
  </r>
  <r>
    <x v="98"/>
    <s v="Bob"/>
    <s v="Miller"/>
    <n v="30"/>
    <s v="DevOps"/>
    <x v="4"/>
    <s v="Active"/>
    <d v="2021-03-19T00:00:00"/>
    <n v="101702.33"/>
    <s v="bob.miller@example.com"/>
    <n v="-3824967182"/>
    <s v="Excellent"/>
    <b v="0"/>
    <n v="101702.33"/>
    <s v=" 3824967182"/>
    <s v="(382) 496-7182"/>
    <s v="Bob Miller"/>
    <n v="5"/>
  </r>
  <r>
    <x v="99"/>
    <s v="Eva"/>
    <s v="Jones"/>
    <n v="25"/>
    <s v="Admin"/>
    <x v="0"/>
    <s v="Active"/>
    <d v="2022-01-09T00:00:00"/>
    <s v="N/A"/>
    <s v="eva.jones@example.com"/>
    <n v="-2582386869"/>
    <s v="Good"/>
    <b v="0"/>
    <n v="93772.61"/>
    <s v=" 2582386869"/>
    <s v="(258) 238-6869"/>
    <s v="Eva Jones"/>
    <n v="4"/>
  </r>
  <r>
    <x v="100"/>
    <s v="Charlie"/>
    <s v="Davis"/>
    <n v="35"/>
    <s v="Cloud Tech"/>
    <x v="1"/>
    <s v="Pending"/>
    <d v="2021-08-21T00:00:00"/>
    <n v="98819.22"/>
    <s v="charlie.davis@example.com"/>
    <n v="-794200748"/>
    <s v="Good"/>
    <b v="0"/>
    <n v="98819.22"/>
    <s v=" 794200748"/>
    <s v="(079) 420-0748"/>
    <s v="Charlie Davis"/>
    <n v="5"/>
  </r>
  <r>
    <x v="101"/>
    <s v="Heidi"/>
    <s v="Johnson"/>
    <n v="25"/>
    <s v="Cloud Tech"/>
    <x v="5"/>
    <s v="Inactive"/>
    <d v="2022-08-19T00:00:00"/>
    <n v="83509.990000000005"/>
    <s v="heidi.johnson@example.com"/>
    <n v="-4653984027"/>
    <s v="Average"/>
    <b v="0"/>
    <n v="83509.990000000005"/>
    <s v=" 4653984027"/>
    <s v="(465) 398-4027"/>
    <s v="Heidi Johnson"/>
    <n v="4"/>
  </r>
  <r>
    <x v="102"/>
    <s v="Alice"/>
    <s v="Johnson"/>
    <n v="35"/>
    <s v="Finance"/>
    <x v="1"/>
    <s v="Active"/>
    <d v="2022-03-31T00:00:00"/>
    <n v="84422.26"/>
    <s v="alice.johnson@example.com"/>
    <n v="-9141612845"/>
    <s v="Average"/>
    <b v="0"/>
    <n v="84422.26"/>
    <s v=" 9141612845"/>
    <s v="(914) 161-2845"/>
    <s v="Alice Johnson"/>
    <n v="4"/>
  </r>
  <r>
    <x v="103"/>
    <s v="Alice"/>
    <s v="Brown"/>
    <n v="30"/>
    <s v="Admin"/>
    <x v="5"/>
    <s v="Inactive"/>
    <d v="2020-06-23T00:00:00"/>
    <n v="119574.27"/>
    <s v="alice.brown@example.com"/>
    <n v="-3985547434"/>
    <s v="Average"/>
    <b v="1"/>
    <n v="119574.27"/>
    <s v=" 3985547434"/>
    <s v="(398) 554-7434"/>
    <s v="Alice Brown"/>
    <n v="6"/>
  </r>
  <r>
    <x v="104"/>
    <s v="Grace"/>
    <s v="Johnson"/>
    <n v="30"/>
    <s v="Sales"/>
    <x v="5"/>
    <s v="Active"/>
    <d v="2024-05-07T00:00:00"/>
    <n v="86580.08"/>
    <s v="grace.johnson@example.com"/>
    <n v="-5379502096"/>
    <s v="Good"/>
    <b v="1"/>
    <n v="86580.08"/>
    <s v=" 5379502096"/>
    <s v="(537) 950-2096"/>
    <s v="Grace Johnson"/>
    <n v="2"/>
  </r>
  <r>
    <x v="105"/>
    <s v="Heidi"/>
    <s v="Johnson"/>
    <n v="35"/>
    <s v="Sales"/>
    <x v="3"/>
    <s v="Inactive"/>
    <d v="2023-03-10T00:00:00"/>
    <n v="93471.91"/>
    <s v="heidi.johnson@example.com"/>
    <n v="-26876810"/>
    <s v="Poor"/>
    <b v="0"/>
    <n v="93471.91"/>
    <s v=" 26876810"/>
    <s v="(002) 687-6810"/>
    <s v="Heidi Johnson"/>
    <n v="3"/>
  </r>
  <r>
    <x v="106"/>
    <s v="Bob"/>
    <s v="Miller"/>
    <n v="30"/>
    <s v="DevOps"/>
    <x v="4"/>
    <s v="Inactive"/>
    <d v="2023-09-14T00:00:00"/>
    <n v="55683.12"/>
    <s v="bob.miller@example.com"/>
    <n v="-8071569561"/>
    <s v="Poor"/>
    <b v="1"/>
    <n v="55683.12"/>
    <s v=" 8071569561"/>
    <s v="(807) 156-9561"/>
    <s v="Bob Miller"/>
    <n v="3"/>
  </r>
  <r>
    <x v="107"/>
    <s v="Bob"/>
    <s v="Brown"/>
    <n v="30"/>
    <s v="Cloud Tech"/>
    <x v="3"/>
    <s v="Inactive"/>
    <d v="2023-11-12T00:00:00"/>
    <n v="91566.78"/>
    <s v="bob.brown@example.com"/>
    <n v="-175370303"/>
    <s v="Good"/>
    <b v="1"/>
    <n v="91566.78"/>
    <s v=" 175370303"/>
    <s v="(017) 537-0303"/>
    <s v="Bob Brown"/>
    <n v="2"/>
  </r>
  <r>
    <x v="108"/>
    <s v="David"/>
    <s v="Miller"/>
    <n v="35"/>
    <s v="DevOps"/>
    <x v="0"/>
    <s v="Pending"/>
    <d v="2024-10-26T00:00:00"/>
    <n v="81782.19"/>
    <s v="david.miller@example.com"/>
    <n v="-5319433749"/>
    <s v="Good"/>
    <b v="0"/>
    <n v="81782.19"/>
    <s v=" 5319433749"/>
    <s v="(531) 943-3749"/>
    <s v="David Miller"/>
    <n v="1"/>
  </r>
  <r>
    <x v="109"/>
    <s v="Eva"/>
    <s v="Davis"/>
    <n v="30"/>
    <s v="DevOps"/>
    <x v="4"/>
    <s v="Inactive"/>
    <d v="2020-08-23T00:00:00"/>
    <n v="88119.37"/>
    <s v="eva.davis@example.com"/>
    <n v="-4793036148"/>
    <s v="Good"/>
    <b v="1"/>
    <n v="88119.37"/>
    <s v=" 4793036148"/>
    <s v="(479) 303-6148"/>
    <s v="Eva Davis"/>
    <n v="6"/>
  </r>
  <r>
    <x v="110"/>
    <s v="Eva"/>
    <s v="Garcia"/>
    <n v="30"/>
    <s v="Cloud Tech"/>
    <x v="1"/>
    <s v="Active"/>
    <d v="2024-06-11T00:00:00"/>
    <n v="71532.83"/>
    <s v="eva.garcia@example.com"/>
    <n v="-8728399920"/>
    <s v="Good"/>
    <b v="1"/>
    <n v="71532.83"/>
    <s v=" 8728399920"/>
    <s v="(872) 839-9920"/>
    <s v="Eva Garcia"/>
    <n v="2"/>
  </r>
  <r>
    <x v="111"/>
    <s v="Eva"/>
    <s v="Davis"/>
    <n v="40"/>
    <s v="Cloud Tech"/>
    <x v="3"/>
    <s v="Pending"/>
    <d v="2021-09-14T00:00:00"/>
    <n v="98981.36"/>
    <s v="eva.davis@example.com"/>
    <n v="-9212493842"/>
    <s v="Good"/>
    <b v="1"/>
    <n v="98981.36"/>
    <s v=" 9212493842"/>
    <s v="(921) 249-3842"/>
    <s v="Eva Davis"/>
    <n v="5"/>
  </r>
  <r>
    <x v="112"/>
    <s v="Heidi"/>
    <s v="Garcia"/>
    <n v="40"/>
    <s v="Cloud Tech"/>
    <x v="5"/>
    <s v="Active"/>
    <d v="2024-12-26T00:00:00"/>
    <n v="80242.009999999995"/>
    <s v="heidi.garcia@example.com"/>
    <n v="-894870604"/>
    <s v="Good"/>
    <b v="1"/>
    <n v="80242.009999999995"/>
    <s v=" 894870604"/>
    <s v="(089) 487-0604"/>
    <s v="Heidi Garcia"/>
    <n v="1"/>
  </r>
  <r>
    <x v="113"/>
    <s v="Eva"/>
    <s v="Miller"/>
    <n v="25"/>
    <s v="Cloud Tech"/>
    <x v="4"/>
    <s v="Pending"/>
    <d v="2024-09-08T00:00:00"/>
    <n v="110236.18"/>
    <s v="eva.miller@example.com"/>
    <n v="-6641877579"/>
    <s v="Average"/>
    <b v="1"/>
    <n v="110236.18"/>
    <s v=" 6641877579"/>
    <s v="(664) 187-7579"/>
    <s v="Eva Miller"/>
    <n v="2"/>
  </r>
  <r>
    <x v="114"/>
    <s v="Alice"/>
    <s v="Davis"/>
    <n v="35"/>
    <s v="Sales"/>
    <x v="1"/>
    <s v="Active"/>
    <d v="2022-08-21T00:00:00"/>
    <n v="86327.47"/>
    <s v="alice.davis@example.com"/>
    <n v="-3046875062"/>
    <s v="Average"/>
    <b v="0"/>
    <n v="86327.47"/>
    <s v=" 3046875062"/>
    <s v="(304) 687-5062"/>
    <s v="Alice Davis"/>
    <n v="4"/>
  </r>
  <r>
    <x v="115"/>
    <s v="Eva"/>
    <s v="Brown"/>
    <n v="30"/>
    <s v="Sales"/>
    <x v="3"/>
    <s v="Pending"/>
    <d v="2024-07-25T00:00:00"/>
    <n v="84420.81"/>
    <s v="eva.brown@example.com"/>
    <n v="-5190361331"/>
    <s v="Average"/>
    <b v="0"/>
    <n v="84420.81"/>
    <s v=" 5190361331"/>
    <s v="(519) 036-1331"/>
    <s v="Eva Brown"/>
    <n v="2"/>
  </r>
  <r>
    <x v="116"/>
    <s v="Frank"/>
    <s v="Smith"/>
    <n v="40"/>
    <s v="HR"/>
    <x v="0"/>
    <s v="Pending"/>
    <d v="2020-08-02T00:00:00"/>
    <n v="110041.32"/>
    <s v="frank.smith@example.com"/>
    <n v="-5411076094"/>
    <s v="Average"/>
    <b v="0"/>
    <n v="110041.32"/>
    <s v=" 5411076094"/>
    <s v="(541) 107-6094"/>
    <s v="Frank Smith"/>
    <n v="6"/>
  </r>
  <r>
    <x v="117"/>
    <s v="Heidi"/>
    <s v="Miller"/>
    <n v="35"/>
    <s v="DevOps"/>
    <x v="3"/>
    <s v="Pending"/>
    <d v="2020-03-16T00:00:00"/>
    <n v="81837.81"/>
    <s v="heidi.miller@example.com"/>
    <n v="-4317350582"/>
    <s v="Good"/>
    <b v="1"/>
    <n v="81837.81"/>
    <s v=" 4317350582"/>
    <s v="(431) 735-0582"/>
    <s v="Heidi Miller"/>
    <n v="6"/>
  </r>
  <r>
    <x v="118"/>
    <s v="Frank"/>
    <s v="Garcia"/>
    <n v="25"/>
    <s v="Finance"/>
    <x v="5"/>
    <s v="Active"/>
    <d v="2023-09-08T00:00:00"/>
    <n v="110855.72"/>
    <s v="frank.garcia@example.com"/>
    <n v="-1997179109"/>
    <s v="Poor"/>
    <b v="0"/>
    <n v="110855.72"/>
    <s v=" 1997179109"/>
    <s v="(199) 717-9109"/>
    <s v="Frank Garcia"/>
    <n v="3"/>
  </r>
  <r>
    <x v="119"/>
    <s v="Alice"/>
    <s v="Jones"/>
    <n v="30"/>
    <s v="Sales"/>
    <x v="0"/>
    <s v="Pending"/>
    <d v="2024-03-29T00:00:00"/>
    <n v="84894.52"/>
    <s v="alice.jones@example.com"/>
    <n v="-651207048"/>
    <s v="Excellent"/>
    <b v="1"/>
    <n v="84894.52"/>
    <s v=" 651207048"/>
    <s v="(065) 120-7048"/>
    <s v="Alice Jones"/>
    <n v="2"/>
  </r>
  <r>
    <x v="120"/>
    <s v="Alice"/>
    <s v="Garcia"/>
    <n v="30"/>
    <s v="HR"/>
    <x v="5"/>
    <s v="Active"/>
    <d v="2021-08-12T00:00:00"/>
    <n v="80668.13"/>
    <s v="alice.garcia@example.com"/>
    <n v="-6110804660"/>
    <s v="Good"/>
    <b v="1"/>
    <n v="80668.13"/>
    <s v=" 6110804660"/>
    <s v="(611) 080-4660"/>
    <s v="Alice Garcia"/>
    <n v="5"/>
  </r>
  <r>
    <x v="121"/>
    <s v="Bob"/>
    <s v="Jones"/>
    <n v="25"/>
    <s v="DevOps"/>
    <x v="5"/>
    <s v="Active"/>
    <d v="2023-12-24T00:00:00"/>
    <n v="61086.47"/>
    <s v="bob.jones@example.com"/>
    <n v="-9639907675"/>
    <s v="Excellent"/>
    <b v="1"/>
    <n v="61086.47"/>
    <s v=" 9639907675"/>
    <s v="(963) 990-7675"/>
    <s v="Bob Jones"/>
    <n v="2"/>
  </r>
  <r>
    <x v="122"/>
    <s v="Grace"/>
    <s v="Johnson"/>
    <n v="25"/>
    <s v="Admin"/>
    <x v="1"/>
    <s v="Inactive"/>
    <d v="2020-08-28T00:00:00"/>
    <n v="95339.68"/>
    <s v="grace.johnson@example.com"/>
    <n v="-9915078592"/>
    <s v="Poor"/>
    <b v="1"/>
    <n v="95339.68"/>
    <s v=" 9915078592"/>
    <s v="(991) 507-8592"/>
    <s v="Grace Johnson"/>
    <n v="6"/>
  </r>
  <r>
    <x v="123"/>
    <s v="Eva"/>
    <s v="Davis"/>
    <n v="30"/>
    <s v="DevOps"/>
    <x v="0"/>
    <s v="Inactive"/>
    <d v="2024-09-05T00:00:00"/>
    <n v="83774.97"/>
    <s v="eva.davis@example.com"/>
    <n v="-1109193927"/>
    <s v="Average"/>
    <b v="0"/>
    <n v="83774.97"/>
    <s v=" 1109193927"/>
    <s v="(110) 919-3927"/>
    <s v="Eva Davis"/>
    <n v="2"/>
  </r>
  <r>
    <x v="124"/>
    <s v="Heidi"/>
    <s v="Jones"/>
    <n v="30"/>
    <s v="Admin"/>
    <x v="3"/>
    <s v="Active"/>
    <d v="2023-05-12T00:00:00"/>
    <n v="85576.86"/>
    <s v="heidi.jones@example.com"/>
    <n v="-4567972319"/>
    <s v="Poor"/>
    <b v="0"/>
    <n v="85576.86"/>
    <s v=" 4567972319"/>
    <s v="(456) 797-2319"/>
    <s v="Heidi Jones"/>
    <n v="3"/>
  </r>
  <r>
    <x v="125"/>
    <s v="Bob"/>
    <s v="Garcia"/>
    <n v="35"/>
    <s v="Finance"/>
    <x v="0"/>
    <s v="Pending"/>
    <d v="2021-07-01T00:00:00"/>
    <n v="107438.46"/>
    <s v="bob.garcia@example.com"/>
    <n v="-249685497"/>
    <s v="Good"/>
    <b v="1"/>
    <n v="107438.46"/>
    <s v=" 249685497"/>
    <s v="(024) 968-5497"/>
    <s v="Bob Garcia"/>
    <n v="5"/>
  </r>
  <r>
    <x v="126"/>
    <s v="Eva"/>
    <s v="Johnson"/>
    <n v="30"/>
    <s v="Sales"/>
    <x v="2"/>
    <s v="Inactive"/>
    <d v="2024-11-07T00:00:00"/>
    <n v="60401.68"/>
    <s v="eva.johnson@example.com"/>
    <n v="-2274954507"/>
    <s v="Average"/>
    <b v="0"/>
    <n v="60401.68"/>
    <s v=" 2274954507"/>
    <s v="(227) 495-4507"/>
    <s v="Eva Johnson"/>
    <n v="1"/>
  </r>
  <r>
    <x v="127"/>
    <s v="Frank"/>
    <s v="Smith"/>
    <n v="35"/>
    <s v="Sales"/>
    <x v="5"/>
    <s v="Inactive"/>
    <d v="2022-07-21T00:00:00"/>
    <n v="115299.66"/>
    <s v="frank.smith@example.com"/>
    <n v="-9203880652"/>
    <s v="Good"/>
    <b v="1"/>
    <n v="115299.66"/>
    <s v=" 9203880652"/>
    <s v="(920) 388-0652"/>
    <s v="Frank Smith"/>
    <n v="4"/>
  </r>
  <r>
    <x v="128"/>
    <s v="David"/>
    <s v="Brown"/>
    <n v="30"/>
    <s v="Finance"/>
    <x v="4"/>
    <s v="Inactive"/>
    <d v="2020-03-30T00:00:00"/>
    <n v="72272.34"/>
    <s v="david.brown@example.com"/>
    <n v="-3315377958"/>
    <s v="Average"/>
    <b v="0"/>
    <n v="72272.34"/>
    <s v=" 3315377958"/>
    <s v="(331) 537-7958"/>
    <s v="David Brown"/>
    <n v="6"/>
  </r>
  <r>
    <x v="129"/>
    <s v="Grace"/>
    <s v="Brown"/>
    <n v="40"/>
    <s v="DevOps"/>
    <x v="2"/>
    <s v="Active"/>
    <d v="2022-10-11T00:00:00"/>
    <n v="117537.71"/>
    <s v="grace.brown@example.com"/>
    <n v="-9594652169"/>
    <s v="Excellent"/>
    <b v="0"/>
    <n v="117537.71"/>
    <s v=" 9594652169"/>
    <s v="(959) 465-2169"/>
    <s v="Grace Brown"/>
    <n v="4"/>
  </r>
  <r>
    <x v="130"/>
    <s v="Frank"/>
    <s v="Brown"/>
    <n v="25"/>
    <s v="Finance"/>
    <x v="1"/>
    <s v="Pending"/>
    <d v="2022-07-24T00:00:00"/>
    <n v="51074.33"/>
    <s v="frank.brown@example.com"/>
    <n v="-7303379336"/>
    <s v="Excellent"/>
    <b v="1"/>
    <n v="51074.33"/>
    <s v=" 7303379336"/>
    <s v="(730) 337-9336"/>
    <s v="Frank Brown"/>
    <n v="4"/>
  </r>
  <r>
    <x v="131"/>
    <s v="Charlie"/>
    <s v="Jones"/>
    <n v="25"/>
    <s v="Finance"/>
    <x v="0"/>
    <s v="Inactive"/>
    <d v="2023-06-30T00:00:00"/>
    <n v="98489.32"/>
    <s v="charlie.jones@example.com"/>
    <n v="-5636205014"/>
    <s v="Excellent"/>
    <b v="0"/>
    <n v="98489.32"/>
    <s v=" 5636205014"/>
    <s v="(563) 620-5014"/>
    <s v="Charlie Jones"/>
    <n v="3"/>
  </r>
  <r>
    <x v="132"/>
    <s v="Frank"/>
    <s v="Smith"/>
    <n v="30"/>
    <s v="Finance"/>
    <x v="0"/>
    <s v="Pending"/>
    <d v="2024-01-11T00:00:00"/>
    <n v="112120.71"/>
    <s v="frank.smith@example.com"/>
    <n v="-812473949"/>
    <s v="Poor"/>
    <b v="1"/>
    <n v="112120.71"/>
    <s v=" 812473949"/>
    <s v="(081) 247-3949"/>
    <s v="Frank Smith"/>
    <n v="2"/>
  </r>
  <r>
    <x v="133"/>
    <s v="Alice"/>
    <s v="Jones"/>
    <n v="30"/>
    <s v="Cloud Tech"/>
    <x v="4"/>
    <s v="Pending"/>
    <d v="2023-11-02T00:00:00"/>
    <n v="114465.04"/>
    <s v="alice.jones@example.com"/>
    <n v="-334234257"/>
    <s v="Good"/>
    <b v="0"/>
    <n v="114465.04"/>
    <s v=" 334234257"/>
    <s v="(033) 423-4257"/>
    <s v="Alice Jones"/>
    <n v="2"/>
  </r>
  <r>
    <x v="134"/>
    <s v="Bob"/>
    <s v="Davis"/>
    <n v="40"/>
    <s v="Cloud Tech"/>
    <x v="2"/>
    <s v="Pending"/>
    <d v="2024-11-22T00:00:00"/>
    <n v="57035.51"/>
    <s v="bob.davis@example.com"/>
    <n v="-3230241025"/>
    <s v="Poor"/>
    <b v="1"/>
    <n v="57035.51"/>
    <s v=" 3230241025"/>
    <s v="(323) 024-1025"/>
    <s v="Bob Davis"/>
    <n v="1"/>
  </r>
  <r>
    <x v="135"/>
    <s v="Eva"/>
    <s v="Jones"/>
    <n v="25"/>
    <s v="Cloud Tech"/>
    <x v="0"/>
    <s v="Active"/>
    <d v="2021-08-23T00:00:00"/>
    <n v="75092.429999999993"/>
    <s v="eva.jones@example.com"/>
    <n v="-1534735527"/>
    <s v="Excellent"/>
    <b v="1"/>
    <n v="75092.429999999993"/>
    <s v=" 1534735527"/>
    <s v="(153) 473-5527"/>
    <s v="Eva Jones"/>
    <n v="5"/>
  </r>
  <r>
    <x v="136"/>
    <s v="David"/>
    <s v="Smith"/>
    <n v="30"/>
    <s v="Finance"/>
    <x v="5"/>
    <s v="Pending"/>
    <d v="2024-06-11T00:00:00"/>
    <n v="62603.98"/>
    <s v="david.smith@example.com"/>
    <n v="-9611223385"/>
    <s v="Good"/>
    <b v="0"/>
    <n v="62603.98"/>
    <s v=" 9611223385"/>
    <s v="(961) 122-3385"/>
    <s v="David Smith"/>
    <n v="2"/>
  </r>
  <r>
    <x v="137"/>
    <s v="Grace"/>
    <s v="Smith"/>
    <n v="30"/>
    <s v="DevOps"/>
    <x v="4"/>
    <s v="Inactive"/>
    <d v="2023-04-09T00:00:00"/>
    <n v="60018.239999999998"/>
    <s v="grace.smith@example.com"/>
    <n v="-5596309937"/>
    <s v="Excellent"/>
    <b v="0"/>
    <n v="60018.239999999998"/>
    <s v=" 5596309937"/>
    <s v="(559) 630-9937"/>
    <s v="Grace Smith"/>
    <n v="3"/>
  </r>
  <r>
    <x v="138"/>
    <s v="Eva"/>
    <s v="Davis"/>
    <n v="40"/>
    <s v="HR"/>
    <x v="2"/>
    <s v="Active"/>
    <d v="2024-07-05T00:00:00"/>
    <n v="82567.73"/>
    <s v="eva.davis@example.com"/>
    <n v="-4253042896"/>
    <s v="Poor"/>
    <b v="1"/>
    <n v="82567.73"/>
    <s v=" 4253042896"/>
    <s v="(425) 304-2896"/>
    <s v="Eva Davis"/>
    <n v="2"/>
  </r>
  <r>
    <x v="139"/>
    <s v="Charlie"/>
    <s v="Smith"/>
    <n v="25"/>
    <s v="Finance"/>
    <x v="0"/>
    <s v="Pending"/>
    <d v="2021-09-04T00:00:00"/>
    <n v="94725.71"/>
    <s v="charlie.smith@example.com"/>
    <n v="-3179128684"/>
    <s v="Poor"/>
    <b v="0"/>
    <n v="94725.71"/>
    <s v=" 3179128684"/>
    <s v="(317) 912-8684"/>
    <s v="Charlie Smith"/>
    <n v="5"/>
  </r>
  <r>
    <x v="140"/>
    <s v="Eva"/>
    <s v="Garcia"/>
    <n v="40"/>
    <s v="HR"/>
    <x v="4"/>
    <s v="Inactive"/>
    <d v="2024-10-13T00:00:00"/>
    <n v="83824.56"/>
    <s v="eva.garcia@example.com"/>
    <n v="-7872558776"/>
    <s v="Poor"/>
    <b v="0"/>
    <n v="83824.56"/>
    <s v=" 7872558776"/>
    <s v="(787) 255-8776"/>
    <s v="Eva Garcia"/>
    <n v="2"/>
  </r>
  <r>
    <x v="141"/>
    <s v="Frank"/>
    <s v="Smith"/>
    <n v="30"/>
    <s v="HR"/>
    <x v="2"/>
    <s v="Inactive"/>
    <d v="2020-02-14T00:00:00"/>
    <n v="118456.11"/>
    <s v="frank.smith@example.com"/>
    <n v="-4969033372"/>
    <s v="Excellent"/>
    <b v="1"/>
    <n v="118456.11"/>
    <s v=" 4969033372"/>
    <s v="(496) 903-3372"/>
    <s v="Frank Smith"/>
    <n v="6"/>
  </r>
  <r>
    <x v="142"/>
    <s v="Eva"/>
    <s v="Brown"/>
    <n v="25"/>
    <s v="Sales"/>
    <x v="2"/>
    <s v="Pending"/>
    <d v="2020-04-10T00:00:00"/>
    <n v="113743.19"/>
    <s v="eva.brown@example.com"/>
    <n v="-6346692547"/>
    <s v="Good"/>
    <b v="1"/>
    <n v="113743.19"/>
    <s v=" 6346692547"/>
    <s v="(634) 669-2547"/>
    <s v="Eva Brown"/>
    <n v="6"/>
  </r>
  <r>
    <x v="143"/>
    <s v="Eva"/>
    <s v="Garcia"/>
    <n v="30"/>
    <s v="Sales"/>
    <x v="0"/>
    <s v="Active"/>
    <d v="2023-07-27T00:00:00"/>
    <n v="63309.24"/>
    <s v="eva.garcia@example.com"/>
    <n v="-1214785389"/>
    <s v="Good"/>
    <b v="0"/>
    <n v="63309.24"/>
    <s v=" 1214785389"/>
    <s v="(121) 478-5389"/>
    <s v="Eva Garcia"/>
    <n v="3"/>
  </r>
  <r>
    <x v="144"/>
    <s v="Charlie"/>
    <s v="Garcia"/>
    <n v="25"/>
    <s v="DevOps"/>
    <x v="2"/>
    <s v="Active"/>
    <d v="2021-09-24T00:00:00"/>
    <n v="105202.73"/>
    <s v="charlie.garcia@example.com"/>
    <n v="-7895677664"/>
    <s v="Excellent"/>
    <b v="1"/>
    <n v="105202.73"/>
    <s v=" 7895677664"/>
    <s v="(789) 567-7664"/>
    <s v="Charlie Garcia"/>
    <n v="5"/>
  </r>
  <r>
    <x v="145"/>
    <s v="Frank"/>
    <s v="Davis"/>
    <n v="30"/>
    <s v="Cloud Tech"/>
    <x v="0"/>
    <s v="Inactive"/>
    <d v="2024-03-10T00:00:00"/>
    <n v="79085.22"/>
    <s v="frank.davis@example.com"/>
    <n v="-7546027340"/>
    <s v="Good"/>
    <b v="1"/>
    <n v="79085.22"/>
    <s v=" 7546027340"/>
    <s v="(754) 602-7340"/>
    <s v="Frank Davis"/>
    <n v="2"/>
  </r>
  <r>
    <x v="146"/>
    <s v="Frank"/>
    <s v="Williams"/>
    <n v="30"/>
    <s v="Sales"/>
    <x v="0"/>
    <s v="Active"/>
    <d v="2021-06-10T00:00:00"/>
    <n v="113983.43"/>
    <s v="frank.williams@example.com"/>
    <n v="-5148881430"/>
    <s v="Excellent"/>
    <b v="1"/>
    <n v="113983.43"/>
    <s v=" 5148881430"/>
    <s v="(514) 888-1430"/>
    <s v="Frank Williams"/>
    <n v="5"/>
  </r>
  <r>
    <x v="147"/>
    <s v="Eva"/>
    <s v="Williams"/>
    <n v="35"/>
    <s v="Cloud Tech"/>
    <x v="3"/>
    <s v="Active"/>
    <d v="2020-10-15T00:00:00"/>
    <n v="102790.6"/>
    <s v="eva.williams@example.com"/>
    <n v="-1150835353"/>
    <s v="Good"/>
    <b v="0"/>
    <n v="102790.6"/>
    <s v=" 1150835353"/>
    <s v="(115) 083-5353"/>
    <s v="Eva Williams"/>
    <n v="6"/>
  </r>
  <r>
    <x v="148"/>
    <s v="Grace"/>
    <s v="Smith"/>
    <n v="30"/>
    <s v="HR"/>
    <x v="1"/>
    <s v="Inactive"/>
    <d v="2020-01-29T00:00:00"/>
    <n v="68512.100000000006"/>
    <s v="grace.smith@example.com"/>
    <n v="-4439284043"/>
    <s v="Average"/>
    <b v="0"/>
    <n v="68512.100000000006"/>
    <s v=" 4439284043"/>
    <s v="(443) 928-4043"/>
    <s v="Grace Smith"/>
    <n v="6"/>
  </r>
  <r>
    <x v="149"/>
    <s v="Frank"/>
    <s v="Garcia"/>
    <n v="35"/>
    <s v="Sales"/>
    <x v="3"/>
    <s v="Pending"/>
    <d v="2022-01-30T00:00:00"/>
    <n v="57584.23"/>
    <s v="frank.garcia@example.com"/>
    <n v="-5669078262"/>
    <s v="Average"/>
    <b v="1"/>
    <n v="57584.23"/>
    <s v=" 5669078262"/>
    <s v="(566) 907-8262"/>
    <s v="Frank Garcia"/>
    <n v="4"/>
  </r>
  <r>
    <x v="150"/>
    <s v="Alice"/>
    <s v="Williams"/>
    <n v="30"/>
    <s v="Sales"/>
    <x v="0"/>
    <s v="Pending"/>
    <d v="2021-03-29T00:00:00"/>
    <n v="95335.67"/>
    <s v="alice.williams@example.com"/>
    <n v="-3373898774"/>
    <s v="Poor"/>
    <b v="0"/>
    <n v="95335.67"/>
    <s v=" 3373898774"/>
    <s v="(337) 389-8774"/>
    <s v="Alice Williams"/>
    <n v="5"/>
  </r>
  <r>
    <x v="151"/>
    <s v="Heidi"/>
    <s v="Williams"/>
    <n v="35"/>
    <s v="DevOps"/>
    <x v="3"/>
    <s v="Active"/>
    <d v="2020-10-13T00:00:00"/>
    <n v="53174.28"/>
    <s v="heidi.williams@example.com"/>
    <n v="-1536637779"/>
    <s v="Average"/>
    <b v="1"/>
    <n v="53174.28"/>
    <s v=" 1536637779"/>
    <s v="(153) 663-7779"/>
    <s v="Heidi Williams"/>
    <n v="6"/>
  </r>
  <r>
    <x v="152"/>
    <s v="Heidi"/>
    <s v="Smith"/>
    <n v="25"/>
    <s v="Cloud Tech"/>
    <x v="4"/>
    <s v="Pending"/>
    <d v="2020-10-04T00:00:00"/>
    <n v="77205.210000000006"/>
    <s v="heidi.smith@example.com"/>
    <n v="-5292407552"/>
    <s v="Average"/>
    <b v="0"/>
    <n v="77205.210000000006"/>
    <s v=" 5292407552"/>
    <s v="(529) 240-7552"/>
    <s v="Heidi Smith"/>
    <n v="6"/>
  </r>
  <r>
    <x v="153"/>
    <s v="Grace"/>
    <s v="Williams"/>
    <n v="30"/>
    <s v="DevOps"/>
    <x v="2"/>
    <s v="Active"/>
    <d v="2024-12-18T00:00:00"/>
    <n v="79041.919999999998"/>
    <s v="grace.williams@example.com"/>
    <n v="-6668459089"/>
    <s v="Average"/>
    <b v="1"/>
    <n v="79041.919999999998"/>
    <s v=" 6668459089"/>
    <s v="(666) 845-9089"/>
    <s v="Grace Williams"/>
    <n v="1"/>
  </r>
  <r>
    <x v="154"/>
    <s v="Heidi"/>
    <s v="Jones"/>
    <n v="30"/>
    <s v="Finance"/>
    <x v="0"/>
    <s v="Active"/>
    <d v="2023-11-14T00:00:00"/>
    <n v="75937.100000000006"/>
    <s v="heidi.jones@example.com"/>
    <n v="-2259999662"/>
    <s v="Excellent"/>
    <b v="1"/>
    <n v="75937.100000000006"/>
    <s v=" 2259999662"/>
    <s v="(225) 999-9662"/>
    <s v="Heidi Jones"/>
    <n v="2"/>
  </r>
  <r>
    <x v="155"/>
    <s v="David"/>
    <s v="Johnson"/>
    <n v="35"/>
    <s v="Cloud Tech"/>
    <x v="2"/>
    <s v="Inactive"/>
    <d v="2023-01-20T00:00:00"/>
    <n v="113118.73"/>
    <s v="david.johnson@example.com"/>
    <n v="-6186371596"/>
    <s v="Average"/>
    <b v="0"/>
    <n v="113118.73"/>
    <s v=" 6186371596"/>
    <s v="(618) 637-1596"/>
    <s v="David Johnson"/>
    <n v="3"/>
  </r>
  <r>
    <x v="156"/>
    <s v="Alice"/>
    <s v="Davis"/>
    <n v="40"/>
    <s v="HR"/>
    <x v="4"/>
    <s v="Active"/>
    <d v="2024-10-02T00:00:00"/>
    <n v="107693.38"/>
    <s v="alice.davis@example.com"/>
    <n v="-4121820969"/>
    <s v="Average"/>
    <b v="1"/>
    <n v="107693.38"/>
    <s v=" 4121820969"/>
    <s v="(412) 182-0969"/>
    <s v="Alice Davis"/>
    <n v="2"/>
  </r>
  <r>
    <x v="157"/>
    <s v="David"/>
    <s v="Johnson"/>
    <n v="30"/>
    <s v="Cloud Tech"/>
    <x v="1"/>
    <s v="Inactive"/>
    <d v="2021-05-13T00:00:00"/>
    <n v="119217.46"/>
    <s v="david.johnson@example.com"/>
    <n v="-2316433480"/>
    <s v="Poor"/>
    <b v="0"/>
    <n v="119217.46"/>
    <s v=" 2316433480"/>
    <s v="(231) 643-3480"/>
    <s v="David Johnson"/>
    <n v="5"/>
  </r>
  <r>
    <x v="158"/>
    <s v="David"/>
    <s v="Smith"/>
    <n v="25"/>
    <s v="Sales"/>
    <x v="4"/>
    <s v="Pending"/>
    <d v="2021-03-18T00:00:00"/>
    <n v="106913.71"/>
    <s v="david.smith@example.com"/>
    <n v="-7058025661"/>
    <s v="Average"/>
    <b v="0"/>
    <n v="106913.71"/>
    <s v=" 7058025661"/>
    <s v="(705) 802-5661"/>
    <s v="David Smith"/>
    <n v="5"/>
  </r>
  <r>
    <x v="159"/>
    <s v="Charlie"/>
    <s v="Brown"/>
    <n v="30"/>
    <s v="Cloud Tech"/>
    <x v="0"/>
    <s v="Active"/>
    <d v="2020-09-23T00:00:00"/>
    <n v="87815.08"/>
    <s v="charlie.brown@example.com"/>
    <n v="-1286716322"/>
    <s v="Average"/>
    <b v="1"/>
    <n v="87815.08"/>
    <s v=" 1286716322"/>
    <s v="(128) 671-6322"/>
    <s v="Charlie Brown"/>
    <n v="6"/>
  </r>
  <r>
    <x v="160"/>
    <s v="Bob"/>
    <s v="Davis"/>
    <n v="25"/>
    <s v="Admin"/>
    <x v="1"/>
    <s v="Inactive"/>
    <d v="2024-06-05T00:00:00"/>
    <n v="105190.21"/>
    <s v="bob.davis@example.com"/>
    <n v="-4672994937"/>
    <s v="Good"/>
    <b v="1"/>
    <n v="105190.21"/>
    <s v=" 4672994937"/>
    <s v="(467) 299-4937"/>
    <s v="Bob Davis"/>
    <n v="2"/>
  </r>
  <r>
    <x v="161"/>
    <s v="Alice"/>
    <s v="Smith"/>
    <n v="30"/>
    <s v="HR"/>
    <x v="1"/>
    <s v="Active"/>
    <d v="2024-02-28T00:00:00"/>
    <n v="79467.240000000005"/>
    <s v="alice.smith@example.com"/>
    <n v="-7430271692"/>
    <s v="Poor"/>
    <b v="0"/>
    <n v="79467.240000000005"/>
    <s v=" 7430271692"/>
    <s v="(743) 027-1692"/>
    <s v="Alice Smith"/>
    <n v="2"/>
  </r>
  <r>
    <x v="162"/>
    <s v="Bob"/>
    <s v="Garcia"/>
    <n v="40"/>
    <s v="Finance"/>
    <x v="0"/>
    <s v="Pending"/>
    <d v="2023-04-30T00:00:00"/>
    <n v="57633.78"/>
    <s v="bob.garcia@example.com"/>
    <n v="-8597779013"/>
    <s v="Poor"/>
    <b v="1"/>
    <n v="57633.78"/>
    <s v=" 8597779013"/>
    <s v="(859) 777-9013"/>
    <s v="Bob Garcia"/>
    <n v="3"/>
  </r>
  <r>
    <x v="163"/>
    <s v="Alice"/>
    <s v="Brown"/>
    <n v="30"/>
    <s v="HR"/>
    <x v="3"/>
    <s v="Pending"/>
    <d v="2020-03-04T00:00:00"/>
    <n v="54257.78"/>
    <s v="alice.brown@example.com"/>
    <n v="-7546926328"/>
    <s v="Poor"/>
    <b v="1"/>
    <n v="54257.78"/>
    <s v=" 7546926328"/>
    <s v="(754) 692-6328"/>
    <s v="Alice Brown"/>
    <n v="6"/>
  </r>
  <r>
    <x v="164"/>
    <s v="Grace"/>
    <s v="Johnson"/>
    <n v="40"/>
    <s v="DevOps"/>
    <x v="1"/>
    <s v="Inactive"/>
    <d v="2023-12-29T00:00:00"/>
    <n v="113679.06"/>
    <s v="grace.johnson@example.com"/>
    <n v="-6762916031"/>
    <s v="Poor"/>
    <b v="1"/>
    <n v="113679.06"/>
    <s v=" 6762916031"/>
    <s v="(676) 291-6031"/>
    <s v="Grace Johnson"/>
    <n v="2"/>
  </r>
  <r>
    <x v="165"/>
    <s v="Bob"/>
    <s v="Smith"/>
    <n v="35"/>
    <s v="Sales"/>
    <x v="4"/>
    <s v="Active"/>
    <d v="2020-09-15T00:00:00"/>
    <n v="69251.12"/>
    <s v="bob.smith@example.com"/>
    <n v="-4841376814"/>
    <s v="Poor"/>
    <b v="1"/>
    <n v="69251.12"/>
    <s v=" 4841376814"/>
    <s v="(484) 137-6814"/>
    <s v="Bob Smith"/>
    <n v="6"/>
  </r>
  <r>
    <x v="166"/>
    <s v="Frank"/>
    <s v="Garcia"/>
    <n v="40"/>
    <s v="Sales"/>
    <x v="5"/>
    <s v="Inactive"/>
    <d v="2022-07-18T00:00:00"/>
    <n v="85388.58"/>
    <s v="frank.garcia@example.com"/>
    <n v="-1185672437"/>
    <s v="Poor"/>
    <b v="1"/>
    <n v="85388.58"/>
    <s v=" 1185672437"/>
    <s v="(118) 567-2437"/>
    <s v="Frank Garcia"/>
    <n v="4"/>
  </r>
  <r>
    <x v="167"/>
    <s v="Bob"/>
    <s v="Davis"/>
    <n v="30"/>
    <s v="DevOps"/>
    <x v="4"/>
    <s v="Inactive"/>
    <d v="2022-07-13T00:00:00"/>
    <n v="112166.37"/>
    <s v="bob.davis@example.com"/>
    <n v="-701765635"/>
    <s v="Excellent"/>
    <b v="0"/>
    <n v="112166.37"/>
    <s v=" 701765635"/>
    <s v="(070) 176-5635"/>
    <s v="Bob Davis"/>
    <n v="4"/>
  </r>
  <r>
    <x v="168"/>
    <s v="Heidi"/>
    <s v="Davis"/>
    <n v="40"/>
    <s v="Finance"/>
    <x v="2"/>
    <s v="Active"/>
    <d v="2021-10-02T00:00:00"/>
    <n v="79873.48"/>
    <s v="heidi.davis@example.com"/>
    <n v="-41257770"/>
    <s v="Average"/>
    <b v="0"/>
    <n v="79873.48"/>
    <s v=" 41257770"/>
    <s v="(004) 125-7770"/>
    <s v="Heidi Davis"/>
    <n v="5"/>
  </r>
  <r>
    <x v="169"/>
    <s v="Frank"/>
    <s v="Miller"/>
    <n v="30"/>
    <s v="DevOps"/>
    <x v="3"/>
    <s v="Active"/>
    <d v="2020-07-05T00:00:00"/>
    <n v="108224.03"/>
    <s v="frank.miller@example.com"/>
    <n v="-1837274219"/>
    <s v="Poor"/>
    <b v="1"/>
    <n v="108224.03"/>
    <s v=" 1837274219"/>
    <s v="(183) 727-4219"/>
    <s v="Frank Miller"/>
    <n v="6"/>
  </r>
  <r>
    <x v="170"/>
    <s v="Bob"/>
    <s v="Garcia"/>
    <n v="35"/>
    <s v="Admin"/>
    <x v="5"/>
    <s v="Active"/>
    <d v="2023-04-16T00:00:00"/>
    <n v="116963.72"/>
    <s v="bob.garcia@example.com"/>
    <n v="-9124186209"/>
    <s v="Average"/>
    <b v="1"/>
    <n v="116963.72"/>
    <s v=" 9124186209"/>
    <s v="(912) 418-6209"/>
    <s v="Bob Garcia"/>
    <n v="3"/>
  </r>
  <r>
    <x v="171"/>
    <s v="Bob"/>
    <s v="Jones"/>
    <n v="40"/>
    <s v="HR"/>
    <x v="2"/>
    <s v="Inactive"/>
    <d v="2024-11-12T00:00:00"/>
    <n v="114109.06"/>
    <s v="bob.jones@example.com"/>
    <n v="-4275230836"/>
    <s v="Average"/>
    <b v="1"/>
    <n v="114109.06"/>
    <s v=" 4275230836"/>
    <s v="(427) 523-0836"/>
    <s v="Bob Jones"/>
    <n v="1"/>
  </r>
  <r>
    <x v="172"/>
    <s v="Eva"/>
    <s v="Williams"/>
    <n v="30"/>
    <s v="HR"/>
    <x v="0"/>
    <s v="Active"/>
    <d v="2023-03-29T00:00:00"/>
    <n v="85518.88"/>
    <s v="eva.williams@example.com"/>
    <n v="-816470899"/>
    <s v="Excellent"/>
    <b v="0"/>
    <n v="85518.88"/>
    <s v=" 816470899"/>
    <s v="(081) 647-0899"/>
    <s v="Eva Williams"/>
    <n v="3"/>
  </r>
  <r>
    <x v="173"/>
    <s v="Heidi"/>
    <s v="Brown"/>
    <n v="30"/>
    <s v="Cloud Tech"/>
    <x v="0"/>
    <s v="Pending"/>
    <d v="2022-01-22T00:00:00"/>
    <n v="58041.97"/>
    <s v="heidi.brown@example.com"/>
    <n v="-6335331059"/>
    <s v="Poor"/>
    <b v="1"/>
    <n v="58041.97"/>
    <s v=" 6335331059"/>
    <s v="(633) 533-1059"/>
    <s v="Heidi Brown"/>
    <n v="4"/>
  </r>
  <r>
    <x v="174"/>
    <s v="David"/>
    <s v="Garcia"/>
    <n v="40"/>
    <s v="Sales"/>
    <x v="5"/>
    <s v="Pending"/>
    <d v="2023-10-14T00:00:00"/>
    <n v="94988.94"/>
    <s v="david.garcia@example.com"/>
    <n v="-531312205"/>
    <s v="Good"/>
    <b v="0"/>
    <n v="94988.94"/>
    <s v=" 531312205"/>
    <s v="(053) 131-2205"/>
    <s v="David Garcia"/>
    <n v="3"/>
  </r>
  <r>
    <x v="175"/>
    <s v="Eva"/>
    <s v="Miller"/>
    <n v="25"/>
    <s v="Admin"/>
    <x v="0"/>
    <s v="Pending"/>
    <d v="2024-04-10T00:00:00"/>
    <n v="71628.929999999993"/>
    <s v="eva.miller@example.com"/>
    <n v="-8155839385"/>
    <s v="Excellent"/>
    <b v="0"/>
    <n v="71628.929999999993"/>
    <s v=" 8155839385"/>
    <s v="(815) 583-9385"/>
    <s v="Eva Miller"/>
    <n v="2"/>
  </r>
  <r>
    <x v="176"/>
    <s v="Alice"/>
    <s v="Williams"/>
    <n v="30"/>
    <s v="Admin"/>
    <x v="5"/>
    <s v="Pending"/>
    <d v="2022-03-31T00:00:00"/>
    <n v="54870.98"/>
    <s v="alice.williams@example.com"/>
    <n v="-6133155205"/>
    <s v="Good"/>
    <b v="0"/>
    <n v="54870.98"/>
    <s v=" 6133155205"/>
    <s v="(613) 315-5205"/>
    <s v="Alice Williams"/>
    <n v="4"/>
  </r>
  <r>
    <x v="177"/>
    <s v="Alice"/>
    <s v="Williams"/>
    <n v="25"/>
    <s v="DevOps"/>
    <x v="5"/>
    <s v="Active"/>
    <d v="2022-02-09T00:00:00"/>
    <n v="79388.27"/>
    <s v="alice.williams@example.com"/>
    <n v="-5063731494"/>
    <s v="Average"/>
    <b v="1"/>
    <n v="79388.27"/>
    <s v=" 5063731494"/>
    <s v="(506) 373-1494"/>
    <s v="Alice Williams"/>
    <n v="4"/>
  </r>
  <r>
    <x v="178"/>
    <s v="Frank"/>
    <s v="Smith"/>
    <n v="35"/>
    <s v="DevOps"/>
    <x v="0"/>
    <s v="Pending"/>
    <d v="2023-05-06T00:00:00"/>
    <n v="55946.99"/>
    <s v="frank.smith@example.com"/>
    <n v="-136497188"/>
    <s v="Average"/>
    <b v="0"/>
    <n v="55946.99"/>
    <s v=" 136497188"/>
    <s v="(013) 649-7188"/>
    <s v="Frank Smith"/>
    <n v="3"/>
  </r>
  <r>
    <x v="179"/>
    <s v="Charlie"/>
    <s v="Williams"/>
    <n v="30"/>
    <s v="Cloud Tech"/>
    <x v="2"/>
    <s v="Active"/>
    <d v="2021-07-11T00:00:00"/>
    <n v="81017.91"/>
    <s v="charlie.williams@example.com"/>
    <n v="-2419562524"/>
    <s v="Excellent"/>
    <b v="1"/>
    <n v="81017.91"/>
    <s v=" 2419562524"/>
    <s v="(241) 956-2524"/>
    <s v="Charlie Williams"/>
    <n v="5"/>
  </r>
  <r>
    <x v="180"/>
    <s v="Heidi"/>
    <s v="Jones"/>
    <n v="40"/>
    <s v="HR"/>
    <x v="4"/>
    <s v="Pending"/>
    <d v="2020-08-21T00:00:00"/>
    <n v="74162.100000000006"/>
    <s v="heidi.jones@example.com"/>
    <n v="-7150997682"/>
    <s v="Excellent"/>
    <b v="0"/>
    <n v="74162.100000000006"/>
    <s v=" 7150997682"/>
    <s v="(715) 099-7682"/>
    <s v="Heidi Jones"/>
    <n v="6"/>
  </r>
  <r>
    <x v="181"/>
    <s v="Heidi"/>
    <s v="Davis"/>
    <n v="30"/>
    <s v="DevOps"/>
    <x v="0"/>
    <s v="Active"/>
    <d v="2021-03-27T00:00:00"/>
    <n v="77668.44"/>
    <s v="heidi.davis@example.com"/>
    <n v="-8903091435"/>
    <s v="Good"/>
    <b v="1"/>
    <n v="77668.44"/>
    <s v=" 8903091435"/>
    <s v="(890) 309-1435"/>
    <s v="Heidi Davis"/>
    <n v="5"/>
  </r>
  <r>
    <x v="182"/>
    <s v="Alice"/>
    <s v="Miller"/>
    <n v="30"/>
    <s v="HR"/>
    <x v="4"/>
    <s v="Active"/>
    <d v="2024-04-14T00:00:00"/>
    <n v="67886.37"/>
    <s v="alice.miller@example.com"/>
    <n v="-3910257431"/>
    <s v="Poor"/>
    <b v="0"/>
    <n v="67886.37"/>
    <s v=" 3910257431"/>
    <s v="(391) 025-7431"/>
    <s v="Alice Miller"/>
    <n v="2"/>
  </r>
  <r>
    <x v="183"/>
    <s v="Alice"/>
    <s v="Williams"/>
    <n v="40"/>
    <s v="DevOps"/>
    <x v="3"/>
    <s v="Active"/>
    <d v="2020-09-21T00:00:00"/>
    <n v="76614.52"/>
    <s v="alice.williams@example.com"/>
    <n v="-6303975244"/>
    <s v="Good"/>
    <b v="1"/>
    <n v="76614.52"/>
    <s v=" 6303975244"/>
    <s v="(630) 397-5244"/>
    <s v="Alice Williams"/>
    <n v="6"/>
  </r>
  <r>
    <x v="184"/>
    <s v="Frank"/>
    <s v="Smith"/>
    <n v="25"/>
    <s v="Finance"/>
    <x v="2"/>
    <s v="Active"/>
    <d v="2022-06-12T00:00:00"/>
    <n v="51311.91"/>
    <s v="frank.smith@example.com"/>
    <n v="-864035532"/>
    <s v="Excellent"/>
    <b v="0"/>
    <n v="51311.91"/>
    <s v=" 864035532"/>
    <s v="(086) 403-5532"/>
    <s v="Frank Smith"/>
    <n v="4"/>
  </r>
  <r>
    <x v="185"/>
    <s v="Frank"/>
    <s v="Jones"/>
    <n v="30"/>
    <s v="Finance"/>
    <x v="5"/>
    <s v="Inactive"/>
    <d v="2023-12-24T00:00:00"/>
    <n v="94809.919999999998"/>
    <s v="frank.jones@example.com"/>
    <n v="-8033968526"/>
    <s v="Good"/>
    <b v="1"/>
    <n v="94809.919999999998"/>
    <s v=" 8033968526"/>
    <s v="(803) 396-8526"/>
    <s v="Frank Jones"/>
    <n v="2"/>
  </r>
  <r>
    <x v="186"/>
    <s v="Grace"/>
    <s v="Johnson"/>
    <n v="25"/>
    <s v="HR"/>
    <x v="4"/>
    <s v="Pending"/>
    <d v="2022-07-31T00:00:00"/>
    <n v="108241.81"/>
    <s v="grace.johnson@example.com"/>
    <n v="-171302320"/>
    <s v="Excellent"/>
    <b v="1"/>
    <n v="108241.81"/>
    <s v=" 171302320"/>
    <s v="(017) 130-2320"/>
    <s v="Grace Johnson"/>
    <n v="4"/>
  </r>
  <r>
    <x v="187"/>
    <s v="Bob"/>
    <s v="Davis"/>
    <n v="40"/>
    <s v="Cloud Tech"/>
    <x v="4"/>
    <s v="Inactive"/>
    <d v="2023-04-21T00:00:00"/>
    <n v="78031.490000000005"/>
    <s v="bob.davis@example.com"/>
    <n v="-2983381673"/>
    <s v="Good"/>
    <b v="1"/>
    <n v="78031.490000000005"/>
    <s v=" 2983381673"/>
    <s v="(298) 338-1673"/>
    <s v="Bob Davis"/>
    <n v="3"/>
  </r>
  <r>
    <x v="188"/>
    <s v="Eva"/>
    <s v="Davis"/>
    <n v="35"/>
    <s v="Admin"/>
    <x v="0"/>
    <s v="Active"/>
    <d v="2020-06-05T00:00:00"/>
    <n v="85733.83"/>
    <s v="eva.davis@example.com"/>
    <n v="-2336293448"/>
    <s v="Excellent"/>
    <b v="1"/>
    <n v="85733.83"/>
    <s v=" 2336293448"/>
    <s v="(233) 629-3448"/>
    <s v="Eva Davis"/>
    <n v="6"/>
  </r>
  <r>
    <x v="189"/>
    <s v="David"/>
    <s v="Miller"/>
    <n v="35"/>
    <s v="HR"/>
    <x v="2"/>
    <s v="Pending"/>
    <d v="2024-07-27T00:00:00"/>
    <n v="60338.29"/>
    <s v="david.miller@example.com"/>
    <n v="-7347156626"/>
    <s v="Excellent"/>
    <b v="0"/>
    <n v="60338.29"/>
    <s v=" 7347156626"/>
    <s v="(734) 715-6626"/>
    <s v="David Miller"/>
    <n v="2"/>
  </r>
  <r>
    <x v="190"/>
    <s v="Eva"/>
    <s v="Davis"/>
    <n v="30"/>
    <s v="Admin"/>
    <x v="5"/>
    <s v="Active"/>
    <d v="2024-04-05T00:00:00"/>
    <n v="103140.67"/>
    <s v="eva.davis@example.com"/>
    <n v="-7689627065"/>
    <s v="Excellent"/>
    <b v="0"/>
    <n v="103140.67"/>
    <s v=" 7689627065"/>
    <s v="(768) 962-7065"/>
    <s v="Eva Davis"/>
    <n v="2"/>
  </r>
  <r>
    <x v="191"/>
    <s v="Heidi"/>
    <s v="Williams"/>
    <n v="40"/>
    <s v="Sales"/>
    <x v="5"/>
    <s v="Inactive"/>
    <d v="2023-10-26T00:00:00"/>
    <n v="114690.8"/>
    <s v="heidi.williams@example.com"/>
    <n v="-1498282466"/>
    <s v="Poor"/>
    <b v="1"/>
    <n v="114690.8"/>
    <s v=" 1498282466"/>
    <s v="(149) 828-2466"/>
    <s v="Heidi Williams"/>
    <n v="2"/>
  </r>
  <r>
    <x v="192"/>
    <s v="Frank"/>
    <s v="Smith"/>
    <n v="35"/>
    <s v="Admin"/>
    <x v="3"/>
    <s v="Active"/>
    <d v="2022-08-18T00:00:00"/>
    <n v="80954.559999999998"/>
    <s v="frank.smith@example.com"/>
    <n v="-4746897151"/>
    <s v="Good"/>
    <b v="0"/>
    <n v="80954.559999999998"/>
    <s v=" 4746897151"/>
    <s v="(474) 689-7151"/>
    <s v="Frank Smith"/>
    <n v="4"/>
  </r>
  <r>
    <x v="193"/>
    <s v="Eva"/>
    <s v="Davis"/>
    <n v="30"/>
    <s v="Cloud Tech"/>
    <x v="0"/>
    <s v="Pending"/>
    <d v="2020-05-31T00:00:00"/>
    <n v="71728.55"/>
    <s v="eva.davis@example.com"/>
    <n v="-7323008575"/>
    <s v="Good"/>
    <b v="1"/>
    <n v="71728.55"/>
    <s v=" 7323008575"/>
    <s v="(732) 300-8575"/>
    <s v="Eva Davis"/>
    <n v="6"/>
  </r>
  <r>
    <x v="194"/>
    <s v="Alice"/>
    <s v="Davis"/>
    <n v="35"/>
    <s v="HR"/>
    <x v="1"/>
    <s v="Pending"/>
    <d v="2024-11-04T00:00:00"/>
    <n v="118415.8"/>
    <s v="alice.davis@example.com"/>
    <n v="-6656749159"/>
    <s v="Good"/>
    <b v="1"/>
    <n v="118415.8"/>
    <s v=" 6656749159"/>
    <s v="(665) 674-9159"/>
    <s v="Alice Davis"/>
    <n v="1"/>
  </r>
  <r>
    <x v="195"/>
    <s v="Grace"/>
    <s v="Johnson"/>
    <n v="40"/>
    <s v="Sales"/>
    <x v="5"/>
    <s v="Pending"/>
    <d v="2020-03-25T00:00:00"/>
    <n v="81481.36"/>
    <s v="grace.johnson@example.com"/>
    <n v="-1692364586"/>
    <s v="Excellent"/>
    <b v="0"/>
    <n v="81481.36"/>
    <s v=" 1692364586"/>
    <s v="(169) 236-4586"/>
    <s v="Grace Johnson"/>
    <n v="6"/>
  </r>
  <r>
    <x v="196"/>
    <s v="David"/>
    <s v="Johnson"/>
    <n v="35"/>
    <s v="Sales"/>
    <x v="3"/>
    <s v="Pending"/>
    <d v="2020-11-04T00:00:00"/>
    <n v="117040.57"/>
    <s v="david.johnson@example.com"/>
    <n v="-5066337049"/>
    <s v="Good"/>
    <b v="1"/>
    <n v="117040.57"/>
    <s v=" 5066337049"/>
    <s v="(506) 633-7049"/>
    <s v="David Johnson"/>
    <n v="5"/>
  </r>
  <r>
    <x v="197"/>
    <s v="Frank"/>
    <s v="Brown"/>
    <n v="25"/>
    <s v="Sales"/>
    <x v="2"/>
    <s v="Active"/>
    <d v="2020-03-21T00:00:00"/>
    <n v="67342.06"/>
    <s v="frank.brown@example.com"/>
    <n v="-2497243991"/>
    <s v="Good"/>
    <b v="1"/>
    <n v="67342.06"/>
    <s v=" 2497243991"/>
    <s v="(249) 724-3991"/>
    <s v="Frank Brown"/>
    <n v="6"/>
  </r>
  <r>
    <x v="198"/>
    <s v="Heidi"/>
    <s v="Jones"/>
    <n v="30"/>
    <s v="Sales"/>
    <x v="5"/>
    <s v="Active"/>
    <d v="2022-01-15T00:00:00"/>
    <n v="76099.64"/>
    <s v="heidi.jones@example.com"/>
    <n v="-116691835"/>
    <s v="Excellent"/>
    <b v="0"/>
    <n v="76099.64"/>
    <s v=" 116691835"/>
    <s v="(011) 669-1835"/>
    <s v="Heidi Jones"/>
    <n v="4"/>
  </r>
  <r>
    <x v="199"/>
    <s v="Grace"/>
    <s v="Williams"/>
    <n v="35"/>
    <s v="DevOps"/>
    <x v="5"/>
    <s v="Active"/>
    <d v="2024-06-04T00:00:00"/>
    <n v="94162.06"/>
    <s v="grace.williams@example.com"/>
    <n v="-2644886945"/>
    <s v="Average"/>
    <b v="1"/>
    <n v="94162.06"/>
    <s v=" 2644886945"/>
    <s v="(264) 488-6945"/>
    <s v="Grace Williams"/>
    <n v="2"/>
  </r>
  <r>
    <x v="200"/>
    <s v="Frank"/>
    <s v="Davis"/>
    <n v="25"/>
    <s v="Sales"/>
    <x v="2"/>
    <s v="Inactive"/>
    <d v="2021-08-04T00:00:00"/>
    <n v="67639.7"/>
    <s v="frank.davis@example.com"/>
    <n v="-1195243639"/>
    <s v="Excellent"/>
    <b v="1"/>
    <n v="67639.7"/>
    <s v=" 1195243639"/>
    <s v="(119) 524-3639"/>
    <s v="Frank Davis"/>
    <n v="5"/>
  </r>
  <r>
    <x v="201"/>
    <s v="Charlie"/>
    <s v="Garcia"/>
    <n v="35"/>
    <s v="Cloud Tech"/>
    <x v="5"/>
    <s v="Pending"/>
    <d v="2020-10-16T00:00:00"/>
    <n v="114172.25"/>
    <s v="charlie.garcia@example.com"/>
    <n v="-2701168645"/>
    <s v="Good"/>
    <b v="1"/>
    <n v="114172.25"/>
    <s v=" 2701168645"/>
    <s v="(270) 116-8645"/>
    <s v="Charlie Garcia"/>
    <n v="5"/>
  </r>
  <r>
    <x v="202"/>
    <s v="Grace"/>
    <s v="Davis"/>
    <n v="30"/>
    <s v="Sales"/>
    <x v="2"/>
    <s v="Active"/>
    <d v="2021-09-26T00:00:00"/>
    <n v="89124.54"/>
    <s v="grace.davis@example.com"/>
    <n v="-2252237280"/>
    <s v="Excellent"/>
    <b v="1"/>
    <n v="89124.54"/>
    <s v=" 2252237280"/>
    <s v="(225) 223-7280"/>
    <s v="Grace Davis"/>
    <n v="5"/>
  </r>
  <r>
    <x v="203"/>
    <s v="Frank"/>
    <s v="Smith"/>
    <n v="30"/>
    <s v="DevOps"/>
    <x v="2"/>
    <s v="Pending"/>
    <d v="2023-11-04T00:00:00"/>
    <n v="113871.36"/>
    <s v="frank.smith@example.com"/>
    <n v="-7932302345"/>
    <s v="Average"/>
    <b v="0"/>
    <n v="113871.36"/>
    <s v=" 7932302345"/>
    <s v="(793) 230-2345"/>
    <s v="Frank Smith"/>
    <n v="2"/>
  </r>
  <r>
    <x v="204"/>
    <s v="Grace"/>
    <s v="Brown"/>
    <n v="30"/>
    <s v="HR"/>
    <x v="1"/>
    <s v="Inactive"/>
    <d v="2021-09-24T00:00:00"/>
    <n v="62618.400000000001"/>
    <s v="grace.brown@example.com"/>
    <n v="-7912141613"/>
    <s v="Excellent"/>
    <b v="0"/>
    <n v="62618.400000000001"/>
    <s v=" 7912141613"/>
    <s v="(791) 214-1613"/>
    <s v="Grace Brown"/>
    <n v="5"/>
  </r>
  <r>
    <x v="205"/>
    <s v="Heidi"/>
    <s v="Jones"/>
    <n v="30"/>
    <s v="Admin"/>
    <x v="4"/>
    <s v="Active"/>
    <d v="2020-06-07T00:00:00"/>
    <n v="70705.45"/>
    <s v="heidi.jones@example.com"/>
    <n v="-1509377099"/>
    <s v="Good"/>
    <b v="0"/>
    <n v="70705.45"/>
    <s v=" 1509377099"/>
    <s v="(150) 937-7099"/>
    <s v="Heidi Jones"/>
    <n v="6"/>
  </r>
  <r>
    <x v="206"/>
    <s v="Alice"/>
    <s v="Garcia"/>
    <n v="35"/>
    <s v="Sales"/>
    <x v="4"/>
    <s v="Pending"/>
    <d v="2022-02-10T00:00:00"/>
    <n v="60797.69"/>
    <s v="alice.garcia@example.com"/>
    <n v="-4090138068"/>
    <s v="Average"/>
    <b v="1"/>
    <n v="60797.69"/>
    <s v=" 4090138068"/>
    <s v="(409) 013-8068"/>
    <s v="Alice Garcia"/>
    <n v="4"/>
  </r>
  <r>
    <x v="207"/>
    <s v="Charlie"/>
    <s v="Brown"/>
    <n v="40"/>
    <s v="Cloud Tech"/>
    <x v="3"/>
    <s v="Inactive"/>
    <d v="2023-10-17T00:00:00"/>
    <n v="100371"/>
    <s v="charlie.brown@example.com"/>
    <n v="-8477596554"/>
    <s v="Poor"/>
    <b v="1"/>
    <n v="100371"/>
    <s v=" 8477596554"/>
    <s v="(847) 759-6554"/>
    <s v="Charlie Brown"/>
    <n v="2"/>
  </r>
  <r>
    <x v="208"/>
    <s v="Eva"/>
    <s v="Miller"/>
    <n v="40"/>
    <s v="Admin"/>
    <x v="5"/>
    <s v="Active"/>
    <d v="2021-09-25T00:00:00"/>
    <n v="117591.76"/>
    <s v="eva.miller@example.com"/>
    <n v="-5356690550"/>
    <s v="Good"/>
    <b v="0"/>
    <n v="117591.76"/>
    <s v=" 5356690550"/>
    <s v="(535) 669-0550"/>
    <s v="Eva Miller"/>
    <n v="5"/>
  </r>
  <r>
    <x v="209"/>
    <s v="David"/>
    <s v="Jones"/>
    <n v="35"/>
    <s v="DevOps"/>
    <x v="5"/>
    <s v="Inactive"/>
    <d v="2022-08-03T00:00:00"/>
    <n v="103860.7"/>
    <s v="david.jones@example.com"/>
    <n v="-762091842"/>
    <s v="Average"/>
    <b v="1"/>
    <n v="103860.7"/>
    <s v=" 762091842"/>
    <s v="(076) 209-1842"/>
    <s v="David Jones"/>
    <n v="4"/>
  </r>
  <r>
    <x v="210"/>
    <s v="Grace"/>
    <s v="Davis"/>
    <n v="30"/>
    <s v="Admin"/>
    <x v="5"/>
    <s v="Active"/>
    <d v="2024-11-22T00:00:00"/>
    <n v="67500.22"/>
    <s v="grace.davis@example.com"/>
    <n v="-5797863049"/>
    <s v="Average"/>
    <b v="1"/>
    <n v="67500.22"/>
    <s v=" 5797863049"/>
    <s v="(579) 786-3049"/>
    <s v="Grace Davis"/>
    <n v="1"/>
  </r>
  <r>
    <x v="211"/>
    <s v="Frank"/>
    <s v="Davis"/>
    <n v="30"/>
    <s v="Cloud Tech"/>
    <x v="2"/>
    <s v="Pending"/>
    <d v="2024-10-09T00:00:00"/>
    <n v="58727.44"/>
    <s v="frank.davis@example.com"/>
    <n v="-5057397690"/>
    <s v="Poor"/>
    <b v="1"/>
    <n v="58727.44"/>
    <s v=" 5057397690"/>
    <s v="(505) 739-7690"/>
    <s v="Frank Davis"/>
    <n v="2"/>
  </r>
  <r>
    <x v="212"/>
    <s v="Charlie"/>
    <s v="Jones"/>
    <n v="35"/>
    <s v="Finance"/>
    <x v="5"/>
    <s v="Active"/>
    <d v="2024-08-28T00:00:00"/>
    <n v="80623.08"/>
    <s v="charlie.jones@example.com"/>
    <n v="-5671649327"/>
    <s v="Excellent"/>
    <b v="1"/>
    <n v="80623.08"/>
    <s v=" 5671649327"/>
    <s v="(567) 164-9327"/>
    <s v="Charlie Jones"/>
    <n v="2"/>
  </r>
  <r>
    <x v="213"/>
    <s v="David"/>
    <s v="Davis"/>
    <n v="40"/>
    <s v="HR"/>
    <x v="1"/>
    <s v="Inactive"/>
    <d v="2020-04-19T00:00:00"/>
    <n v="77751.78"/>
    <s v="david.davis@example.com"/>
    <n v="-9802714871"/>
    <s v="Excellent"/>
    <b v="0"/>
    <n v="77751.78"/>
    <s v=" 9802714871"/>
    <s v="(980) 271-4871"/>
    <s v="David Davis"/>
    <n v="6"/>
  </r>
  <r>
    <x v="214"/>
    <s v="Grace"/>
    <s v="Williams"/>
    <n v="25"/>
    <s v="HR"/>
    <x v="4"/>
    <s v="Active"/>
    <d v="2021-10-14T00:00:00"/>
    <n v="115157.81"/>
    <s v="grace.williams@example.com"/>
    <n v="-7178333210"/>
    <s v="Good"/>
    <b v="0"/>
    <n v="115157.81"/>
    <s v=" 7178333210"/>
    <s v="(717) 833-3210"/>
    <s v="Grace Williams"/>
    <n v="5"/>
  </r>
  <r>
    <x v="215"/>
    <s v="Frank"/>
    <s v="Jones"/>
    <n v="30"/>
    <s v="Admin"/>
    <x v="1"/>
    <s v="Inactive"/>
    <d v="2024-08-26T00:00:00"/>
    <n v="83071.850000000006"/>
    <s v="frank.jones@example.com"/>
    <n v="-6025643470"/>
    <s v="Poor"/>
    <b v="0"/>
    <n v="83071.850000000006"/>
    <s v=" 6025643470"/>
    <s v="(602) 564-3470"/>
    <s v="Frank Jones"/>
    <n v="2"/>
  </r>
  <r>
    <x v="216"/>
    <s v="Heidi"/>
    <s v="Brown"/>
    <n v="40"/>
    <s v="Sales"/>
    <x v="1"/>
    <s v="Active"/>
    <d v="2020-02-08T00:00:00"/>
    <n v="67914.67"/>
    <s v="heidi.brown@example.com"/>
    <n v="-2871539914"/>
    <s v="Excellent"/>
    <b v="1"/>
    <n v="67914.67"/>
    <s v=" 2871539914"/>
    <s v="(287) 153-9914"/>
    <s v="Heidi Brown"/>
    <n v="6"/>
  </r>
  <r>
    <x v="217"/>
    <s v="Grace"/>
    <s v="Jones"/>
    <n v="25"/>
    <s v="HR"/>
    <x v="4"/>
    <s v="Inactive"/>
    <d v="2020-09-06T00:00:00"/>
    <n v="53342.46"/>
    <s v="grace.jones@example.com"/>
    <n v="-6686334140"/>
    <s v="Poor"/>
    <b v="0"/>
    <n v="53342.46"/>
    <s v=" 6686334140"/>
    <s v="(668) 633-4140"/>
    <s v="Grace Jones"/>
    <n v="6"/>
  </r>
  <r>
    <x v="218"/>
    <s v="Heidi"/>
    <s v="Garcia"/>
    <n v="25"/>
    <s v="Cloud Tech"/>
    <x v="3"/>
    <s v="Pending"/>
    <d v="2023-01-02T00:00:00"/>
    <n v="51150.47"/>
    <s v="heidi.garcia@example.com"/>
    <n v="-1159319524"/>
    <s v="Excellent"/>
    <b v="0"/>
    <n v="51150.47"/>
    <s v=" 1159319524"/>
    <s v="(115) 931-9524"/>
    <s v="Heidi Garcia"/>
    <n v="3"/>
  </r>
  <r>
    <x v="219"/>
    <s v="David"/>
    <s v="Davis"/>
    <n v="30"/>
    <s v="HR"/>
    <x v="3"/>
    <s v="Active"/>
    <d v="2023-06-13T00:00:00"/>
    <n v="74697.119999999995"/>
    <s v="david.davis@example.com"/>
    <n v="-6904098365"/>
    <s v="Average"/>
    <b v="1"/>
    <n v="74697.119999999995"/>
    <s v=" 6904098365"/>
    <s v="(690) 409-8365"/>
    <s v="David Davis"/>
    <n v="3"/>
  </r>
  <r>
    <x v="220"/>
    <s v="Charlie"/>
    <s v="Williams"/>
    <n v="25"/>
    <s v="Sales"/>
    <x v="0"/>
    <s v="Active"/>
    <d v="2022-12-13T00:00:00"/>
    <n v="88085.74"/>
    <s v="charlie.williams@example.com"/>
    <n v="-5528993159"/>
    <s v="Excellent"/>
    <b v="1"/>
    <n v="88085.74"/>
    <s v=" 5528993159"/>
    <s v="(552) 899-3159"/>
    <s v="Charlie Williams"/>
    <n v="3"/>
  </r>
  <r>
    <x v="221"/>
    <s v="Alice"/>
    <s v="Williams"/>
    <n v="40"/>
    <s v="Finance"/>
    <x v="1"/>
    <s v="Pending"/>
    <d v="2022-03-03T00:00:00"/>
    <n v="118672.76"/>
    <s v="alice.williams@example.com"/>
    <n v="-8752437728"/>
    <s v="Poor"/>
    <b v="0"/>
    <n v="118672.76"/>
    <s v=" 8752437728"/>
    <s v="(875) 243-7728"/>
    <s v="Alice Williams"/>
    <n v="4"/>
  </r>
  <r>
    <x v="222"/>
    <s v="Alice"/>
    <s v="Miller"/>
    <n v="35"/>
    <s v="Cloud Tech"/>
    <x v="0"/>
    <s v="Active"/>
    <d v="2024-02-10T00:00:00"/>
    <n v="95997.31"/>
    <s v="alice.miller@example.com"/>
    <n v="-4209548148"/>
    <s v="Average"/>
    <b v="0"/>
    <n v="95997.31"/>
    <s v=" 4209548148"/>
    <s v="(420) 954-8148"/>
    <s v="Alice Miller"/>
    <n v="2"/>
  </r>
  <r>
    <x v="223"/>
    <s v="Frank"/>
    <s v="Brown"/>
    <n v="30"/>
    <s v="Cloud Tech"/>
    <x v="0"/>
    <s v="Pending"/>
    <d v="2021-11-24T00:00:00"/>
    <n v="106945.62"/>
    <s v="frank.brown@example.com"/>
    <n v="-7374605232"/>
    <s v="Average"/>
    <b v="0"/>
    <n v="106945.62"/>
    <s v=" 7374605232"/>
    <s v="(737) 460-5232"/>
    <s v="Frank Brown"/>
    <n v="4"/>
  </r>
  <r>
    <x v="224"/>
    <s v="Heidi"/>
    <s v="Johnson"/>
    <n v="40"/>
    <s v="DevOps"/>
    <x v="4"/>
    <s v="Active"/>
    <d v="2020-05-09T00:00:00"/>
    <n v="100123.15"/>
    <s v="heidi.johnson@example.com"/>
    <n v="-276420864"/>
    <s v="Average"/>
    <b v="0"/>
    <n v="100123.15"/>
    <s v=" 276420864"/>
    <s v="(027) 642-0864"/>
    <s v="Heidi Johnson"/>
    <n v="6"/>
  </r>
  <r>
    <x v="225"/>
    <s v="Alice"/>
    <s v="Johnson"/>
    <n v="35"/>
    <s v="Admin"/>
    <x v="1"/>
    <s v="Active"/>
    <d v="2024-12-19T00:00:00"/>
    <n v="52933.42"/>
    <s v="alice.johnson@example.com"/>
    <n v="-6756618442"/>
    <s v="Poor"/>
    <b v="1"/>
    <n v="52933.42"/>
    <s v=" 6756618442"/>
    <s v="(675) 661-8442"/>
    <s v="Alice Johnson"/>
    <n v="1"/>
  </r>
  <r>
    <x v="226"/>
    <s v="Grace"/>
    <s v="Jones"/>
    <n v="30"/>
    <s v="Finance"/>
    <x v="0"/>
    <s v="Active"/>
    <d v="2024-03-22T00:00:00"/>
    <n v="95283.03"/>
    <s v="grace.jones@example.com"/>
    <n v="-8612590471"/>
    <s v="Good"/>
    <b v="0"/>
    <n v="95283.03"/>
    <s v=" 8612590471"/>
    <s v="(861) 259-0471"/>
    <s v="Grace Jones"/>
    <n v="2"/>
  </r>
  <r>
    <x v="227"/>
    <s v="Alice"/>
    <s v="Miller"/>
    <n v="35"/>
    <s v="HR"/>
    <x v="1"/>
    <s v="Inactive"/>
    <d v="2022-06-13T00:00:00"/>
    <n v="112264.06"/>
    <s v="alice.miller@example.com"/>
    <n v="-9277423329"/>
    <s v="Good"/>
    <b v="0"/>
    <n v="112264.06"/>
    <s v=" 9277423329"/>
    <s v="(927) 742-3329"/>
    <s v="Alice Miller"/>
    <n v="4"/>
  </r>
  <r>
    <x v="228"/>
    <s v="Grace"/>
    <s v="Smith"/>
    <n v="35"/>
    <s v="Admin"/>
    <x v="3"/>
    <s v="Pending"/>
    <d v="2022-10-15T00:00:00"/>
    <n v="75714.28"/>
    <s v="grace.smith@example.com"/>
    <n v="-5912662014"/>
    <s v="Good"/>
    <b v="1"/>
    <n v="75714.28"/>
    <s v=" 5912662014"/>
    <s v="(591) 266-2014"/>
    <s v="Grace Smith"/>
    <n v="4"/>
  </r>
  <r>
    <x v="229"/>
    <s v="Eva"/>
    <s v="Jones"/>
    <n v="25"/>
    <s v="DevOps"/>
    <x v="3"/>
    <s v="Active"/>
    <d v="2022-05-31T00:00:00"/>
    <n v="92171.73"/>
    <s v="eva.jones@example.com"/>
    <n v="-7201859625"/>
    <s v="Poor"/>
    <b v="0"/>
    <n v="92171.73"/>
    <s v=" 7201859625"/>
    <s v="(720) 185-9625"/>
    <s v="Eva Jones"/>
    <n v="4"/>
  </r>
  <r>
    <x v="230"/>
    <s v="Eva"/>
    <s v="Miller"/>
    <n v="35"/>
    <s v="Cloud Tech"/>
    <x v="1"/>
    <s v="Inactive"/>
    <d v="2023-09-15T00:00:00"/>
    <n v="70694.8"/>
    <s v="eva.miller@example.com"/>
    <n v="-3013674925"/>
    <s v="Average"/>
    <b v="1"/>
    <n v="70694.8"/>
    <s v=" 3013674925"/>
    <s v="(301) 367-4925"/>
    <s v="Eva Miller"/>
    <n v="3"/>
  </r>
  <r>
    <x v="231"/>
    <s v="Grace"/>
    <s v="Brown"/>
    <n v="30"/>
    <s v="DevOps"/>
    <x v="3"/>
    <s v="Inactive"/>
    <d v="2022-07-04T00:00:00"/>
    <n v="52964.86"/>
    <s v="grace.brown@example.com"/>
    <n v="-1764750110"/>
    <s v="Good"/>
    <b v="1"/>
    <n v="52964.86"/>
    <s v=" 1764750110"/>
    <s v="(176) 475-0110"/>
    <s v="Grace Brown"/>
    <n v="4"/>
  </r>
  <r>
    <x v="232"/>
    <s v="Frank"/>
    <s v="Brown"/>
    <n v="30"/>
    <s v="Finance"/>
    <x v="0"/>
    <s v="Pending"/>
    <d v="2024-06-08T00:00:00"/>
    <n v="116353.31"/>
    <s v="frank.brown@example.com"/>
    <n v="-1783099973"/>
    <s v="Poor"/>
    <b v="1"/>
    <n v="116353.31"/>
    <s v=" 1783099973"/>
    <s v="(178) 309-9973"/>
    <s v="Frank Brown"/>
    <n v="2"/>
  </r>
  <r>
    <x v="233"/>
    <s v="Grace"/>
    <s v="Brown"/>
    <n v="35"/>
    <s v="Sales"/>
    <x v="2"/>
    <s v="Pending"/>
    <d v="2020-11-23T00:00:00"/>
    <n v="116695.26"/>
    <s v="grace.brown@example.com"/>
    <n v="-1926764920"/>
    <s v="Good"/>
    <b v="0"/>
    <n v="116695.26"/>
    <s v=" 1926764920"/>
    <s v="(192) 676-4920"/>
    <s v="Grace Brown"/>
    <n v="5"/>
  </r>
  <r>
    <x v="234"/>
    <s v="Heidi"/>
    <s v="Brown"/>
    <n v="25"/>
    <s v="Admin"/>
    <x v="1"/>
    <s v="Active"/>
    <d v="2024-05-13T00:00:00"/>
    <n v="95161.4"/>
    <s v="heidi.brown@example.com"/>
    <n v="-5182606887"/>
    <s v="Excellent"/>
    <b v="0"/>
    <n v="95161.4"/>
    <s v=" 5182606887"/>
    <s v="(518) 260-6887"/>
    <s v="Heidi Brown"/>
    <n v="2"/>
  </r>
  <r>
    <x v="235"/>
    <s v="Alice"/>
    <s v="Brown"/>
    <n v="30"/>
    <s v="Admin"/>
    <x v="2"/>
    <s v="Inactive"/>
    <d v="2022-01-29T00:00:00"/>
    <n v="76040.94"/>
    <s v="alice.brown@example.com"/>
    <n v="-7189813128"/>
    <s v="Good"/>
    <b v="1"/>
    <n v="76040.94"/>
    <s v=" 7189813128"/>
    <s v="(718) 981-3128"/>
    <s v="Alice Brown"/>
    <n v="4"/>
  </r>
  <r>
    <x v="236"/>
    <s v="Charlie"/>
    <s v="Miller"/>
    <n v="30"/>
    <s v="HR"/>
    <x v="3"/>
    <s v="Inactive"/>
    <d v="2023-08-23T00:00:00"/>
    <n v="69508.28"/>
    <s v="charlie.miller@example.com"/>
    <n v="-2087510292"/>
    <s v="Good"/>
    <b v="0"/>
    <n v="69508.28"/>
    <s v=" 2087510292"/>
    <s v="(208) 751-0292"/>
    <s v="Charlie Miller"/>
    <n v="3"/>
  </r>
  <r>
    <x v="237"/>
    <s v="Alice"/>
    <s v="Miller"/>
    <n v="30"/>
    <s v="Finance"/>
    <x v="5"/>
    <s v="Inactive"/>
    <d v="2023-02-24T00:00:00"/>
    <n v="58243.27"/>
    <s v="alice.miller@example.com"/>
    <n v="-2184011844"/>
    <s v="Average"/>
    <b v="0"/>
    <n v="58243.27"/>
    <s v=" 2184011844"/>
    <s v="(218) 401-1844"/>
    <s v="Alice Miller"/>
    <n v="3"/>
  </r>
  <r>
    <x v="238"/>
    <s v="Heidi"/>
    <s v="Williams"/>
    <n v="30"/>
    <s v="Sales"/>
    <x v="0"/>
    <s v="Pending"/>
    <d v="2022-10-02T00:00:00"/>
    <n v="64012.480000000003"/>
    <s v="heidi.williams@example.com"/>
    <n v="-8260340847"/>
    <s v="Poor"/>
    <b v="1"/>
    <n v="64012.480000000003"/>
    <s v=" 8260340847"/>
    <s v="(826) 034-0847"/>
    <s v="Heidi Williams"/>
    <n v="4"/>
  </r>
  <r>
    <x v="239"/>
    <s v="Bob"/>
    <s v="Garcia"/>
    <n v="40"/>
    <s v="Admin"/>
    <x v="2"/>
    <s v="Inactive"/>
    <d v="2020-06-28T00:00:00"/>
    <n v="106735.93"/>
    <s v="bob.garcia@example.com"/>
    <n v="-7297585987"/>
    <s v="Average"/>
    <b v="1"/>
    <n v="106735.93"/>
    <s v=" 7297585987"/>
    <s v="(729) 758-5987"/>
    <s v="Bob Garcia"/>
    <n v="6"/>
  </r>
  <r>
    <x v="240"/>
    <s v="Frank"/>
    <s v="Johnson"/>
    <n v="35"/>
    <s v="DevOps"/>
    <x v="1"/>
    <s v="Pending"/>
    <d v="2023-01-15T00:00:00"/>
    <n v="70325.36"/>
    <s v="frank.johnson@example.com"/>
    <n v="-3103032431"/>
    <s v="Average"/>
    <b v="0"/>
    <n v="70325.36"/>
    <s v=" 3103032431"/>
    <s v="(310) 303-2431"/>
    <s v="Frank Johnson"/>
    <n v="3"/>
  </r>
  <r>
    <x v="241"/>
    <s v="Charlie"/>
    <s v="Davis"/>
    <n v="30"/>
    <s v="HR"/>
    <x v="5"/>
    <s v="Active"/>
    <d v="2020-09-05T00:00:00"/>
    <n v="118959.28"/>
    <s v="charlie.davis@example.com"/>
    <n v="-9839542960"/>
    <s v="Average"/>
    <b v="1"/>
    <n v="118959.28"/>
    <s v=" 9839542960"/>
    <s v="(983) 954-2960"/>
    <s v="Charlie Davis"/>
    <n v="6"/>
  </r>
  <r>
    <x v="242"/>
    <s v="David"/>
    <s v="Brown"/>
    <n v="40"/>
    <s v="Cloud Tech"/>
    <x v="0"/>
    <s v="Pending"/>
    <d v="2023-03-18T00:00:00"/>
    <n v="75823.78"/>
    <s v="david.brown@example.com"/>
    <n v="-8446267145"/>
    <s v="Average"/>
    <b v="0"/>
    <n v="75823.78"/>
    <s v=" 8446267145"/>
    <s v="(844) 626-7145"/>
    <s v="David Brown"/>
    <n v="3"/>
  </r>
  <r>
    <x v="243"/>
    <s v="Charlie"/>
    <s v="Smith"/>
    <n v="30"/>
    <s v="Cloud Tech"/>
    <x v="1"/>
    <s v="Inactive"/>
    <d v="2022-03-26T00:00:00"/>
    <n v="119971.65"/>
    <s v="charlie.smith@example.com"/>
    <n v="-2831435988"/>
    <s v="Average"/>
    <b v="0"/>
    <n v="119971.65"/>
    <s v=" 2831435988"/>
    <s v="(283) 143-5988"/>
    <s v="Charlie Smith"/>
    <n v="4"/>
  </r>
  <r>
    <x v="244"/>
    <s v="Grace"/>
    <s v="Davis"/>
    <n v="40"/>
    <s v="Sales"/>
    <x v="1"/>
    <s v="Active"/>
    <d v="2021-10-11T00:00:00"/>
    <n v="94963.7"/>
    <s v="grace.davis@example.com"/>
    <n v="-2625660930"/>
    <s v="Good"/>
    <b v="0"/>
    <n v="94963.7"/>
    <s v=" 2625660930"/>
    <s v="(262) 566-0930"/>
    <s v="Grace Davis"/>
    <n v="5"/>
  </r>
  <r>
    <x v="245"/>
    <s v="Frank"/>
    <s v="Miller"/>
    <n v="30"/>
    <s v="Sales"/>
    <x v="2"/>
    <s v="Pending"/>
    <d v="2021-01-07T00:00:00"/>
    <n v="103744.71"/>
    <s v="frank.miller@example.com"/>
    <n v="-4181861514"/>
    <s v="Average"/>
    <b v="0"/>
    <n v="103744.71"/>
    <s v=" 4181861514"/>
    <s v="(418) 186-1514"/>
    <s v="Frank Miller"/>
    <n v="5"/>
  </r>
  <r>
    <x v="246"/>
    <s v="Alice"/>
    <s v="Smith"/>
    <n v="25"/>
    <s v="Sales"/>
    <x v="4"/>
    <s v="Inactive"/>
    <d v="2020-12-03T00:00:00"/>
    <n v="61337.69"/>
    <s v="alice.smith@example.com"/>
    <n v="-5423401635"/>
    <s v="Average"/>
    <b v="1"/>
    <n v="61337.69"/>
    <s v=" 5423401635"/>
    <s v="(542) 340-1635"/>
    <s v="Alice Smith"/>
    <n v="5"/>
  </r>
  <r>
    <x v="247"/>
    <s v="David"/>
    <s v="Smith"/>
    <n v="35"/>
    <s v="Sales"/>
    <x v="0"/>
    <s v="Active"/>
    <d v="2021-05-28T00:00:00"/>
    <n v="63741.13"/>
    <s v="david.smith@example.com"/>
    <n v="-1128497184"/>
    <s v="Poor"/>
    <b v="1"/>
    <n v="63741.13"/>
    <s v=" 1128497184"/>
    <s v="(112) 849-7184"/>
    <s v="David Smith"/>
    <n v="5"/>
  </r>
  <r>
    <x v="248"/>
    <s v="Eva"/>
    <s v="Smith"/>
    <n v="30"/>
    <s v="DevOps"/>
    <x v="0"/>
    <s v="Pending"/>
    <d v="2022-12-28T00:00:00"/>
    <n v="56539.99"/>
    <s v="eva.smith@example.com"/>
    <n v="-9484910255"/>
    <s v="Excellent"/>
    <b v="1"/>
    <n v="56539.99"/>
    <s v=" 9484910255"/>
    <s v="(948) 491-0255"/>
    <s v="Eva Smith"/>
    <n v="3"/>
  </r>
  <r>
    <x v="249"/>
    <s v="Charlie"/>
    <s v="Williams"/>
    <n v="30"/>
    <s v="DevOps"/>
    <x v="5"/>
    <s v="Pending"/>
    <d v="2023-05-24T00:00:00"/>
    <n v="73633.37"/>
    <s v="charlie.williams@example.com"/>
    <n v="-2588967923"/>
    <s v="Good"/>
    <b v="1"/>
    <n v="73633.37"/>
    <s v=" 2588967923"/>
    <s v="(258) 896-7923"/>
    <s v="Charlie Williams"/>
    <n v="3"/>
  </r>
  <r>
    <x v="250"/>
    <s v="Alice"/>
    <s v="Miller"/>
    <n v="25"/>
    <s v="Cloud Tech"/>
    <x v="1"/>
    <s v="Pending"/>
    <d v="2024-04-28T00:00:00"/>
    <n v="90373.99"/>
    <s v="alice.miller@example.com"/>
    <n v="-822269404"/>
    <s v="Good"/>
    <b v="0"/>
    <n v="90373.99"/>
    <s v=" 822269404"/>
    <s v="(082) 226-9404"/>
    <s v="Alice Miller"/>
    <n v="2"/>
  </r>
  <r>
    <x v="251"/>
    <s v="Grace"/>
    <s v="Smith"/>
    <n v="30"/>
    <s v="DevOps"/>
    <x v="1"/>
    <s v="Inactive"/>
    <d v="2024-12-25T00:00:00"/>
    <n v="93901.48"/>
    <s v="grace.smith@example.com"/>
    <n v="-3967275783"/>
    <s v="Good"/>
    <b v="0"/>
    <n v="93901.48"/>
    <s v=" 3967275783"/>
    <s v="(396) 727-5783"/>
    <s v="Grace Smith"/>
    <n v="1"/>
  </r>
  <r>
    <x v="252"/>
    <s v="Eva"/>
    <s v="Brown"/>
    <n v="40"/>
    <s v="Admin"/>
    <x v="2"/>
    <s v="Inactive"/>
    <d v="2021-09-01T00:00:00"/>
    <n v="81748.09"/>
    <s v="eva.brown@example.com"/>
    <n v="-4683414650"/>
    <s v="Average"/>
    <b v="1"/>
    <n v="81748.09"/>
    <s v=" 4683414650"/>
    <s v="(468) 341-4650"/>
    <s v="Eva Brown"/>
    <n v="5"/>
  </r>
  <r>
    <x v="253"/>
    <s v="Charlie"/>
    <s v="Jones"/>
    <n v="40"/>
    <s v="Finance"/>
    <x v="3"/>
    <s v="Inactive"/>
    <d v="2021-02-21T00:00:00"/>
    <n v="73813.48"/>
    <s v="charlie.jones@example.com"/>
    <n v="-1131290147"/>
    <s v="Average"/>
    <b v="0"/>
    <n v="73813.48"/>
    <s v=" 1131290147"/>
    <s v="(113) 129-0147"/>
    <s v="Charlie Jones"/>
    <n v="5"/>
  </r>
  <r>
    <x v="254"/>
    <s v="Frank"/>
    <s v="Smith"/>
    <n v="35"/>
    <s v="Finance"/>
    <x v="4"/>
    <s v="Inactive"/>
    <d v="2022-11-20T00:00:00"/>
    <n v="89315.59"/>
    <s v="frank.smith@example.com"/>
    <n v="-7068277880"/>
    <s v="Average"/>
    <b v="0"/>
    <n v="89315.59"/>
    <s v=" 7068277880"/>
    <s v="(706) 827-7880"/>
    <s v="Frank Smith"/>
    <n v="3"/>
  </r>
  <r>
    <x v="255"/>
    <s v="Heidi"/>
    <s v="Williams"/>
    <n v="25"/>
    <s v="HR"/>
    <x v="3"/>
    <s v="Active"/>
    <d v="2020-10-15T00:00:00"/>
    <n v="56776.82"/>
    <s v="heidi.williams@example.com"/>
    <n v="-6093068537"/>
    <s v="Poor"/>
    <b v="0"/>
    <n v="56776.82"/>
    <s v=" 6093068537"/>
    <s v="(609) 306-8537"/>
    <s v="Heidi Williams"/>
    <n v="6"/>
  </r>
  <r>
    <x v="256"/>
    <s v="Grace"/>
    <s v="Davis"/>
    <n v="30"/>
    <s v="Finance"/>
    <x v="4"/>
    <s v="Active"/>
    <d v="2024-07-24T00:00:00"/>
    <n v="72920.509999999995"/>
    <s v="grace.davis@example.com"/>
    <n v="-9097283214"/>
    <s v="Excellent"/>
    <b v="1"/>
    <n v="72920.509999999995"/>
    <s v=" 9097283214"/>
    <s v="(909) 728-3214"/>
    <s v="Grace Davis"/>
    <n v="2"/>
  </r>
  <r>
    <x v="257"/>
    <s v="Frank"/>
    <s v="Miller"/>
    <n v="30"/>
    <s v="Admin"/>
    <x v="3"/>
    <s v="Pending"/>
    <d v="2022-08-14T00:00:00"/>
    <n v="84913.18"/>
    <s v="frank.miller@example.com"/>
    <n v="-2850676250"/>
    <s v="Average"/>
    <b v="1"/>
    <n v="84913.18"/>
    <s v=" 2850676250"/>
    <s v="(285) 067-6250"/>
    <s v="Frank Miller"/>
    <n v="4"/>
  </r>
  <r>
    <x v="258"/>
    <s v="Alice"/>
    <s v="Garcia"/>
    <n v="25"/>
    <s v="Finance"/>
    <x v="5"/>
    <s v="Inactive"/>
    <d v="2021-05-08T00:00:00"/>
    <n v="65060.11"/>
    <s v="alice.garcia@example.com"/>
    <n v="-5381447442"/>
    <s v="Excellent"/>
    <b v="1"/>
    <n v="65060.11"/>
    <s v=" 5381447442"/>
    <s v="(538) 144-7442"/>
    <s v="Alice Garcia"/>
    <n v="5"/>
  </r>
  <r>
    <x v="259"/>
    <s v="Alice"/>
    <s v="Williams"/>
    <n v="35"/>
    <s v="Finance"/>
    <x v="5"/>
    <s v="Pending"/>
    <d v="2023-10-09T00:00:00"/>
    <n v="82941.08"/>
    <s v="alice.williams@example.com"/>
    <n v="-963480796"/>
    <s v="Poor"/>
    <b v="0"/>
    <n v="82941.08"/>
    <s v=" 963480796"/>
    <s v="(096) 348-0796"/>
    <s v="Alice Williams"/>
    <n v="3"/>
  </r>
  <r>
    <x v="260"/>
    <s v="Bob"/>
    <s v="Smith"/>
    <n v="40"/>
    <s v="Admin"/>
    <x v="0"/>
    <s v="Pending"/>
    <d v="2022-01-19T00:00:00"/>
    <n v="103469.97"/>
    <s v="bob.smith@example.com"/>
    <n v="-509754509"/>
    <s v="Good"/>
    <b v="1"/>
    <n v="103469.97"/>
    <s v=" 509754509"/>
    <s v="(050) 975-4509"/>
    <s v="Bob Smith"/>
    <n v="4"/>
  </r>
  <r>
    <x v="261"/>
    <s v="Grace"/>
    <s v="Miller"/>
    <n v="25"/>
    <s v="Sales"/>
    <x v="5"/>
    <s v="Active"/>
    <d v="2022-01-12T00:00:00"/>
    <n v="88725.6"/>
    <s v="grace.miller@example.com"/>
    <n v="-5265016730"/>
    <s v="Average"/>
    <b v="1"/>
    <n v="88725.6"/>
    <s v=" 5265016730"/>
    <s v="(526) 501-6730"/>
    <s v="Grace Miller"/>
    <n v="4"/>
  </r>
  <r>
    <x v="262"/>
    <s v="Heidi"/>
    <s v="Jones"/>
    <n v="30"/>
    <s v="HR"/>
    <x v="5"/>
    <s v="Pending"/>
    <d v="2023-06-05T00:00:00"/>
    <n v="58316.77"/>
    <s v="heidi.jones@example.com"/>
    <n v="-8826170242"/>
    <s v="Excellent"/>
    <b v="1"/>
    <n v="58316.77"/>
    <s v=" 8826170242"/>
    <s v="(882) 617-0242"/>
    <s v="Heidi Jones"/>
    <n v="3"/>
  </r>
  <r>
    <x v="263"/>
    <s v="Grace"/>
    <s v="Smith"/>
    <n v="35"/>
    <s v="HR"/>
    <x v="5"/>
    <s v="Inactive"/>
    <d v="2024-03-26T00:00:00"/>
    <n v="60098.720000000001"/>
    <s v="grace.smith@example.com"/>
    <n v="-7654562840"/>
    <s v="Excellent"/>
    <b v="1"/>
    <n v="60098.720000000001"/>
    <s v=" 7654562840"/>
    <s v="(765) 456-2840"/>
    <s v="Grace Smith"/>
    <n v="2"/>
  </r>
  <r>
    <x v="264"/>
    <s v="Grace"/>
    <s v="Williams"/>
    <n v="30"/>
    <s v="Cloud Tech"/>
    <x v="1"/>
    <s v="Active"/>
    <d v="2020-10-07T00:00:00"/>
    <n v="99951.43"/>
    <s v="grace.williams@example.com"/>
    <n v="-7722560530"/>
    <s v="Average"/>
    <b v="1"/>
    <n v="99951.43"/>
    <s v=" 7722560530"/>
    <s v="(772) 256-0530"/>
    <s v="Grace Williams"/>
    <n v="6"/>
  </r>
  <r>
    <x v="265"/>
    <s v="Heidi"/>
    <s v="Johnson"/>
    <n v="30"/>
    <s v="Sales"/>
    <x v="5"/>
    <s v="Active"/>
    <d v="2021-11-02T00:00:00"/>
    <n v="115195.81"/>
    <s v="heidi.johnson@example.com"/>
    <n v="-3402665022"/>
    <s v="Good"/>
    <b v="1"/>
    <n v="115195.81"/>
    <s v=" 3402665022"/>
    <s v="(340) 266-5022"/>
    <s v="Heidi Johnson"/>
    <n v="4"/>
  </r>
  <r>
    <x v="266"/>
    <s v="Grace"/>
    <s v="Brown"/>
    <n v="30"/>
    <s v="DevOps"/>
    <x v="0"/>
    <s v="Pending"/>
    <d v="2021-11-19T00:00:00"/>
    <n v="85512.05"/>
    <s v="grace.brown@example.com"/>
    <n v="-7416787255"/>
    <s v="Good"/>
    <b v="0"/>
    <n v="85512.05"/>
    <s v=" 7416787255"/>
    <s v="(741) 678-7255"/>
    <s v="Grace Brown"/>
    <n v="4"/>
  </r>
  <r>
    <x v="267"/>
    <s v="Heidi"/>
    <s v="Garcia"/>
    <n v="30"/>
    <s v="HR"/>
    <x v="3"/>
    <s v="Active"/>
    <d v="2022-01-24T00:00:00"/>
    <n v="73186.77"/>
    <s v="heidi.garcia@example.com"/>
    <n v="-8621102257"/>
    <s v="Good"/>
    <b v="0"/>
    <n v="73186.77"/>
    <s v=" 8621102257"/>
    <s v="(862) 110-2257"/>
    <s v="Heidi Garcia"/>
    <n v="4"/>
  </r>
  <r>
    <x v="268"/>
    <s v="Grace"/>
    <s v="Davis"/>
    <n v="30"/>
    <s v="HR"/>
    <x v="2"/>
    <s v="Pending"/>
    <d v="2023-07-12T00:00:00"/>
    <n v="51865.3"/>
    <s v="grace.davis@example.com"/>
    <n v="-305690673"/>
    <s v="Poor"/>
    <b v="1"/>
    <n v="51865.3"/>
    <s v=" 305690673"/>
    <s v="(030) 569-0673"/>
    <s v="Grace Davis"/>
    <n v="3"/>
  </r>
  <r>
    <x v="269"/>
    <s v="David"/>
    <s v="Williams"/>
    <n v="25"/>
    <s v="Sales"/>
    <x v="3"/>
    <s v="Active"/>
    <d v="2022-12-09T00:00:00"/>
    <n v="94031.77"/>
    <s v="david.williams@example.com"/>
    <n v="-4716392822"/>
    <s v="Excellent"/>
    <b v="1"/>
    <n v="94031.77"/>
    <s v=" 4716392822"/>
    <s v="(471) 639-2822"/>
    <s v="David Williams"/>
    <n v="3"/>
  </r>
  <r>
    <x v="270"/>
    <s v="Grace"/>
    <s v="Miller"/>
    <n v="30"/>
    <s v="DevOps"/>
    <x v="4"/>
    <s v="Active"/>
    <d v="2023-03-18T00:00:00"/>
    <n v="116374.36"/>
    <s v="grace.miller@example.com"/>
    <n v="-4143637188"/>
    <s v="Excellent"/>
    <b v="0"/>
    <n v="116374.36"/>
    <s v=" 4143637188"/>
    <s v="(414) 363-7188"/>
    <s v="Grace Miller"/>
    <n v="3"/>
  </r>
  <r>
    <x v="271"/>
    <s v="Alice"/>
    <s v="Garcia"/>
    <n v="40"/>
    <s v="HR"/>
    <x v="3"/>
    <s v="Active"/>
    <d v="2022-04-25T00:00:00"/>
    <n v="98335.02"/>
    <s v="alice.garcia@example.com"/>
    <n v="-2392312603"/>
    <s v="Excellent"/>
    <b v="0"/>
    <n v="98335.02"/>
    <s v=" 2392312603"/>
    <s v="(239) 231-2603"/>
    <s v="Alice Garcia"/>
    <n v="4"/>
  </r>
  <r>
    <x v="272"/>
    <s v="Heidi"/>
    <s v="Garcia"/>
    <n v="25"/>
    <s v="DevOps"/>
    <x v="4"/>
    <s v="Pending"/>
    <d v="2021-02-28T00:00:00"/>
    <n v="89262.07"/>
    <s v="heidi.garcia@example.com"/>
    <n v="-3260931065"/>
    <s v="Poor"/>
    <b v="1"/>
    <n v="89262.07"/>
    <s v=" 3260931065"/>
    <s v="(326) 093-1065"/>
    <s v="Heidi Garcia"/>
    <n v="5"/>
  </r>
  <r>
    <x v="273"/>
    <s v="Heidi"/>
    <s v="Garcia"/>
    <n v="30"/>
    <s v="Finance"/>
    <x v="0"/>
    <s v="Active"/>
    <d v="2022-07-30T00:00:00"/>
    <n v="113848.69"/>
    <s v="heidi.garcia@example.com"/>
    <n v="-8433567085"/>
    <s v="Excellent"/>
    <b v="1"/>
    <n v="113848.69"/>
    <s v=" 8433567085"/>
    <s v="(843) 356-7085"/>
    <s v="Heidi Garcia"/>
    <n v="4"/>
  </r>
  <r>
    <x v="274"/>
    <s v="Frank"/>
    <s v="Smith"/>
    <n v="35"/>
    <s v="Sales"/>
    <x v="3"/>
    <s v="Active"/>
    <d v="2021-05-19T00:00:00"/>
    <n v="69530.45"/>
    <s v="frank.smith@example.com"/>
    <n v="-414545634"/>
    <s v="Poor"/>
    <b v="1"/>
    <n v="69530.45"/>
    <s v=" 414545634"/>
    <s v="(041) 454-5634"/>
    <s v="Frank Smith"/>
    <n v="5"/>
  </r>
  <r>
    <x v="275"/>
    <s v="Eva"/>
    <s v="Brown"/>
    <n v="35"/>
    <s v="DevOps"/>
    <x v="4"/>
    <s v="Pending"/>
    <d v="2023-12-14T00:00:00"/>
    <n v="84230.22"/>
    <s v="eva.brown@example.com"/>
    <n v="-200053473"/>
    <s v="Good"/>
    <b v="1"/>
    <n v="84230.22"/>
    <s v=" 200053473"/>
    <s v="(020) 005-3473"/>
    <s v="Eva Brown"/>
    <n v="2"/>
  </r>
  <r>
    <x v="276"/>
    <s v="Eva"/>
    <s v="Smith"/>
    <n v="35"/>
    <s v="Cloud Tech"/>
    <x v="5"/>
    <s v="Pending"/>
    <d v="2023-01-17T00:00:00"/>
    <n v="76578.59"/>
    <s v="eva.smith@example.com"/>
    <n v="-9162475540"/>
    <s v="Average"/>
    <b v="0"/>
    <n v="76578.59"/>
    <s v=" 9162475540"/>
    <s v="(916) 247-5540"/>
    <s v="Eva Smith"/>
    <n v="3"/>
  </r>
  <r>
    <x v="277"/>
    <s v="Frank"/>
    <s v="Miller"/>
    <n v="30"/>
    <s v="HR"/>
    <x v="1"/>
    <s v="Inactive"/>
    <d v="2024-01-02T00:00:00"/>
    <n v="55532.06"/>
    <s v="frank.miller@example.com"/>
    <n v="-1082555988"/>
    <s v="Excellent"/>
    <b v="1"/>
    <n v="55532.06"/>
    <s v=" 1082555988"/>
    <s v="(108) 255-5988"/>
    <s v="Frank Miller"/>
    <n v="2"/>
  </r>
  <r>
    <x v="278"/>
    <s v="Eva"/>
    <s v="Smith"/>
    <n v="40"/>
    <s v="Admin"/>
    <x v="4"/>
    <s v="Pending"/>
    <d v="2021-07-09T00:00:00"/>
    <n v="115311.67999999999"/>
    <s v="eva.smith@example.com"/>
    <n v="-5343961128"/>
    <s v="Excellent"/>
    <b v="1"/>
    <n v="115311.67999999999"/>
    <s v=" 5343961128"/>
    <s v="(534) 396-1128"/>
    <s v="Eva Smith"/>
    <n v="5"/>
  </r>
  <r>
    <x v="279"/>
    <s v="Charlie"/>
    <s v="Johnson"/>
    <n v="25"/>
    <s v="Sales"/>
    <x v="2"/>
    <s v="Pending"/>
    <d v="2021-05-05T00:00:00"/>
    <n v="66972.06"/>
    <s v="charlie.johnson@example.com"/>
    <n v="-1093371188"/>
    <s v="Good"/>
    <b v="1"/>
    <n v="66972.06"/>
    <s v=" 1093371188"/>
    <s v="(109) 337-1188"/>
    <s v="Charlie Johnson"/>
    <n v="5"/>
  </r>
  <r>
    <x v="280"/>
    <s v="David"/>
    <s v="Brown"/>
    <n v="30"/>
    <s v="Cloud Tech"/>
    <x v="1"/>
    <s v="Inactive"/>
    <d v="2021-11-07T00:00:00"/>
    <n v="100215.06"/>
    <s v="david.brown@example.com"/>
    <n v="-5473820235"/>
    <s v="Average"/>
    <b v="1"/>
    <n v="100215.06"/>
    <s v=" 5473820235"/>
    <s v="(547) 382-0235"/>
    <s v="David Brown"/>
    <n v="4"/>
  </r>
  <r>
    <x v="281"/>
    <s v="Charlie"/>
    <s v="Brown"/>
    <n v="25"/>
    <s v="Sales"/>
    <x v="4"/>
    <s v="Inactive"/>
    <d v="2023-08-30T00:00:00"/>
    <n v="115452.25"/>
    <s v="charlie.brown@example.com"/>
    <n v="-8485571616"/>
    <s v="Poor"/>
    <b v="0"/>
    <n v="115452.25"/>
    <s v=" 8485571616"/>
    <s v="(848) 557-1616"/>
    <s v="Charlie Brown"/>
    <n v="3"/>
  </r>
  <r>
    <x v="282"/>
    <s v="Heidi"/>
    <s v="Miller"/>
    <n v="30"/>
    <s v="HR"/>
    <x v="0"/>
    <s v="Inactive"/>
    <d v="2023-08-15T00:00:00"/>
    <n v="54141.38"/>
    <s v="heidi.miller@example.com"/>
    <n v="-6880294239"/>
    <s v="Average"/>
    <b v="0"/>
    <n v="54141.38"/>
    <s v=" 6880294239"/>
    <s v="(688) 029-4239"/>
    <s v="Heidi Miller"/>
    <n v="3"/>
  </r>
  <r>
    <x v="283"/>
    <s v="David"/>
    <s v="Davis"/>
    <n v="30"/>
    <s v="DevOps"/>
    <x v="2"/>
    <s v="Active"/>
    <d v="2020-12-24T00:00:00"/>
    <n v="79251.95"/>
    <s v="david.davis@example.com"/>
    <n v="-9036788126"/>
    <s v="Good"/>
    <b v="0"/>
    <n v="79251.95"/>
    <s v=" 9036788126"/>
    <s v="(903) 678-8126"/>
    <s v="David Davis"/>
    <n v="5"/>
  </r>
  <r>
    <x v="284"/>
    <s v="Alice"/>
    <s v="Johnson"/>
    <n v="40"/>
    <s v="Finance"/>
    <x v="4"/>
    <s v="Pending"/>
    <d v="2024-11-21T00:00:00"/>
    <n v="114822.78"/>
    <s v="alice.johnson@example.com"/>
    <n v="-8686694319"/>
    <s v="Good"/>
    <b v="1"/>
    <n v="114822.78"/>
    <s v=" 8686694319"/>
    <s v="(868) 669-4319"/>
    <s v="Alice Johnson"/>
    <n v="1"/>
  </r>
  <r>
    <x v="285"/>
    <s v="Alice"/>
    <s v="Williams"/>
    <n v="35"/>
    <s v="Sales"/>
    <x v="5"/>
    <s v="Active"/>
    <d v="2021-11-17T00:00:00"/>
    <n v="69919.320000000007"/>
    <s v="alice.williams@example.com"/>
    <n v="-2939087883"/>
    <s v="Average"/>
    <b v="1"/>
    <n v="69919.320000000007"/>
    <s v=" 2939087883"/>
    <s v="(293) 908-7883"/>
    <s v="Alice Williams"/>
    <n v="4"/>
  </r>
  <r>
    <x v="286"/>
    <s v="Heidi"/>
    <s v="Smith"/>
    <n v="30"/>
    <s v="Sales"/>
    <x v="3"/>
    <s v="Inactive"/>
    <d v="2021-01-29T00:00:00"/>
    <n v="106616.97"/>
    <s v="heidi.smith@example.com"/>
    <n v="-4344812307"/>
    <s v="Poor"/>
    <b v="0"/>
    <n v="106616.97"/>
    <s v=" 4344812307"/>
    <s v="(434) 481-2307"/>
    <s v="Heidi Smith"/>
    <n v="5"/>
  </r>
  <r>
    <x v="287"/>
    <s v="Heidi"/>
    <s v="Jones"/>
    <n v="35"/>
    <s v="DevOps"/>
    <x v="4"/>
    <s v="Active"/>
    <d v="2024-02-17T00:00:00"/>
    <n v="73597.850000000006"/>
    <s v="heidi.jones@example.com"/>
    <n v="-3402424032"/>
    <s v="Poor"/>
    <b v="1"/>
    <n v="73597.850000000006"/>
    <s v=" 3402424032"/>
    <s v="(340) 242-4032"/>
    <s v="Heidi Jones"/>
    <n v="2"/>
  </r>
  <r>
    <x v="288"/>
    <s v="David"/>
    <s v="Smith"/>
    <n v="30"/>
    <s v="Sales"/>
    <x v="2"/>
    <s v="Inactive"/>
    <d v="2024-08-20T00:00:00"/>
    <n v="79939.23"/>
    <s v="david.smith@example.com"/>
    <n v="-8105955183"/>
    <s v="Excellent"/>
    <b v="1"/>
    <n v="79939.23"/>
    <s v=" 8105955183"/>
    <s v="(810) 595-5183"/>
    <s v="David Smith"/>
    <n v="2"/>
  </r>
  <r>
    <x v="289"/>
    <s v="Grace"/>
    <s v="Garcia"/>
    <n v="25"/>
    <s v="Admin"/>
    <x v="4"/>
    <s v="Inactive"/>
    <d v="2021-10-24T00:00:00"/>
    <s v="N/A"/>
    <s v="grace.garcia@example.com"/>
    <n v="-2694500533"/>
    <s v="Poor"/>
    <b v="0"/>
    <n v="77997.320000000007"/>
    <s v=" 2694500533"/>
    <s v="(269) 450-0533"/>
    <s v="Grace Garcia"/>
    <n v="4"/>
  </r>
  <r>
    <x v="290"/>
    <s v="Grace"/>
    <s v="Smith"/>
    <n v="30"/>
    <s v="Finance"/>
    <x v="0"/>
    <s v="Inactive"/>
    <d v="2021-09-10T00:00:00"/>
    <n v="90772.25"/>
    <s v="grace.smith@example.com"/>
    <n v="-2408916497"/>
    <s v="Average"/>
    <b v="0"/>
    <n v="90772.25"/>
    <s v=" 2408916497"/>
    <s v="(240) 891-6497"/>
    <s v="Grace Smith"/>
    <n v="5"/>
  </r>
  <r>
    <x v="291"/>
    <s v="Eva"/>
    <s v="Williams"/>
    <n v="35"/>
    <s v="DevOps"/>
    <x v="4"/>
    <s v="Active"/>
    <d v="2023-09-29T00:00:00"/>
    <n v="58275.74"/>
    <s v="eva.williams@example.com"/>
    <n v="-3735439626"/>
    <s v="Good"/>
    <b v="0"/>
    <n v="58275.74"/>
    <s v=" 3735439626"/>
    <s v="(373) 543-9626"/>
    <s v="Eva Williams"/>
    <n v="3"/>
  </r>
  <r>
    <x v="292"/>
    <s v="Grace"/>
    <s v="Smith"/>
    <n v="30"/>
    <s v="DevOps"/>
    <x v="0"/>
    <s v="Pending"/>
    <d v="2020-08-28T00:00:00"/>
    <n v="94709.79"/>
    <s v="grace.smith@example.com"/>
    <n v="-3652717271"/>
    <s v="Excellent"/>
    <b v="0"/>
    <n v="94709.79"/>
    <s v=" 3652717271"/>
    <s v="(365) 271-7271"/>
    <s v="Grace Smith"/>
    <n v="6"/>
  </r>
  <r>
    <x v="293"/>
    <s v="Frank"/>
    <s v="Johnson"/>
    <n v="30"/>
    <s v="Admin"/>
    <x v="4"/>
    <s v="Active"/>
    <d v="2022-09-06T00:00:00"/>
    <n v="60722.99"/>
    <s v="frank.johnson@example.com"/>
    <n v="-2397240421"/>
    <s v="Excellent"/>
    <b v="1"/>
    <n v="60722.99"/>
    <s v=" 2397240421"/>
    <s v="(239) 724-0421"/>
    <s v="Frank Johnson"/>
    <n v="4"/>
  </r>
  <r>
    <x v="294"/>
    <s v="Frank"/>
    <s v="Johnson"/>
    <n v="40"/>
    <s v="DevOps"/>
    <x v="5"/>
    <s v="Inactive"/>
    <d v="2024-03-31T00:00:00"/>
    <n v="87626.240000000005"/>
    <s v="frank.johnson@example.com"/>
    <n v="-6931216375"/>
    <s v="Good"/>
    <b v="1"/>
    <n v="87626.240000000005"/>
    <s v=" 6931216375"/>
    <s v="(693) 121-6375"/>
    <s v="Frank Johnson"/>
    <n v="2"/>
  </r>
  <r>
    <x v="295"/>
    <s v="David"/>
    <s v="Brown"/>
    <n v="30"/>
    <s v="DevOps"/>
    <x v="5"/>
    <s v="Active"/>
    <d v="2022-12-12T00:00:00"/>
    <n v="81272.36"/>
    <s v="david.brown@example.com"/>
    <n v="-1820916600"/>
    <s v="Poor"/>
    <b v="0"/>
    <n v="81272.36"/>
    <s v=" 1820916600"/>
    <s v="(182) 091-6600"/>
    <s v="David Brown"/>
    <n v="3"/>
  </r>
  <r>
    <x v="296"/>
    <s v="Bob"/>
    <s v="Miller"/>
    <n v="30"/>
    <s v="Cloud Tech"/>
    <x v="1"/>
    <s v="Pending"/>
    <d v="2022-11-01T00:00:00"/>
    <n v="64150.97"/>
    <s v="bob.miller@example.com"/>
    <n v="-23142899"/>
    <s v="Good"/>
    <b v="1"/>
    <n v="64150.97"/>
    <s v=" 23142899"/>
    <s v="(002) 314-2899"/>
    <s v="Bob Miller"/>
    <n v="3"/>
  </r>
  <r>
    <x v="297"/>
    <s v="Charlie"/>
    <s v="Davis"/>
    <n v="35"/>
    <s v="Sales"/>
    <x v="3"/>
    <s v="Active"/>
    <d v="2023-10-25T00:00:00"/>
    <n v="64378.1"/>
    <s v="charlie.davis@example.com"/>
    <n v="-1851327971"/>
    <s v="Poor"/>
    <b v="0"/>
    <n v="64378.1"/>
    <s v=" 1851327971"/>
    <s v="(185) 132-7971"/>
    <s v="Charlie Davis"/>
    <n v="2"/>
  </r>
  <r>
    <x v="298"/>
    <s v="Bob"/>
    <s v="Jones"/>
    <n v="30"/>
    <s v="Finance"/>
    <x v="1"/>
    <s v="Inactive"/>
    <d v="2020-09-27T00:00:00"/>
    <n v="85927.35"/>
    <s v="bob.jones@example.com"/>
    <n v="-4572308480"/>
    <s v="Good"/>
    <b v="0"/>
    <n v="85927.35"/>
    <s v=" 4572308480"/>
    <s v="(457) 230-8480"/>
    <s v="Bob Jones"/>
    <n v="6"/>
  </r>
  <r>
    <x v="299"/>
    <s v="Alice"/>
    <s v="Garcia"/>
    <n v="30"/>
    <s v="Finance"/>
    <x v="2"/>
    <s v="Inactive"/>
    <d v="2024-01-21T00:00:00"/>
    <n v="51523.93"/>
    <s v="alice.garcia@example.com"/>
    <n v="-18418619"/>
    <s v="Average"/>
    <b v="1"/>
    <n v="51523.93"/>
    <s v=" 18418619"/>
    <s v="(001) 841-8619"/>
    <s v="Alice Garcia"/>
    <n v="2"/>
  </r>
  <r>
    <x v="300"/>
    <s v="Alice"/>
    <s v="Smith"/>
    <n v="30"/>
    <s v="Sales"/>
    <x v="1"/>
    <s v="Active"/>
    <d v="2022-05-17T00:00:00"/>
    <n v="74117.02"/>
    <s v="alice.smith@example.com"/>
    <n v="-3036625435"/>
    <s v="Poor"/>
    <b v="0"/>
    <n v="74117.02"/>
    <s v=" 3036625435"/>
    <s v="(303) 662-5435"/>
    <s v="Alice Smith"/>
    <n v="4"/>
  </r>
  <r>
    <x v="301"/>
    <s v="Alice"/>
    <s v="Smith"/>
    <n v="25"/>
    <s v="Finance"/>
    <x v="1"/>
    <s v="Inactive"/>
    <d v="2022-04-17T00:00:00"/>
    <n v="62598.69"/>
    <s v="alice.smith@example.com"/>
    <n v="-1721314518"/>
    <s v="Average"/>
    <b v="1"/>
    <n v="62598.69"/>
    <s v=" 1721314518"/>
    <s v="(172) 131-4518"/>
    <s v="Alice Smith"/>
    <n v="4"/>
  </r>
  <r>
    <x v="302"/>
    <s v="Grace"/>
    <s v="Williams"/>
    <n v="35"/>
    <s v="Finance"/>
    <x v="3"/>
    <s v="Inactive"/>
    <d v="2022-02-08T00:00:00"/>
    <n v="55617.5"/>
    <s v="grace.williams@example.com"/>
    <n v="-5151092267"/>
    <s v="Excellent"/>
    <b v="1"/>
    <n v="55617.5"/>
    <s v=" 5151092267"/>
    <s v="(515) 109-2267"/>
    <s v="Grace Williams"/>
    <n v="4"/>
  </r>
  <r>
    <x v="303"/>
    <s v="Charlie"/>
    <s v="Miller"/>
    <n v="35"/>
    <s v="Cloud Tech"/>
    <x v="4"/>
    <s v="Pending"/>
    <d v="2022-03-15T00:00:00"/>
    <n v="87018.98"/>
    <s v="charlie.miller@example.com"/>
    <n v="-5926249450"/>
    <s v="Good"/>
    <b v="1"/>
    <n v="87018.98"/>
    <s v=" 5926249450"/>
    <s v="(592) 624-9450"/>
    <s v="Charlie Miller"/>
    <n v="4"/>
  </r>
  <r>
    <x v="304"/>
    <s v="David"/>
    <s v="Johnson"/>
    <n v="25"/>
    <s v="Cloud Tech"/>
    <x v="0"/>
    <s v="Inactive"/>
    <d v="2023-10-11T00:00:00"/>
    <n v="100336.58"/>
    <s v="david.johnson@example.com"/>
    <n v="-4754102251"/>
    <s v="Excellent"/>
    <b v="1"/>
    <n v="100336.58"/>
    <s v=" 4754102251"/>
    <s v="(475) 410-2251"/>
    <s v="David Johnson"/>
    <n v="3"/>
  </r>
  <r>
    <x v="305"/>
    <s v="Grace"/>
    <s v="Jones"/>
    <n v="30"/>
    <s v="Admin"/>
    <x v="3"/>
    <s v="Inactive"/>
    <d v="2020-11-13T00:00:00"/>
    <n v="69295.48"/>
    <s v="grace.jones@example.com"/>
    <n v="-6771196420"/>
    <s v="Excellent"/>
    <b v="0"/>
    <n v="69295.48"/>
    <s v=" 6771196420"/>
    <s v="(677) 119-6420"/>
    <s v="Grace Jones"/>
    <n v="5"/>
  </r>
  <r>
    <x v="306"/>
    <s v="Bob"/>
    <s v="Brown"/>
    <n v="25"/>
    <s v="DevOps"/>
    <x v="3"/>
    <s v="Pending"/>
    <d v="2024-04-17T00:00:00"/>
    <n v="115536.66"/>
    <s v="bob.brown@example.com"/>
    <n v="-5226557675"/>
    <s v="Excellent"/>
    <b v="1"/>
    <n v="115536.66"/>
    <s v=" 5226557675"/>
    <s v="(522) 655-7675"/>
    <s v="Bob Brown"/>
    <n v="2"/>
  </r>
  <r>
    <x v="307"/>
    <s v="David"/>
    <s v="Johnson"/>
    <n v="30"/>
    <s v="Cloud Tech"/>
    <x v="1"/>
    <s v="Pending"/>
    <d v="2020-03-09T00:00:00"/>
    <n v="81250.87"/>
    <s v="david.johnson@example.com"/>
    <n v="-9523668787"/>
    <s v="Excellent"/>
    <b v="0"/>
    <n v="81250.87"/>
    <s v=" 9523668787"/>
    <s v="(952) 366-8787"/>
    <s v="David Johnson"/>
    <n v="6"/>
  </r>
  <r>
    <x v="308"/>
    <s v="Alice"/>
    <s v="Garcia"/>
    <n v="30"/>
    <s v="DevOps"/>
    <x v="1"/>
    <s v="Inactive"/>
    <d v="2022-06-17T00:00:00"/>
    <n v="66403.75"/>
    <s v="alice.garcia@example.com"/>
    <n v="-7883619688"/>
    <s v="Good"/>
    <b v="0"/>
    <n v="66403.75"/>
    <s v=" 7883619688"/>
    <s v="(788) 361-9688"/>
    <s v="Alice Garcia"/>
    <n v="4"/>
  </r>
  <r>
    <x v="309"/>
    <s v="Alice"/>
    <s v="Miller"/>
    <n v="30"/>
    <s v="Sales"/>
    <x v="0"/>
    <s v="Active"/>
    <d v="2024-07-28T00:00:00"/>
    <n v="114147.79"/>
    <s v="alice.miller@example.com"/>
    <n v="-3135030586"/>
    <s v="Excellent"/>
    <b v="0"/>
    <n v="114147.79"/>
    <s v=" 3135030586"/>
    <s v="(313) 503-0586"/>
    <s v="Alice Miller"/>
    <n v="2"/>
  </r>
  <r>
    <x v="310"/>
    <s v="Frank"/>
    <s v="Garcia"/>
    <n v="30"/>
    <s v="HR"/>
    <x v="4"/>
    <s v="Pending"/>
    <d v="2022-12-03T00:00:00"/>
    <n v="65472.99"/>
    <s v="frank.garcia@example.com"/>
    <n v="-2105524727"/>
    <s v="Good"/>
    <b v="0"/>
    <n v="65472.99"/>
    <s v=" 2105524727"/>
    <s v="(210) 552-4727"/>
    <s v="Frank Garcia"/>
    <n v="3"/>
  </r>
  <r>
    <x v="311"/>
    <s v="Alice"/>
    <s v="Davis"/>
    <n v="30"/>
    <s v="Sales"/>
    <x v="2"/>
    <s v="Active"/>
    <d v="2023-07-06T00:00:00"/>
    <n v="97512.51"/>
    <s v="alice.davis@example.com"/>
    <n v="-6333021259"/>
    <s v="Good"/>
    <b v="1"/>
    <n v="97512.51"/>
    <s v=" 6333021259"/>
    <s v="(633) 302-1259"/>
    <s v="Alice Davis"/>
    <n v="3"/>
  </r>
  <r>
    <x v="312"/>
    <s v="Alice"/>
    <s v="Brown"/>
    <n v="35"/>
    <s v="DevOps"/>
    <x v="2"/>
    <s v="Inactive"/>
    <d v="2024-05-28T00:00:00"/>
    <n v="86712.41"/>
    <s v="alice.brown@example.com"/>
    <n v="-6501917919"/>
    <s v="Average"/>
    <b v="1"/>
    <n v="86712.41"/>
    <s v=" 6501917919"/>
    <s v="(650) 191-7919"/>
    <s v="Alice Brown"/>
    <n v="2"/>
  </r>
  <r>
    <x v="313"/>
    <s v="Grace"/>
    <s v="Davis"/>
    <n v="30"/>
    <s v="HR"/>
    <x v="3"/>
    <s v="Active"/>
    <d v="2024-03-25T00:00:00"/>
    <n v="87654.98"/>
    <s v="grace.davis@example.com"/>
    <n v="-2521310961"/>
    <s v="Poor"/>
    <b v="0"/>
    <n v="87654.98"/>
    <s v=" 2521310961"/>
    <s v="(252) 131-0961"/>
    <s v="Grace Davis"/>
    <n v="2"/>
  </r>
  <r>
    <x v="314"/>
    <s v="David"/>
    <s v="Williams"/>
    <n v="35"/>
    <s v="DevOps"/>
    <x v="4"/>
    <s v="Inactive"/>
    <d v="2020-04-28T00:00:00"/>
    <n v="89367.02"/>
    <s v="david.williams@example.com"/>
    <n v="-2728476569"/>
    <s v="Poor"/>
    <b v="0"/>
    <n v="89367.02"/>
    <s v=" 2728476569"/>
    <s v="(272) 847-6569"/>
    <s v="David Williams"/>
    <n v="6"/>
  </r>
  <r>
    <x v="315"/>
    <s v="Charlie"/>
    <s v="Garcia"/>
    <n v="40"/>
    <s v="Admin"/>
    <x v="0"/>
    <s v="Active"/>
    <d v="2021-11-07T00:00:00"/>
    <n v="95269.41"/>
    <s v="charlie.garcia@example.com"/>
    <n v="-4120092819"/>
    <s v="Good"/>
    <b v="1"/>
    <n v="95269.41"/>
    <s v=" 4120092819"/>
    <s v="(412) 009-2819"/>
    <s v="Charlie Garcia"/>
    <n v="4"/>
  </r>
  <r>
    <x v="316"/>
    <s v="Frank"/>
    <s v="Williams"/>
    <n v="25"/>
    <s v="Sales"/>
    <x v="2"/>
    <s v="Active"/>
    <d v="2020-04-15T00:00:00"/>
    <n v="68792.31"/>
    <s v="frank.williams@example.com"/>
    <n v="-6678498435"/>
    <s v="Average"/>
    <b v="0"/>
    <n v="68792.31"/>
    <s v=" 6678498435"/>
    <s v="(667) 849-8435"/>
    <s v="Frank Williams"/>
    <n v="6"/>
  </r>
  <r>
    <x v="317"/>
    <s v="Alice"/>
    <s v="Smith"/>
    <n v="25"/>
    <s v="Admin"/>
    <x v="5"/>
    <s v="Pending"/>
    <d v="2023-10-07T00:00:00"/>
    <n v="89119.53"/>
    <s v="alice.smith@example.com"/>
    <n v="-2418623689"/>
    <s v="Good"/>
    <b v="1"/>
    <n v="89119.53"/>
    <s v=" 2418623689"/>
    <s v="(241) 862-3689"/>
    <s v="Alice Smith"/>
    <n v="3"/>
  </r>
  <r>
    <x v="318"/>
    <s v="Frank"/>
    <s v="Davis"/>
    <n v="35"/>
    <s v="Cloud Tech"/>
    <x v="4"/>
    <s v="Active"/>
    <d v="2024-02-27T00:00:00"/>
    <n v="58212.13"/>
    <s v="frank.davis@example.com"/>
    <n v="-3628917755"/>
    <s v="Good"/>
    <b v="0"/>
    <n v="58212.13"/>
    <s v=" 3628917755"/>
    <s v="(362) 891-7755"/>
    <s v="Frank Davis"/>
    <n v="2"/>
  </r>
  <r>
    <x v="319"/>
    <s v="Heidi"/>
    <s v="Miller"/>
    <n v="30"/>
    <s v="DevOps"/>
    <x v="5"/>
    <s v="Pending"/>
    <d v="2021-02-22T00:00:00"/>
    <n v="77764.240000000005"/>
    <s v="heidi.miller@example.com"/>
    <n v="-6205634110"/>
    <s v="Good"/>
    <b v="1"/>
    <n v="77764.240000000005"/>
    <s v=" 6205634110"/>
    <s v="(620) 563-4110"/>
    <s v="Heidi Miller"/>
    <n v="5"/>
  </r>
  <r>
    <x v="320"/>
    <s v="Frank"/>
    <s v="Garcia"/>
    <n v="35"/>
    <s v="Finance"/>
    <x v="3"/>
    <s v="Pending"/>
    <d v="2023-08-21T00:00:00"/>
    <n v="75148.17"/>
    <s v="frank.garcia@example.com"/>
    <n v="-5950342810"/>
    <s v="Average"/>
    <b v="0"/>
    <n v="75148.17"/>
    <s v=" 5950342810"/>
    <s v="(595) 034-2810"/>
    <s v="Frank Garcia"/>
    <n v="3"/>
  </r>
  <r>
    <x v="321"/>
    <s v="Heidi"/>
    <s v="Jones"/>
    <n v="40"/>
    <s v="Cloud Tech"/>
    <x v="2"/>
    <s v="Inactive"/>
    <d v="2024-04-08T00:00:00"/>
    <n v="108781.18"/>
    <s v="heidi.jones@example.com"/>
    <n v="-3904383033"/>
    <s v="Poor"/>
    <b v="0"/>
    <n v="108781.18"/>
    <s v=" 3904383033"/>
    <s v="(390) 438-3033"/>
    <s v="Heidi Jones"/>
    <n v="2"/>
  </r>
  <r>
    <x v="322"/>
    <s v="Frank"/>
    <s v="Brown"/>
    <n v="35"/>
    <s v="Finance"/>
    <x v="1"/>
    <s v="Pending"/>
    <d v="2024-11-04T00:00:00"/>
    <n v="65489.19"/>
    <s v="frank.brown@example.com"/>
    <n v="-1990970050"/>
    <s v="Average"/>
    <b v="1"/>
    <n v="65489.19"/>
    <s v=" 1990970050"/>
    <s v="(199) 097-0050"/>
    <s v="Frank Brown"/>
    <n v="1"/>
  </r>
  <r>
    <x v="323"/>
    <s v="Eva"/>
    <s v="Johnson"/>
    <n v="30"/>
    <s v="Sales"/>
    <x v="5"/>
    <s v="Pending"/>
    <d v="2022-05-05T00:00:00"/>
    <n v="70663.460000000006"/>
    <s v="eva.johnson@example.com"/>
    <n v="-4054683564"/>
    <s v="Excellent"/>
    <b v="0"/>
    <n v="70663.460000000006"/>
    <s v=" 4054683564"/>
    <s v="(405) 468-3564"/>
    <s v="Eva Johnson"/>
    <n v="4"/>
  </r>
  <r>
    <x v="324"/>
    <s v="David"/>
    <s v="Miller"/>
    <n v="40"/>
    <s v="Sales"/>
    <x v="4"/>
    <s v="Inactive"/>
    <d v="2023-02-01T00:00:00"/>
    <n v="95822.56"/>
    <s v="david.miller@example.com"/>
    <n v="-2156818208"/>
    <s v="Average"/>
    <b v="0"/>
    <n v="95822.56"/>
    <s v=" 2156818208"/>
    <s v="(215) 681-8208"/>
    <s v="David Miller"/>
    <n v="3"/>
  </r>
  <r>
    <x v="325"/>
    <s v="Eva"/>
    <s v="Miller"/>
    <n v="40"/>
    <s v="DevOps"/>
    <x v="2"/>
    <s v="Pending"/>
    <d v="2022-10-01T00:00:00"/>
    <n v="82258.03"/>
    <s v="eva.miller@example.com"/>
    <n v="-6790422710"/>
    <s v="Average"/>
    <b v="1"/>
    <n v="82258.03"/>
    <s v=" 6790422710"/>
    <s v="(679) 042-2710"/>
    <s v="Eva Miller"/>
    <n v="4"/>
  </r>
  <r>
    <x v="326"/>
    <s v="Frank"/>
    <s v="Williams"/>
    <n v="30"/>
    <s v="Admin"/>
    <x v="2"/>
    <s v="Pending"/>
    <d v="2022-09-27T00:00:00"/>
    <n v="62883.34"/>
    <s v="frank.williams@example.com"/>
    <n v="-3322889856"/>
    <s v="Average"/>
    <b v="0"/>
    <n v="62883.34"/>
    <s v=" 3322889856"/>
    <s v="(332) 288-9856"/>
    <s v="Frank Williams"/>
    <n v="4"/>
  </r>
  <r>
    <x v="327"/>
    <s v="Alice"/>
    <s v="Davis"/>
    <n v="30"/>
    <s v="Cloud Tech"/>
    <x v="1"/>
    <s v="Pending"/>
    <d v="2020-04-09T00:00:00"/>
    <n v="103503.72"/>
    <s v="alice.davis@example.com"/>
    <n v="-2545960632"/>
    <s v="Average"/>
    <b v="1"/>
    <n v="103503.72"/>
    <s v=" 2545960632"/>
    <s v="(254) 596-0632"/>
    <s v="Alice Davis"/>
    <n v="6"/>
  </r>
  <r>
    <x v="328"/>
    <s v="David"/>
    <s v="Garcia"/>
    <n v="25"/>
    <s v="DevOps"/>
    <x v="4"/>
    <s v="Active"/>
    <d v="2021-03-23T00:00:00"/>
    <n v="85401.3"/>
    <s v="david.garcia@example.com"/>
    <n v="-9912971023"/>
    <s v="Poor"/>
    <b v="1"/>
    <n v="85401.3"/>
    <s v=" 9912971023"/>
    <s v="(991) 297-1023"/>
    <s v="David Garcia"/>
    <n v="5"/>
  </r>
  <r>
    <x v="329"/>
    <s v="Heidi"/>
    <s v="Garcia"/>
    <n v="40"/>
    <s v="Cloud Tech"/>
    <x v="1"/>
    <s v="Pending"/>
    <d v="2023-02-03T00:00:00"/>
    <s v="N/A"/>
    <s v="heidi.garcia@example.com"/>
    <n v="-8171752420"/>
    <s v="Excellent"/>
    <b v="0"/>
    <n v="81250.87"/>
    <s v=" 8171752420"/>
    <s v="(817) 175-2420"/>
    <s v="Heidi Garcia"/>
    <n v="3"/>
  </r>
  <r>
    <x v="330"/>
    <s v="Eva"/>
    <s v="Smith"/>
    <n v="30"/>
    <s v="HR"/>
    <x v="1"/>
    <s v="Pending"/>
    <d v="2024-07-23T00:00:00"/>
    <n v="98850.14"/>
    <s v="eva.smith@example.com"/>
    <n v="-4955112746"/>
    <s v="Poor"/>
    <b v="0"/>
    <n v="98850.14"/>
    <s v=" 4955112746"/>
    <s v="(495) 511-2746"/>
    <s v="Eva Smith"/>
    <n v="2"/>
  </r>
  <r>
    <x v="331"/>
    <s v="Charlie"/>
    <s v="Smith"/>
    <n v="25"/>
    <s v="Cloud Tech"/>
    <x v="5"/>
    <s v="Active"/>
    <d v="2021-05-08T00:00:00"/>
    <n v="63435.24"/>
    <s v="charlie.smith@example.com"/>
    <n v="-4721970545"/>
    <s v="Poor"/>
    <b v="0"/>
    <n v="63435.24"/>
    <s v=" 4721970545"/>
    <s v="(472) 197-0545"/>
    <s v="Charlie Smith"/>
    <n v="5"/>
  </r>
  <r>
    <x v="332"/>
    <s v="Frank"/>
    <s v="Brown"/>
    <n v="35"/>
    <s v="Finance"/>
    <x v="1"/>
    <s v="Inactive"/>
    <d v="2022-04-11T00:00:00"/>
    <n v="82129.84"/>
    <s v="frank.brown@example.com"/>
    <n v="-6927589550"/>
    <s v="Average"/>
    <b v="0"/>
    <n v="82129.84"/>
    <s v=" 6927589550"/>
    <s v="(692) 758-9550"/>
    <s v="Frank Brown"/>
    <n v="4"/>
  </r>
  <r>
    <x v="333"/>
    <s v="David"/>
    <s v="Williams"/>
    <n v="35"/>
    <s v="DevOps"/>
    <x v="1"/>
    <s v="Pending"/>
    <d v="2024-10-23T00:00:00"/>
    <n v="95492.61"/>
    <s v="david.williams@example.com"/>
    <n v="-6874090379"/>
    <s v="Good"/>
    <b v="0"/>
    <n v="95492.61"/>
    <s v=" 6874090379"/>
    <s v="(687) 409-0379"/>
    <s v="David Williams"/>
    <n v="1"/>
  </r>
  <r>
    <x v="334"/>
    <s v="Grace"/>
    <s v="Miller"/>
    <n v="40"/>
    <s v="Finance"/>
    <x v="5"/>
    <s v="Inactive"/>
    <d v="2020-04-24T00:00:00"/>
    <n v="94572.37"/>
    <s v="grace.miller@example.com"/>
    <n v="-2146296135"/>
    <s v="Good"/>
    <b v="0"/>
    <n v="94572.37"/>
    <s v=" 2146296135"/>
    <s v="(214) 629-6135"/>
    <s v="Grace Miller"/>
    <n v="6"/>
  </r>
  <r>
    <x v="335"/>
    <s v="Bob"/>
    <s v="Garcia"/>
    <n v="40"/>
    <s v="Finance"/>
    <x v="2"/>
    <s v="Inactive"/>
    <d v="2023-03-04T00:00:00"/>
    <n v="118413.05"/>
    <s v="bob.garcia@example.com"/>
    <n v="-7157787111"/>
    <s v="Poor"/>
    <b v="0"/>
    <n v="118413.05"/>
    <s v=" 7157787111"/>
    <s v="(715) 778-7111"/>
    <s v="Bob Garcia"/>
    <n v="3"/>
  </r>
  <r>
    <x v="336"/>
    <s v="Alice"/>
    <s v="Jones"/>
    <n v="30"/>
    <s v="Admin"/>
    <x v="2"/>
    <s v="Pending"/>
    <d v="2022-08-31T00:00:00"/>
    <n v="68976.649999999994"/>
    <s v="alice.jones@example.com"/>
    <n v="-1663651558"/>
    <s v="Poor"/>
    <b v="1"/>
    <n v="68976.649999999994"/>
    <s v=" 1663651558"/>
    <s v="(166) 365-1558"/>
    <s v="Alice Jones"/>
    <n v="4"/>
  </r>
  <r>
    <x v="337"/>
    <s v="Eva"/>
    <s v="Williams"/>
    <n v="30"/>
    <s v="Sales"/>
    <x v="2"/>
    <s v="Active"/>
    <d v="2021-01-02T00:00:00"/>
    <n v="115013.65"/>
    <s v="eva.williams@example.com"/>
    <n v="-7371470826"/>
    <s v="Average"/>
    <b v="0"/>
    <n v="115013.65"/>
    <s v=" 7371470826"/>
    <s v="(737) 147-0826"/>
    <s v="Eva Williams"/>
    <n v="5"/>
  </r>
  <r>
    <x v="338"/>
    <s v="David"/>
    <s v="Brown"/>
    <n v="30"/>
    <s v="Admin"/>
    <x v="2"/>
    <s v="Inactive"/>
    <d v="2020-06-06T00:00:00"/>
    <n v="70949.38"/>
    <s v="david.brown@example.com"/>
    <n v="-2359096055"/>
    <s v="Poor"/>
    <b v="1"/>
    <n v="70949.38"/>
    <s v=" 2359096055"/>
    <s v="(235) 909-6055"/>
    <s v="David Brown"/>
    <n v="6"/>
  </r>
  <r>
    <x v="339"/>
    <s v="Grace"/>
    <s v="Brown"/>
    <n v="30"/>
    <s v="HR"/>
    <x v="3"/>
    <s v="Pending"/>
    <d v="2020-10-13T00:00:00"/>
    <n v="105334.87"/>
    <s v="grace.brown@example.com"/>
    <n v="-7303064420"/>
    <s v="Average"/>
    <b v="0"/>
    <n v="105334.87"/>
    <s v=" 7303064420"/>
    <s v="(730) 306-4420"/>
    <s v="Grace Brown"/>
    <n v="6"/>
  </r>
  <r>
    <x v="340"/>
    <s v="Bob"/>
    <s v="Williams"/>
    <n v="30"/>
    <s v="DevOps"/>
    <x v="0"/>
    <s v="Active"/>
    <d v="2020-07-19T00:00:00"/>
    <n v="80596.179999999993"/>
    <s v="bob.williams@example.com"/>
    <n v="-2146147682"/>
    <s v="Good"/>
    <b v="0"/>
    <n v="80596.179999999993"/>
    <s v=" 2146147682"/>
    <s v="(214) 614-7682"/>
    <s v="Bob Williams"/>
    <n v="6"/>
  </r>
  <r>
    <x v="341"/>
    <s v="Frank"/>
    <s v="Brown"/>
    <n v="30"/>
    <s v="Sales"/>
    <x v="5"/>
    <s v="Inactive"/>
    <d v="2024-05-03T00:00:00"/>
    <n v="72846.37"/>
    <s v="frank.brown@example.com"/>
    <n v="-4201654234"/>
    <s v="Good"/>
    <b v="1"/>
    <n v="72846.37"/>
    <s v=" 4201654234"/>
    <s v="(420) 165-4234"/>
    <s v="Frank Brown"/>
    <n v="2"/>
  </r>
  <r>
    <x v="342"/>
    <s v="Heidi"/>
    <s v="Williams"/>
    <n v="40"/>
    <s v="Admin"/>
    <x v="0"/>
    <s v="Pending"/>
    <d v="2022-02-07T00:00:00"/>
    <n v="80229.36"/>
    <s v="heidi.williams@example.com"/>
    <n v="-6778265959"/>
    <s v="Excellent"/>
    <b v="0"/>
    <n v="80229.36"/>
    <s v=" 6778265959"/>
    <s v="(677) 826-5959"/>
    <s v="Heidi Williams"/>
    <n v="4"/>
  </r>
  <r>
    <x v="343"/>
    <s v="Grace"/>
    <s v="Johnson"/>
    <n v="25"/>
    <s v="Sales"/>
    <x v="0"/>
    <s v="Active"/>
    <d v="2023-12-31T00:00:00"/>
    <n v="55145.47"/>
    <s v="grace.johnson@example.com"/>
    <n v="-8931992549"/>
    <s v="Good"/>
    <b v="0"/>
    <n v="55145.47"/>
    <s v=" 8931992549"/>
    <s v="(893) 199-2549"/>
    <s v="Grace Johnson"/>
    <n v="2"/>
  </r>
  <r>
    <x v="344"/>
    <s v="Grace"/>
    <s v="Williams"/>
    <n v="30"/>
    <s v="DevOps"/>
    <x v="3"/>
    <s v="Inactive"/>
    <d v="2022-01-08T00:00:00"/>
    <s v="N/A"/>
    <s v="grace.williams@example.com"/>
    <n v="-2727516479"/>
    <s v="Poor"/>
    <b v="1"/>
    <n v="90856.21"/>
    <s v=" 2727516479"/>
    <s v="(272) 751-6479"/>
    <s v="Grace Williams"/>
    <n v="4"/>
  </r>
  <r>
    <x v="345"/>
    <s v="Eva"/>
    <s v="Davis"/>
    <n v="40"/>
    <s v="HR"/>
    <x v="0"/>
    <s v="Active"/>
    <d v="2020-09-28T00:00:00"/>
    <n v="56110.81"/>
    <s v="eva.davis@example.com"/>
    <n v="-7279103367"/>
    <s v="Good"/>
    <b v="0"/>
    <n v="56110.81"/>
    <s v=" 7279103367"/>
    <s v="(727) 910-3367"/>
    <s v="Eva Davis"/>
    <n v="6"/>
  </r>
  <r>
    <x v="346"/>
    <s v="Grace"/>
    <s v="Williams"/>
    <n v="25"/>
    <s v="Cloud Tech"/>
    <x v="1"/>
    <s v="Inactive"/>
    <d v="2023-02-09T00:00:00"/>
    <n v="56514.5"/>
    <s v="grace.williams@example.com"/>
    <n v="-2963533904"/>
    <s v="Average"/>
    <b v="0"/>
    <n v="56514.5"/>
    <s v=" 2963533904"/>
    <s v="(296) 353-3904"/>
    <s v="Grace Williams"/>
    <n v="3"/>
  </r>
  <r>
    <x v="347"/>
    <s v="Frank"/>
    <s v="Brown"/>
    <n v="40"/>
    <s v="Cloud Tech"/>
    <x v="0"/>
    <s v="Inactive"/>
    <d v="2022-03-05T00:00:00"/>
    <n v="104541.84"/>
    <s v="frank.brown@example.com"/>
    <n v="-5044817765"/>
    <s v="Good"/>
    <b v="0"/>
    <n v="104541.84"/>
    <s v=" 5044817765"/>
    <s v="(504) 481-7765"/>
    <s v="Frank Brown"/>
    <n v="4"/>
  </r>
  <r>
    <x v="348"/>
    <s v="David"/>
    <s v="Garcia"/>
    <n v="30"/>
    <s v="Sales"/>
    <x v="4"/>
    <s v="Pending"/>
    <d v="2022-02-18T00:00:00"/>
    <n v="61865.120000000003"/>
    <s v="david.garcia@example.com"/>
    <n v="-5586851275"/>
    <s v="Excellent"/>
    <b v="1"/>
    <n v="61865.120000000003"/>
    <s v=" 5586851275"/>
    <s v="(558) 685-1275"/>
    <s v="David Garcia"/>
    <n v="4"/>
  </r>
  <r>
    <x v="349"/>
    <s v="Eva"/>
    <s v="Davis"/>
    <n v="40"/>
    <s v="Admin"/>
    <x v="1"/>
    <s v="Active"/>
    <d v="2022-06-09T00:00:00"/>
    <n v="69317.33"/>
    <s v="eva.davis@example.com"/>
    <n v="-5289286645"/>
    <s v="Good"/>
    <b v="0"/>
    <n v="69317.33"/>
    <s v=" 5289286645"/>
    <s v="(528) 928-6645"/>
    <s v="Eva Davis"/>
    <n v="4"/>
  </r>
  <r>
    <x v="350"/>
    <s v="Bob"/>
    <s v="Brown"/>
    <n v="35"/>
    <s v="HR"/>
    <x v="4"/>
    <s v="Pending"/>
    <d v="2023-07-04T00:00:00"/>
    <n v="84706.17"/>
    <s v="bob.brown@example.com"/>
    <n v="-4911110960"/>
    <s v="Average"/>
    <b v="0"/>
    <n v="84706.17"/>
    <s v=" 4911110960"/>
    <s v="(491) 111-0960"/>
    <s v="Bob Brown"/>
    <n v="3"/>
  </r>
  <r>
    <x v="351"/>
    <s v="Heidi"/>
    <s v="Smith"/>
    <n v="25"/>
    <s v="Admin"/>
    <x v="0"/>
    <s v="Active"/>
    <d v="2022-03-21T00:00:00"/>
    <n v="73255.210000000006"/>
    <s v="heidi.smith@example.com"/>
    <n v="-7981789045"/>
    <s v="Average"/>
    <b v="0"/>
    <n v="73255.210000000006"/>
    <s v=" 7981789045"/>
    <s v="(798) 178-9045"/>
    <s v="Heidi Smith"/>
    <n v="4"/>
  </r>
  <r>
    <x v="352"/>
    <s v="Frank"/>
    <s v="Smith"/>
    <n v="40"/>
    <s v="HR"/>
    <x v="3"/>
    <s v="Pending"/>
    <d v="2023-05-02T00:00:00"/>
    <n v="59528.71"/>
    <s v="frank.smith@example.com"/>
    <n v="-3378613714"/>
    <s v="Poor"/>
    <b v="0"/>
    <n v="59528.71"/>
    <s v=" 3378613714"/>
    <s v="(337) 861-3714"/>
    <s v="Frank Smith"/>
    <n v="3"/>
  </r>
  <r>
    <x v="353"/>
    <s v="David"/>
    <s v="Garcia"/>
    <n v="40"/>
    <s v="HR"/>
    <x v="4"/>
    <s v="Inactive"/>
    <d v="2021-10-15T00:00:00"/>
    <n v="70401.37"/>
    <s v="david.garcia@example.com"/>
    <n v="-7660538443"/>
    <s v="Good"/>
    <b v="1"/>
    <n v="70401.37"/>
    <s v=" 7660538443"/>
    <s v="(766) 053-8443"/>
    <s v="David Garcia"/>
    <n v="5"/>
  </r>
  <r>
    <x v="354"/>
    <s v="Heidi"/>
    <s v="Garcia"/>
    <n v="30"/>
    <s v="Admin"/>
    <x v="0"/>
    <s v="Inactive"/>
    <d v="2021-07-28T00:00:00"/>
    <n v="107154.62"/>
    <s v="heidi.garcia@example.com"/>
    <n v="-4630600024"/>
    <s v="Average"/>
    <b v="1"/>
    <n v="107154.62"/>
    <s v=" 4630600024"/>
    <s v="(463) 060-0024"/>
    <s v="Heidi Garcia"/>
    <n v="5"/>
  </r>
  <r>
    <x v="355"/>
    <s v="Bob"/>
    <s v="Davis"/>
    <n v="30"/>
    <s v="Admin"/>
    <x v="5"/>
    <s v="Pending"/>
    <d v="2021-01-03T00:00:00"/>
    <n v="97719.88"/>
    <s v="bob.davis@example.com"/>
    <n v="-8955296385"/>
    <s v="Excellent"/>
    <b v="0"/>
    <n v="97719.88"/>
    <s v=" 8955296385"/>
    <s v="(895) 529-6385"/>
    <s v="Bob Davis"/>
    <n v="5"/>
  </r>
  <r>
    <x v="356"/>
    <s v="Heidi"/>
    <s v="Johnson"/>
    <n v="30"/>
    <s v="Finance"/>
    <x v="0"/>
    <s v="Pending"/>
    <d v="2020-05-21T00:00:00"/>
    <n v="107327.59"/>
    <s v="heidi.johnson@example.com"/>
    <n v="-3960962625"/>
    <s v="Poor"/>
    <b v="0"/>
    <n v="107327.59"/>
    <s v=" 3960962625"/>
    <s v="(396) 096-2625"/>
    <s v="Heidi Johnson"/>
    <n v="6"/>
  </r>
  <r>
    <x v="357"/>
    <s v="Grace"/>
    <s v="Garcia"/>
    <n v="40"/>
    <s v="Admin"/>
    <x v="2"/>
    <s v="Inactive"/>
    <d v="2021-05-10T00:00:00"/>
    <n v="67687.72"/>
    <s v="grace.garcia@example.com"/>
    <n v="-5826312818"/>
    <s v="Excellent"/>
    <b v="1"/>
    <n v="67687.72"/>
    <s v=" 5826312818"/>
    <s v="(582) 631-2818"/>
    <s v="Grace Garcia"/>
    <n v="5"/>
  </r>
  <r>
    <x v="358"/>
    <s v="Grace"/>
    <s v="Smith"/>
    <n v="40"/>
    <s v="Cloud Tech"/>
    <x v="3"/>
    <s v="Pending"/>
    <d v="2022-09-08T00:00:00"/>
    <n v="90757.08"/>
    <s v="grace.smith@example.com"/>
    <n v="-6482531105"/>
    <s v="Good"/>
    <b v="1"/>
    <n v="90757.08"/>
    <s v=" 6482531105"/>
    <s v="(648) 253-1105"/>
    <s v="Grace Smith"/>
    <n v="4"/>
  </r>
  <r>
    <x v="359"/>
    <s v="Grace"/>
    <s v="Williams"/>
    <n v="30"/>
    <s v="Cloud Tech"/>
    <x v="0"/>
    <s v="Pending"/>
    <d v="2024-07-21T00:00:00"/>
    <n v="87583.42"/>
    <s v="grace.williams@example.com"/>
    <n v="-920981959"/>
    <s v="Good"/>
    <b v="0"/>
    <n v="87583.42"/>
    <s v=" 920981959"/>
    <s v="(092) 098-1959"/>
    <s v="Grace Williams"/>
    <n v="2"/>
  </r>
  <r>
    <x v="360"/>
    <s v="Bob"/>
    <s v="Brown"/>
    <n v="25"/>
    <s v="Admin"/>
    <x v="2"/>
    <s v="Pending"/>
    <d v="2021-12-28T00:00:00"/>
    <n v="61643.69"/>
    <s v="bob.brown@example.com"/>
    <n v="-2752334382"/>
    <s v="Good"/>
    <b v="1"/>
    <n v="61643.69"/>
    <s v=" 2752334382"/>
    <s v="(275) 233-4382"/>
    <s v="Bob Brown"/>
    <n v="4"/>
  </r>
  <r>
    <x v="361"/>
    <s v="Grace"/>
    <s v="Smith"/>
    <n v="35"/>
    <s v="Finance"/>
    <x v="1"/>
    <s v="Active"/>
    <d v="2020-07-20T00:00:00"/>
    <n v="68111.69"/>
    <s v="grace.smith@example.com"/>
    <n v="-6404120910"/>
    <s v="Poor"/>
    <b v="0"/>
    <n v="68111.69"/>
    <s v=" 6404120910"/>
    <s v="(640) 412-0910"/>
    <s v="Grace Smith"/>
    <n v="6"/>
  </r>
  <r>
    <x v="362"/>
    <s v="David"/>
    <s v="Smith"/>
    <n v="40"/>
    <s v="HR"/>
    <x v="3"/>
    <s v="Inactive"/>
    <d v="2024-04-30T00:00:00"/>
    <n v="97568.88"/>
    <s v="david.smith@example.com"/>
    <n v="-7911244210"/>
    <s v="Average"/>
    <b v="1"/>
    <n v="97568.88"/>
    <s v=" 7911244210"/>
    <s v="(791) 124-4210"/>
    <s v="David Smith"/>
    <n v="2"/>
  </r>
  <r>
    <x v="363"/>
    <s v="Charlie"/>
    <s v="Johnson"/>
    <n v="35"/>
    <s v="Cloud Tech"/>
    <x v="3"/>
    <s v="Active"/>
    <d v="2021-08-28T00:00:00"/>
    <n v="79118.28"/>
    <s v="charlie.johnson@example.com"/>
    <n v="-7536170616"/>
    <s v="Poor"/>
    <b v="1"/>
    <n v="79118.28"/>
    <s v=" 7536170616"/>
    <s v="(753) 617-0616"/>
    <s v="Charlie Johnson"/>
    <n v="5"/>
  </r>
  <r>
    <x v="364"/>
    <s v="Bob"/>
    <s v="Davis"/>
    <n v="30"/>
    <s v="HR"/>
    <x v="0"/>
    <s v="Inactive"/>
    <d v="2022-07-21T00:00:00"/>
    <n v="104898.9"/>
    <s v="bob.davis@example.com"/>
    <n v="-1366572239"/>
    <s v="Excellent"/>
    <b v="1"/>
    <n v="104898.9"/>
    <s v=" 1366572239"/>
    <s v="(136) 657-2239"/>
    <s v="Bob Davis"/>
    <n v="4"/>
  </r>
  <r>
    <x v="365"/>
    <s v="Frank"/>
    <s v="Davis"/>
    <n v="40"/>
    <s v="Cloud Tech"/>
    <x v="3"/>
    <s v="Pending"/>
    <d v="2023-11-27T00:00:00"/>
    <n v="81671.3"/>
    <s v="frank.davis@example.com"/>
    <n v="-2990155798"/>
    <s v="Poor"/>
    <b v="1"/>
    <n v="81671.3"/>
    <s v=" 2990155798"/>
    <s v="(299) 015-5798"/>
    <s v="Frank Davis"/>
    <n v="2"/>
  </r>
  <r>
    <x v="366"/>
    <s v="Alice"/>
    <s v="Miller"/>
    <n v="25"/>
    <s v="Cloud Tech"/>
    <x v="0"/>
    <s v="Pending"/>
    <d v="2020-08-11T00:00:00"/>
    <n v="97399.75"/>
    <s v="alice.miller@example.com"/>
    <n v="-8028413907"/>
    <s v="Excellent"/>
    <b v="0"/>
    <n v="97399.75"/>
    <s v=" 8028413907"/>
    <s v="(802) 841-3907"/>
    <s v="Alice Miller"/>
    <n v="6"/>
  </r>
  <r>
    <x v="367"/>
    <s v="David"/>
    <s v="Johnson"/>
    <n v="30"/>
    <s v="Admin"/>
    <x v="5"/>
    <s v="Active"/>
    <d v="2021-11-08T00:00:00"/>
    <n v="89189.43"/>
    <s v="david.johnson@example.com"/>
    <n v="-882351304"/>
    <s v="Poor"/>
    <b v="1"/>
    <n v="89189.43"/>
    <s v=" 882351304"/>
    <s v="(088) 235-1304"/>
    <s v="David Johnson"/>
    <n v="4"/>
  </r>
  <r>
    <x v="368"/>
    <s v="David"/>
    <s v="Williams"/>
    <n v="40"/>
    <s v="DevOps"/>
    <x v="4"/>
    <s v="Active"/>
    <d v="2023-08-04T00:00:00"/>
    <n v="96011.55"/>
    <s v="david.williams@example.com"/>
    <n v="-2312447314"/>
    <s v="Average"/>
    <b v="1"/>
    <n v="96011.55"/>
    <s v=" 2312447314"/>
    <s v="(231) 244-7314"/>
    <s v="David Williams"/>
    <n v="3"/>
  </r>
  <r>
    <x v="369"/>
    <s v="David"/>
    <s v="Davis"/>
    <n v="40"/>
    <s v="Sales"/>
    <x v="3"/>
    <s v="Inactive"/>
    <d v="2020-01-10T00:00:00"/>
    <n v="99331.49"/>
    <s v="david.davis@example.com"/>
    <n v="-8477686341"/>
    <s v="Excellent"/>
    <b v="0"/>
    <n v="99331.49"/>
    <s v=" 8477686341"/>
    <s v="(847) 768-6341"/>
    <s v="David Davis"/>
    <n v="6"/>
  </r>
  <r>
    <x v="370"/>
    <s v="Bob"/>
    <s v="Brown"/>
    <n v="30"/>
    <s v="Cloud Tech"/>
    <x v="5"/>
    <s v="Active"/>
    <d v="2022-01-19T00:00:00"/>
    <n v="72818.94"/>
    <s v="bob.brown@example.com"/>
    <n v="-3461994236"/>
    <s v="Good"/>
    <b v="1"/>
    <n v="72818.94"/>
    <s v=" 3461994236"/>
    <s v="(346) 199-4236"/>
    <s v="Bob Brown"/>
    <n v="4"/>
  </r>
  <r>
    <x v="371"/>
    <s v="Eva"/>
    <s v="Garcia"/>
    <n v="40"/>
    <s v="Sales"/>
    <x v="2"/>
    <s v="Inactive"/>
    <d v="2023-05-07T00:00:00"/>
    <n v="77204.75"/>
    <s v="eva.garcia@example.com"/>
    <n v="-6769459195"/>
    <s v="Good"/>
    <b v="1"/>
    <n v="77204.75"/>
    <s v=" 6769459195"/>
    <s v="(676) 945-9195"/>
    <s v="Eva Garcia"/>
    <n v="3"/>
  </r>
  <r>
    <x v="372"/>
    <s v="Bob"/>
    <s v="Johnson"/>
    <n v="35"/>
    <s v="HR"/>
    <x v="3"/>
    <s v="Pending"/>
    <d v="2020-12-19T00:00:00"/>
    <n v="106961.68"/>
    <s v="bob.johnson@example.com"/>
    <n v="-6395517207"/>
    <s v="Poor"/>
    <b v="0"/>
    <n v="106961.68"/>
    <s v=" 6395517207"/>
    <s v="(639) 551-7207"/>
    <s v="Bob Johnson"/>
    <n v="5"/>
  </r>
  <r>
    <x v="373"/>
    <s v="Eva"/>
    <s v="Garcia"/>
    <n v="30"/>
    <s v="Sales"/>
    <x v="1"/>
    <s v="Pending"/>
    <d v="2020-10-01T00:00:00"/>
    <n v="71923"/>
    <s v="eva.garcia@example.com"/>
    <n v="-4964985600"/>
    <s v="Good"/>
    <b v="1"/>
    <n v="71923"/>
    <s v=" 4964985600"/>
    <s v="(496) 498-5600"/>
    <s v="Eva Garcia"/>
    <n v="6"/>
  </r>
  <r>
    <x v="374"/>
    <s v="Bob"/>
    <s v="Smith"/>
    <n v="30"/>
    <s v="HR"/>
    <x v="2"/>
    <s v="Active"/>
    <d v="2022-11-12T00:00:00"/>
    <n v="77192.429999999993"/>
    <s v="bob.smith@example.com"/>
    <n v="-2562531354"/>
    <s v="Excellent"/>
    <b v="0"/>
    <n v="77192.429999999993"/>
    <s v=" 2562531354"/>
    <s v="(256) 253-1354"/>
    <s v="Bob Smith"/>
    <n v="3"/>
  </r>
  <r>
    <x v="375"/>
    <s v="Grace"/>
    <s v="Brown"/>
    <n v="40"/>
    <s v="Admin"/>
    <x v="3"/>
    <s v="Pending"/>
    <d v="2023-01-05T00:00:00"/>
    <n v="98540.3"/>
    <s v="grace.brown@example.com"/>
    <n v="-2510505378"/>
    <s v="Good"/>
    <b v="0"/>
    <n v="98540.3"/>
    <s v=" 2510505378"/>
    <s v="(251) 050-5378"/>
    <s v="Grace Brown"/>
    <n v="3"/>
  </r>
  <r>
    <x v="376"/>
    <s v="Charlie"/>
    <s v="Brown"/>
    <n v="30"/>
    <s v="Admin"/>
    <x v="3"/>
    <s v="Inactive"/>
    <d v="2020-10-14T00:00:00"/>
    <n v="63096.9"/>
    <s v="charlie.brown@example.com"/>
    <n v="-5381649382"/>
    <s v="Average"/>
    <b v="0"/>
    <n v="63096.9"/>
    <s v=" 5381649382"/>
    <s v="(538) 164-9382"/>
    <s v="Charlie Brown"/>
    <n v="6"/>
  </r>
  <r>
    <x v="377"/>
    <s v="Alice"/>
    <s v="Smith"/>
    <n v="35"/>
    <s v="Cloud Tech"/>
    <x v="3"/>
    <s v="Active"/>
    <d v="2021-02-03T00:00:00"/>
    <n v="107065.12"/>
    <s v="alice.smith@example.com"/>
    <n v="-1849196654"/>
    <s v="Average"/>
    <b v="0"/>
    <n v="107065.12"/>
    <s v=" 1849196654"/>
    <s v="(184) 919-6654"/>
    <s v="Alice Smith"/>
    <n v="5"/>
  </r>
  <r>
    <x v="378"/>
    <s v="Heidi"/>
    <s v="Johnson"/>
    <n v="40"/>
    <s v="DevOps"/>
    <x v="3"/>
    <s v="Inactive"/>
    <d v="2023-12-25T00:00:00"/>
    <n v="108792.43"/>
    <s v="heidi.johnson@example.com"/>
    <n v="-3307704610"/>
    <s v="Poor"/>
    <b v="1"/>
    <n v="108792.43"/>
    <s v=" 3307704610"/>
    <s v="(330) 770-4610"/>
    <s v="Heidi Johnson"/>
    <n v="2"/>
  </r>
  <r>
    <x v="379"/>
    <s v="Bob"/>
    <s v="Smith"/>
    <n v="30"/>
    <s v="Cloud Tech"/>
    <x v="4"/>
    <s v="Inactive"/>
    <d v="2020-03-07T00:00:00"/>
    <n v="69239.7"/>
    <s v="bob.smith@example.com"/>
    <n v="-7295963903"/>
    <s v="Excellent"/>
    <b v="0"/>
    <n v="69239.7"/>
    <s v=" 7295963903"/>
    <s v="(729) 596-3903"/>
    <s v="Bob Smith"/>
    <n v="6"/>
  </r>
  <r>
    <x v="380"/>
    <s v="Charlie"/>
    <s v="Garcia"/>
    <n v="40"/>
    <s v="Sales"/>
    <x v="2"/>
    <s v="Inactive"/>
    <d v="2023-01-30T00:00:00"/>
    <n v="85756.42"/>
    <s v="charlie.garcia@example.com"/>
    <n v="-907426087"/>
    <s v="Average"/>
    <b v="1"/>
    <n v="85756.42"/>
    <s v=" 907426087"/>
    <s v="(090) 742-6087"/>
    <s v="Charlie Garcia"/>
    <n v="3"/>
  </r>
  <r>
    <x v="381"/>
    <s v="Eva"/>
    <s v="Miller"/>
    <n v="30"/>
    <s v="HR"/>
    <x v="5"/>
    <s v="Active"/>
    <d v="2024-04-05T00:00:00"/>
    <n v="100328.62"/>
    <s v="eva.miller@example.com"/>
    <n v="-501716444"/>
    <s v="Average"/>
    <b v="1"/>
    <n v="100328.62"/>
    <s v=" 501716444"/>
    <s v="(050) 171-6444"/>
    <s v="Eva Miller"/>
    <n v="2"/>
  </r>
  <r>
    <x v="382"/>
    <s v="Grace"/>
    <s v="Brown"/>
    <n v="25"/>
    <s v="DevOps"/>
    <x v="2"/>
    <s v="Active"/>
    <d v="2021-09-01T00:00:00"/>
    <n v="111236.69"/>
    <s v="grace.brown@example.com"/>
    <n v="-5618579063"/>
    <s v="Excellent"/>
    <b v="1"/>
    <n v="111236.69"/>
    <s v=" 5618579063"/>
    <s v="(561) 857-9063"/>
    <s v="Grace Brown"/>
    <n v="5"/>
  </r>
  <r>
    <x v="383"/>
    <s v="Eva"/>
    <s v="Jones"/>
    <n v="35"/>
    <s v="Cloud Tech"/>
    <x v="3"/>
    <s v="Active"/>
    <d v="2024-05-07T00:00:00"/>
    <n v="106832.22"/>
    <s v="eva.jones@example.com"/>
    <n v="-7715910299"/>
    <s v="Good"/>
    <b v="1"/>
    <n v="106832.22"/>
    <s v=" 7715910299"/>
    <s v="(771) 591-0299"/>
    <s v="Eva Jones"/>
    <n v="2"/>
  </r>
  <r>
    <x v="384"/>
    <s v="Frank"/>
    <s v="Jones"/>
    <n v="30"/>
    <s v="DevOps"/>
    <x v="3"/>
    <s v="Active"/>
    <d v="2023-06-15T00:00:00"/>
    <n v="59746.45"/>
    <s v="frank.jones@example.com"/>
    <n v="-2156321357"/>
    <s v="Good"/>
    <b v="1"/>
    <n v="59746.45"/>
    <s v=" 2156321357"/>
    <s v="(215) 632-1357"/>
    <s v="Frank Jones"/>
    <n v="3"/>
  </r>
  <r>
    <x v="385"/>
    <s v="David"/>
    <s v="Garcia"/>
    <n v="25"/>
    <s v="Sales"/>
    <x v="0"/>
    <s v="Pending"/>
    <d v="2021-07-29T00:00:00"/>
    <n v="91780.04"/>
    <s v="david.garcia@example.com"/>
    <n v="-40104144"/>
    <s v="Poor"/>
    <b v="1"/>
    <n v="91780.04"/>
    <s v=" 40104144"/>
    <s v="(004) 010-4144"/>
    <s v="David Garcia"/>
    <n v="5"/>
  </r>
  <r>
    <x v="386"/>
    <s v="Eva"/>
    <s v="Williams"/>
    <n v="35"/>
    <s v="Sales"/>
    <x v="0"/>
    <s v="Pending"/>
    <d v="2023-10-23T00:00:00"/>
    <n v="107062.66"/>
    <s v="eva.williams@example.com"/>
    <n v="-9642297124"/>
    <s v="Good"/>
    <b v="1"/>
    <n v="107062.66"/>
    <s v=" 9642297124"/>
    <s v="(964) 229-7124"/>
    <s v="Eva Williams"/>
    <n v="2"/>
  </r>
  <r>
    <x v="387"/>
    <s v="Grace"/>
    <s v="Davis"/>
    <n v="25"/>
    <s v="HR"/>
    <x v="2"/>
    <s v="Active"/>
    <d v="2023-12-07T00:00:00"/>
    <n v="110625.52"/>
    <s v="grace.davis@example.com"/>
    <n v="-2967188396"/>
    <s v="Excellent"/>
    <b v="1"/>
    <n v="110625.52"/>
    <s v=" 2967188396"/>
    <s v="(296) 718-8396"/>
    <s v="Grace Davis"/>
    <n v="2"/>
  </r>
  <r>
    <x v="388"/>
    <s v="Frank"/>
    <s v="Smith"/>
    <n v="30"/>
    <s v="DevOps"/>
    <x v="3"/>
    <s v="Inactive"/>
    <d v="2020-10-18T00:00:00"/>
    <n v="90419.79"/>
    <s v="frank.smith@example.com"/>
    <n v="-7457314414"/>
    <s v="Average"/>
    <b v="1"/>
    <n v="90419.79"/>
    <s v=" 7457314414"/>
    <s v="(745) 731-4414"/>
    <s v="Frank Smith"/>
    <n v="5"/>
  </r>
  <r>
    <x v="389"/>
    <s v="Grace"/>
    <s v="Smith"/>
    <n v="40"/>
    <s v="Finance"/>
    <x v="1"/>
    <s v="Pending"/>
    <d v="2024-06-15T00:00:00"/>
    <n v="111608.76"/>
    <s v="grace.smith@example.com"/>
    <n v="-8331170302"/>
    <s v="Good"/>
    <b v="1"/>
    <n v="111608.76"/>
    <s v=" 8331170302"/>
    <s v="(833) 117-0302"/>
    <s v="Grace Smith"/>
    <n v="2"/>
  </r>
  <r>
    <x v="390"/>
    <s v="Eva"/>
    <s v="Williams"/>
    <n v="35"/>
    <s v="Finance"/>
    <x v="3"/>
    <s v="Inactive"/>
    <d v="2023-04-06T00:00:00"/>
    <n v="50173.120000000003"/>
    <s v="eva.williams@example.com"/>
    <n v="-7637153987"/>
    <s v="Poor"/>
    <b v="0"/>
    <n v="50173.120000000003"/>
    <s v=" 7637153987"/>
    <s v="(763) 715-3987"/>
    <s v="Eva Williams"/>
    <n v="3"/>
  </r>
  <r>
    <x v="391"/>
    <s v="Bob"/>
    <s v="Williams"/>
    <n v="40"/>
    <s v="DevOps"/>
    <x v="2"/>
    <s v="Pending"/>
    <d v="2022-01-03T00:00:00"/>
    <n v="109507.44"/>
    <s v="bob.williams@example.com"/>
    <n v="-5472812355"/>
    <s v="Good"/>
    <b v="0"/>
    <n v="109507.44"/>
    <s v=" 5472812355"/>
    <s v="(547) 281-2355"/>
    <s v="Bob Williams"/>
    <n v="4"/>
  </r>
  <r>
    <x v="392"/>
    <s v="Grace"/>
    <s v="Garcia"/>
    <n v="30"/>
    <s v="Finance"/>
    <x v="4"/>
    <s v="Inactive"/>
    <d v="2021-07-03T00:00:00"/>
    <n v="72600.56"/>
    <s v="grace.garcia@example.com"/>
    <n v="-7983631461"/>
    <s v="Excellent"/>
    <b v="0"/>
    <n v="72600.56"/>
    <s v=" 7983631461"/>
    <s v="(798) 363-1461"/>
    <s v="Grace Garcia"/>
    <n v="5"/>
  </r>
  <r>
    <x v="393"/>
    <s v="Charlie"/>
    <s v="Garcia"/>
    <n v="30"/>
    <s v="Finance"/>
    <x v="0"/>
    <s v="Pending"/>
    <d v="2024-04-10T00:00:00"/>
    <n v="53388.65"/>
    <s v="charlie.garcia@example.com"/>
    <n v="-4912711306"/>
    <s v="Poor"/>
    <b v="1"/>
    <n v="53388.65"/>
    <s v=" 4912711306"/>
    <s v="(491) 271-1306"/>
    <s v="Charlie Garcia"/>
    <n v="2"/>
  </r>
  <r>
    <x v="394"/>
    <s v="Heidi"/>
    <s v="Williams"/>
    <n v="25"/>
    <s v="Cloud Tech"/>
    <x v="4"/>
    <s v="Inactive"/>
    <d v="2022-07-23T00:00:00"/>
    <n v="50047.32"/>
    <s v="heidi.williams@example.com"/>
    <n v="-2407875417"/>
    <s v="Good"/>
    <b v="0"/>
    <n v="50047.32"/>
    <s v=" 2407875417"/>
    <s v="(240) 787-5417"/>
    <s v="Heidi Williams"/>
    <n v="4"/>
  </r>
  <r>
    <x v="395"/>
    <s v="David"/>
    <s v="Brown"/>
    <n v="30"/>
    <s v="DevOps"/>
    <x v="0"/>
    <s v="Active"/>
    <d v="2024-11-25T00:00:00"/>
    <n v="115290.79"/>
    <s v="david.brown@example.com"/>
    <n v="-1563268684"/>
    <s v="Poor"/>
    <b v="0"/>
    <n v="115290.79"/>
    <s v=" 1563268684"/>
    <s v="(156) 326-8684"/>
    <s v="David Brown"/>
    <n v="1"/>
  </r>
  <r>
    <x v="396"/>
    <s v="Frank"/>
    <s v="Garcia"/>
    <n v="35"/>
    <s v="Cloud Tech"/>
    <x v="0"/>
    <s v="Pending"/>
    <d v="2023-08-21T00:00:00"/>
    <n v="61586.76"/>
    <s v="frank.garcia@example.com"/>
    <n v="-745106633"/>
    <s v="Excellent"/>
    <b v="0"/>
    <n v="61586.76"/>
    <s v=" 745106633"/>
    <s v="(074) 510-6633"/>
    <s v="Frank Garcia"/>
    <n v="3"/>
  </r>
  <r>
    <x v="397"/>
    <s v="Eva"/>
    <s v="Miller"/>
    <n v="30"/>
    <s v="Finance"/>
    <x v="2"/>
    <s v="Active"/>
    <d v="2023-12-12T00:00:00"/>
    <n v="56662.86"/>
    <s v="eva.miller@example.com"/>
    <n v="-3629489785"/>
    <s v="Average"/>
    <b v="1"/>
    <n v="56662.86"/>
    <s v=" 3629489785"/>
    <s v="(362) 948-9785"/>
    <s v="Eva Miller"/>
    <n v="2"/>
  </r>
  <r>
    <x v="398"/>
    <s v="Bob"/>
    <s v="Garcia"/>
    <n v="30"/>
    <s v="Sales"/>
    <x v="4"/>
    <s v="Pending"/>
    <d v="2023-10-24T00:00:00"/>
    <s v="N/A"/>
    <s v="bob.garcia@example.com"/>
    <n v="-1031310093"/>
    <s v="Excellent"/>
    <b v="1"/>
    <n v="81934.55"/>
    <s v=" 1031310093"/>
    <s v="(103) 131-0093"/>
    <s v="Bob Garcia"/>
    <n v="2"/>
  </r>
  <r>
    <x v="399"/>
    <s v="Frank"/>
    <s v="Smith"/>
    <n v="25"/>
    <s v="Finance"/>
    <x v="2"/>
    <s v="Active"/>
    <d v="2022-09-05T00:00:00"/>
    <n v="54957.98"/>
    <s v="frank.smith@example.com"/>
    <n v="-3181439665"/>
    <s v="Excellent"/>
    <b v="1"/>
    <n v="54957.98"/>
    <s v=" 3181439665"/>
    <s v="(318) 143-9665"/>
    <s v="Frank Smith"/>
    <n v="4"/>
  </r>
  <r>
    <x v="400"/>
    <s v="Bob"/>
    <s v="Garcia"/>
    <n v="25"/>
    <s v="HR"/>
    <x v="0"/>
    <s v="Inactive"/>
    <d v="2020-10-07T00:00:00"/>
    <n v="76790.47"/>
    <s v="bob.garcia@example.com"/>
    <n v="-1347323548"/>
    <s v="Excellent"/>
    <b v="1"/>
    <n v="76790.47"/>
    <s v=" 1347323548"/>
    <s v="(134) 732-3548"/>
    <s v="Bob Garcia"/>
    <n v="6"/>
  </r>
  <r>
    <x v="401"/>
    <s v="Charlie"/>
    <s v="Brown"/>
    <n v="30"/>
    <s v="Cloud Tech"/>
    <x v="5"/>
    <s v="Pending"/>
    <d v="2020-01-18T00:00:00"/>
    <n v="92722.35"/>
    <s v="charlie.brown@example.com"/>
    <n v="-4012897431"/>
    <s v="Excellent"/>
    <b v="0"/>
    <n v="92722.35"/>
    <s v=" 4012897431"/>
    <s v="(401) 289-7431"/>
    <s v="Charlie Brown"/>
    <n v="6"/>
  </r>
  <r>
    <x v="402"/>
    <s v="Frank"/>
    <s v="Williams"/>
    <n v="30"/>
    <s v="DevOps"/>
    <x v="2"/>
    <s v="Active"/>
    <d v="2022-04-23T00:00:00"/>
    <n v="93125.32"/>
    <s v="frank.williams@example.com"/>
    <n v="-5122572075"/>
    <s v="Average"/>
    <b v="0"/>
    <n v="93125.32"/>
    <s v=" 5122572075"/>
    <s v="(512) 257-2075"/>
    <s v="Frank Williams"/>
    <n v="4"/>
  </r>
  <r>
    <x v="403"/>
    <s v="David"/>
    <s v="Smith"/>
    <n v="25"/>
    <s v="Cloud Tech"/>
    <x v="4"/>
    <s v="Active"/>
    <d v="2023-04-22T00:00:00"/>
    <n v="101100.64"/>
    <s v="david.smith@example.com"/>
    <n v="-5024120956"/>
    <s v="Average"/>
    <b v="0"/>
    <n v="101100.64"/>
    <s v=" 5024120956"/>
    <s v="(502) 412-0956"/>
    <s v="David Smith"/>
    <n v="3"/>
  </r>
  <r>
    <x v="404"/>
    <s v="Grace"/>
    <s v="Garcia"/>
    <n v="35"/>
    <s v="Admin"/>
    <x v="4"/>
    <s v="Inactive"/>
    <d v="2023-08-13T00:00:00"/>
    <n v="55897.41"/>
    <s v="grace.garcia@example.com"/>
    <n v="-9073710093"/>
    <s v="Poor"/>
    <b v="0"/>
    <n v="55897.41"/>
    <s v=" 9073710093"/>
    <s v="(907) 371-0093"/>
    <s v="Grace Garcia"/>
    <n v="3"/>
  </r>
  <r>
    <x v="405"/>
    <s v="Eva"/>
    <s v="Brown"/>
    <n v="25"/>
    <s v="DevOps"/>
    <x v="0"/>
    <s v="Active"/>
    <d v="2022-11-26T00:00:00"/>
    <n v="92484.88"/>
    <s v="eva.brown@example.com"/>
    <n v="-3882211456"/>
    <s v="Good"/>
    <b v="1"/>
    <n v="92484.88"/>
    <s v=" 3882211456"/>
    <s v="(388) 221-1456"/>
    <s v="Eva Brown"/>
    <n v="3"/>
  </r>
  <r>
    <x v="406"/>
    <s v="Grace"/>
    <s v="Miller"/>
    <n v="35"/>
    <s v="DevOps"/>
    <x v="1"/>
    <s v="Active"/>
    <d v="2022-10-10T00:00:00"/>
    <n v="77011.990000000005"/>
    <s v="grace.miller@example.com"/>
    <n v="-7584745704"/>
    <s v="Average"/>
    <b v="1"/>
    <n v="77011.990000000005"/>
    <s v=" 7584745704"/>
    <s v="(758) 474-5704"/>
    <s v="Grace Miller"/>
    <n v="4"/>
  </r>
  <r>
    <x v="407"/>
    <s v="Bob"/>
    <s v="Garcia"/>
    <n v="30"/>
    <s v="Cloud Tech"/>
    <x v="0"/>
    <s v="Inactive"/>
    <d v="2020-09-27T00:00:00"/>
    <n v="77078.679999999993"/>
    <s v="bob.garcia@example.com"/>
    <n v="-4589714801"/>
    <s v="Average"/>
    <b v="1"/>
    <n v="77078.679999999993"/>
    <s v=" 4589714801"/>
    <s v="(458) 971-4801"/>
    <s v="Bob Garcia"/>
    <n v="6"/>
  </r>
  <r>
    <x v="408"/>
    <s v="Grace"/>
    <s v="Brown"/>
    <n v="35"/>
    <s v="Sales"/>
    <x v="2"/>
    <s v="Active"/>
    <d v="2024-04-11T00:00:00"/>
    <n v="82971.02"/>
    <s v="grace.brown@example.com"/>
    <n v="-6325703964"/>
    <s v="Good"/>
    <b v="0"/>
    <n v="82971.02"/>
    <s v=" 6325703964"/>
    <s v="(632) 570-3964"/>
    <s v="Grace Brown"/>
    <n v="2"/>
  </r>
  <r>
    <x v="409"/>
    <s v="Bob"/>
    <s v="Miller"/>
    <n v="25"/>
    <s v="Sales"/>
    <x v="1"/>
    <s v="Active"/>
    <d v="2021-06-20T00:00:00"/>
    <n v="65102.01"/>
    <s v="bob.miller@example.com"/>
    <n v="-3136148781"/>
    <s v="Average"/>
    <b v="1"/>
    <n v="65102.01"/>
    <s v=" 3136148781"/>
    <s v="(313) 614-8781"/>
    <s v="Bob Miller"/>
    <n v="5"/>
  </r>
  <r>
    <x v="410"/>
    <s v="Grace"/>
    <s v="Williams"/>
    <n v="30"/>
    <s v="HR"/>
    <x v="2"/>
    <s v="Pending"/>
    <d v="2022-10-23T00:00:00"/>
    <n v="103697.7"/>
    <s v="grace.williams@example.com"/>
    <n v="-4556964429"/>
    <s v="Excellent"/>
    <b v="1"/>
    <n v="103697.7"/>
    <s v=" 4556964429"/>
    <s v="(455) 696-4429"/>
    <s v="Grace Williams"/>
    <n v="3"/>
  </r>
  <r>
    <x v="411"/>
    <s v="Grace"/>
    <s v="Garcia"/>
    <n v="25"/>
    <s v="DevOps"/>
    <x v="5"/>
    <s v="Pending"/>
    <d v="2023-06-15T00:00:00"/>
    <n v="60687.63"/>
    <s v="grace.garcia@example.com"/>
    <n v="-9859167953"/>
    <s v="Excellent"/>
    <b v="0"/>
    <n v="60687.63"/>
    <s v=" 9859167953"/>
    <s v="(985) 916-7953"/>
    <s v="Grace Garcia"/>
    <n v="3"/>
  </r>
  <r>
    <x v="412"/>
    <s v="Bob"/>
    <s v="Miller"/>
    <n v="30"/>
    <s v="Admin"/>
    <x v="4"/>
    <s v="Pending"/>
    <d v="2021-10-31T00:00:00"/>
    <n v="77351.210000000006"/>
    <s v="bob.miller@example.com"/>
    <n v="-1072728497"/>
    <s v="Good"/>
    <b v="0"/>
    <n v="77351.210000000006"/>
    <s v=" 1072728497"/>
    <s v="(107) 272-8497"/>
    <s v="Bob Miller"/>
    <n v="4"/>
  </r>
  <r>
    <x v="413"/>
    <s v="Bob"/>
    <s v="Smith"/>
    <n v="35"/>
    <s v="DevOps"/>
    <x v="3"/>
    <s v="Pending"/>
    <d v="2024-09-29T00:00:00"/>
    <n v="66704.62"/>
    <s v="bob.smith@example.com"/>
    <n v="-2474140702"/>
    <s v="Poor"/>
    <b v="1"/>
    <n v="66704.62"/>
    <s v=" 2474140702"/>
    <s v="(247) 414-0702"/>
    <s v="Bob Smith"/>
    <n v="2"/>
  </r>
  <r>
    <x v="414"/>
    <s v="Grace"/>
    <s v="Williams"/>
    <n v="25"/>
    <s v="Finance"/>
    <x v="5"/>
    <s v="Pending"/>
    <d v="2020-04-22T00:00:00"/>
    <n v="71650.3"/>
    <s v="grace.williams@example.com"/>
    <n v="-4910740649"/>
    <s v="Poor"/>
    <b v="1"/>
    <n v="71650.3"/>
    <s v=" 4910740649"/>
    <s v="(491) 074-0649"/>
    <s v="Grace Williams"/>
    <n v="6"/>
  </r>
  <r>
    <x v="415"/>
    <s v="Charlie"/>
    <s v="Smith"/>
    <n v="25"/>
    <s v="Cloud Tech"/>
    <x v="2"/>
    <s v="Active"/>
    <d v="2023-12-07T00:00:00"/>
    <n v="50794.54"/>
    <s v="charlie.smith@example.com"/>
    <n v="-425488213"/>
    <s v="Good"/>
    <b v="1"/>
    <n v="50794.54"/>
    <s v=" 425488213"/>
    <s v="(042) 548-8213"/>
    <s v="Charlie Smith"/>
    <n v="2"/>
  </r>
  <r>
    <x v="416"/>
    <s v="Frank"/>
    <s v="Jones"/>
    <n v="30"/>
    <s v="Sales"/>
    <x v="2"/>
    <s v="Inactive"/>
    <d v="2020-12-07T00:00:00"/>
    <n v="76030.86"/>
    <s v="frank.jones@example.com"/>
    <n v="-2369143074"/>
    <s v="Good"/>
    <b v="1"/>
    <n v="76030.86"/>
    <s v=" 2369143074"/>
    <s v="(236) 914-3074"/>
    <s v="Frank Jones"/>
    <n v="5"/>
  </r>
  <r>
    <x v="417"/>
    <s v="Eva"/>
    <s v="Johnson"/>
    <n v="25"/>
    <s v="Cloud Tech"/>
    <x v="0"/>
    <s v="Inactive"/>
    <d v="2021-07-11T00:00:00"/>
    <n v="86669.79"/>
    <s v="eva.johnson@example.com"/>
    <n v="-3666144941"/>
    <s v="Excellent"/>
    <b v="1"/>
    <n v="86669.79"/>
    <s v=" 3666144941"/>
    <s v="(366) 614-4941"/>
    <s v="Eva Johnson"/>
    <n v="5"/>
  </r>
  <r>
    <x v="418"/>
    <s v="Bob"/>
    <s v="Garcia"/>
    <n v="40"/>
    <s v="Finance"/>
    <x v="5"/>
    <s v="Inactive"/>
    <d v="2020-04-23T00:00:00"/>
    <n v="84972.7"/>
    <s v="bob.garcia@example.com"/>
    <n v="-9659234267"/>
    <s v="Poor"/>
    <b v="1"/>
    <n v="84972.7"/>
    <s v=" 9659234267"/>
    <s v="(965) 923-4267"/>
    <s v="Bob Garcia"/>
    <n v="6"/>
  </r>
  <r>
    <x v="419"/>
    <s v="Frank"/>
    <s v="Miller"/>
    <n v="30"/>
    <s v="HR"/>
    <x v="1"/>
    <s v="Pending"/>
    <d v="2023-10-12T00:00:00"/>
    <n v="100594.49"/>
    <s v="frank.miller@example.com"/>
    <n v="-3441497825"/>
    <s v="Average"/>
    <b v="0"/>
    <n v="100594.49"/>
    <s v=" 3441497825"/>
    <s v="(344) 149-7825"/>
    <s v="Frank Miller"/>
    <n v="3"/>
  </r>
  <r>
    <x v="420"/>
    <s v="Alice"/>
    <s v="Johnson"/>
    <n v="25"/>
    <s v="Cloud Tech"/>
    <x v="4"/>
    <s v="Active"/>
    <d v="2022-08-24T00:00:00"/>
    <n v="75478.350000000006"/>
    <s v="alice.johnson@example.com"/>
    <n v="-6128758574"/>
    <s v="Excellent"/>
    <b v="0"/>
    <n v="75478.350000000006"/>
    <s v=" 6128758574"/>
    <s v="(612) 875-8574"/>
    <s v="Alice Johnson"/>
    <n v="4"/>
  </r>
  <r>
    <x v="421"/>
    <s v="Charlie"/>
    <s v="Johnson"/>
    <n v="25"/>
    <s v="Sales"/>
    <x v="2"/>
    <s v="Pending"/>
    <d v="2023-09-04T00:00:00"/>
    <n v="79355.850000000006"/>
    <s v="charlie.johnson@example.com"/>
    <n v="-6766708060"/>
    <s v="Good"/>
    <b v="0"/>
    <n v="79355.850000000006"/>
    <s v=" 6766708060"/>
    <s v="(676) 670-8060"/>
    <s v="Charlie Johnson"/>
    <n v="3"/>
  </r>
  <r>
    <x v="422"/>
    <s v="Grace"/>
    <s v="Miller"/>
    <n v="35"/>
    <s v="HR"/>
    <x v="1"/>
    <s v="Pending"/>
    <d v="2022-02-02T00:00:00"/>
    <n v="58358.07"/>
    <s v="grace.miller@example.com"/>
    <n v="-2943985297"/>
    <s v="Poor"/>
    <b v="1"/>
    <n v="58358.07"/>
    <s v=" 2943985297"/>
    <s v="(294) 398-5297"/>
    <s v="Grace Miller"/>
    <n v="4"/>
  </r>
  <r>
    <x v="423"/>
    <s v="Alice"/>
    <s v="Williams"/>
    <n v="30"/>
    <s v="Admin"/>
    <x v="5"/>
    <s v="Active"/>
    <d v="2022-04-01T00:00:00"/>
    <n v="54824.85"/>
    <s v="alice.williams@example.com"/>
    <n v="-9406260786"/>
    <s v="Average"/>
    <b v="0"/>
    <n v="54824.85"/>
    <s v=" 9406260786"/>
    <s v="(940) 626-0786"/>
    <s v="Alice Williams"/>
    <n v="4"/>
  </r>
  <r>
    <x v="424"/>
    <s v="Eva"/>
    <s v="Garcia"/>
    <n v="35"/>
    <s v="HR"/>
    <x v="1"/>
    <s v="Pending"/>
    <d v="2022-07-24T00:00:00"/>
    <n v="50557.84"/>
    <s v="eva.garcia@example.com"/>
    <n v="-104159148"/>
    <s v="Average"/>
    <b v="1"/>
    <n v="50557.84"/>
    <s v=" 104159148"/>
    <s v="(010) 415-9148"/>
    <s v="Eva Garcia"/>
    <n v="4"/>
  </r>
  <r>
    <x v="425"/>
    <s v="Eva"/>
    <s v="Jones"/>
    <n v="30"/>
    <s v="Admin"/>
    <x v="3"/>
    <s v="Inactive"/>
    <d v="2023-04-26T00:00:00"/>
    <n v="118030.04"/>
    <s v="eva.jones@example.com"/>
    <n v="-7501980381"/>
    <s v="Excellent"/>
    <b v="1"/>
    <n v="118030.04"/>
    <s v=" 7501980381"/>
    <s v="(750) 198-0381"/>
    <s v="Eva Jones"/>
    <n v="3"/>
  </r>
  <r>
    <x v="426"/>
    <s v="David"/>
    <s v="Smith"/>
    <n v="30"/>
    <s v="Admin"/>
    <x v="4"/>
    <s v="Active"/>
    <d v="2022-04-19T00:00:00"/>
    <n v="51673.72"/>
    <s v="david.smith@example.com"/>
    <n v="-8723244078"/>
    <s v="Poor"/>
    <b v="0"/>
    <n v="51673.72"/>
    <s v=" 8723244078"/>
    <s v="(872) 324-4078"/>
    <s v="David Smith"/>
    <n v="4"/>
  </r>
  <r>
    <x v="427"/>
    <s v="Alice"/>
    <s v="Brown"/>
    <n v="35"/>
    <s v="Cloud Tech"/>
    <x v="2"/>
    <s v="Inactive"/>
    <d v="2024-10-04T00:00:00"/>
    <n v="101665.79"/>
    <s v="alice.brown@example.com"/>
    <n v="-3110291812"/>
    <s v="Poor"/>
    <b v="1"/>
    <n v="101665.79"/>
    <s v=" 3110291812"/>
    <s v="(311) 029-1812"/>
    <s v="Alice Brown"/>
    <n v="2"/>
  </r>
  <r>
    <x v="428"/>
    <s v="David"/>
    <s v="Smith"/>
    <n v="30"/>
    <s v="Admin"/>
    <x v="3"/>
    <s v="Inactive"/>
    <d v="2020-05-02T00:00:00"/>
    <n v="118079.15"/>
    <s v="david.smith@example.com"/>
    <n v="-3170876013"/>
    <s v="Good"/>
    <b v="1"/>
    <n v="118079.15"/>
    <s v=" 3170876013"/>
    <s v="(317) 087-6013"/>
    <s v="David Smith"/>
    <n v="6"/>
  </r>
  <r>
    <x v="429"/>
    <s v="Eva"/>
    <s v="Brown"/>
    <n v="25"/>
    <s v="Cloud Tech"/>
    <x v="4"/>
    <s v="Pending"/>
    <d v="2022-04-25T00:00:00"/>
    <n v="99059.28"/>
    <s v="eva.brown@example.com"/>
    <n v="-6723849790"/>
    <s v="Poor"/>
    <b v="0"/>
    <n v="99059.28"/>
    <s v=" 6723849790"/>
    <s v="(672) 384-9790"/>
    <s v="Eva Brown"/>
    <n v="4"/>
  </r>
  <r>
    <x v="430"/>
    <s v="Bob"/>
    <s v="Smith"/>
    <n v="30"/>
    <s v="Cloud Tech"/>
    <x v="5"/>
    <s v="Active"/>
    <d v="2023-07-29T00:00:00"/>
    <n v="107397.4"/>
    <s v="bob.smith@example.com"/>
    <n v="-6202232882"/>
    <s v="Poor"/>
    <b v="0"/>
    <n v="107397.4"/>
    <s v=" 6202232882"/>
    <s v="(620) 223-2882"/>
    <s v="Bob Smith"/>
    <n v="3"/>
  </r>
  <r>
    <x v="431"/>
    <s v="Alice"/>
    <s v="Miller"/>
    <n v="40"/>
    <s v="DevOps"/>
    <x v="4"/>
    <s v="Active"/>
    <d v="2021-08-20T00:00:00"/>
    <n v="68269.37"/>
    <s v="alice.miller@example.com"/>
    <n v="-7744197545"/>
    <s v="Excellent"/>
    <b v="0"/>
    <n v="68269.37"/>
    <s v=" 7744197545"/>
    <s v="(774) 419-7545"/>
    <s v="Alice Miller"/>
    <n v="5"/>
  </r>
  <r>
    <x v="432"/>
    <s v="Grace"/>
    <s v="Jones"/>
    <n v="35"/>
    <s v="HR"/>
    <x v="3"/>
    <s v="Inactive"/>
    <d v="2021-04-23T00:00:00"/>
    <n v="55228.12"/>
    <s v="grace.jones@example.com"/>
    <n v="-6176620470"/>
    <s v="Poor"/>
    <b v="1"/>
    <n v="55228.12"/>
    <s v=" 6176620470"/>
    <s v="(617) 662-0470"/>
    <s v="Grace Jones"/>
    <n v="5"/>
  </r>
  <r>
    <x v="433"/>
    <s v="Bob"/>
    <s v="Garcia"/>
    <n v="30"/>
    <s v="Cloud Tech"/>
    <x v="4"/>
    <s v="Inactive"/>
    <d v="2022-08-12T00:00:00"/>
    <n v="71982.33"/>
    <s v="bob.garcia@example.com"/>
    <n v="-9609409704"/>
    <s v="Average"/>
    <b v="0"/>
    <n v="71982.33"/>
    <s v=" 9609409704"/>
    <s v="(960) 940-9704"/>
    <s v="Bob Garcia"/>
    <n v="4"/>
  </r>
  <r>
    <x v="434"/>
    <s v="Frank"/>
    <s v="Brown"/>
    <n v="30"/>
    <s v="Finance"/>
    <x v="0"/>
    <s v="Inactive"/>
    <d v="2021-06-26T00:00:00"/>
    <n v="109673.75"/>
    <s v="frank.brown@example.com"/>
    <n v="-2774025882"/>
    <s v="Excellent"/>
    <b v="0"/>
    <n v="109673.75"/>
    <s v=" 2774025882"/>
    <s v="(277) 402-5882"/>
    <s v="Frank Brown"/>
    <n v="5"/>
  </r>
  <r>
    <x v="435"/>
    <s v="Eva"/>
    <s v="Garcia"/>
    <n v="30"/>
    <s v="Cloud Tech"/>
    <x v="4"/>
    <s v="Inactive"/>
    <d v="2020-10-30T00:00:00"/>
    <n v="56384.9"/>
    <s v="eva.garcia@example.com"/>
    <n v="-5868122594"/>
    <s v="Excellent"/>
    <b v="1"/>
    <n v="56384.9"/>
    <s v=" 5868122594"/>
    <s v="(586) 812-2594"/>
    <s v="Eva Garcia"/>
    <n v="5"/>
  </r>
  <r>
    <x v="436"/>
    <s v="Frank"/>
    <s v="Garcia"/>
    <n v="40"/>
    <s v="Sales"/>
    <x v="1"/>
    <s v="Pending"/>
    <d v="2021-09-04T00:00:00"/>
    <n v="68211.679999999993"/>
    <s v="frank.garcia@example.com"/>
    <n v="-7244617678"/>
    <s v="Good"/>
    <b v="0"/>
    <n v="68211.679999999993"/>
    <s v=" 7244617678"/>
    <s v="(724) 461-7678"/>
    <s v="Frank Garcia"/>
    <n v="5"/>
  </r>
  <r>
    <x v="437"/>
    <s v="Alice"/>
    <s v="Garcia"/>
    <n v="40"/>
    <s v="Finance"/>
    <x v="5"/>
    <s v="Pending"/>
    <d v="2023-01-31T00:00:00"/>
    <n v="67489.679999999993"/>
    <s v="alice.garcia@example.com"/>
    <n v="-2988425994"/>
    <s v="Poor"/>
    <b v="0"/>
    <n v="67489.679999999993"/>
    <s v=" 2988425994"/>
    <s v="(298) 842-5994"/>
    <s v="Alice Garcia"/>
    <n v="3"/>
  </r>
  <r>
    <x v="438"/>
    <s v="Charlie"/>
    <s v="Davis"/>
    <n v="25"/>
    <s v="Cloud Tech"/>
    <x v="1"/>
    <s v="Active"/>
    <d v="2020-09-24T00:00:00"/>
    <n v="63869.31"/>
    <s v="charlie.davis@example.com"/>
    <n v="-9961002310"/>
    <s v="Good"/>
    <b v="0"/>
    <n v="63869.31"/>
    <s v=" 9961002310"/>
    <s v="(996) 100-2310"/>
    <s v="Charlie Davis"/>
    <n v="6"/>
  </r>
  <r>
    <x v="439"/>
    <s v="Bob"/>
    <s v="Williams"/>
    <n v="30"/>
    <s v="Sales"/>
    <x v="0"/>
    <s v="Active"/>
    <d v="2020-02-14T00:00:00"/>
    <n v="119801.3"/>
    <s v="bob.williams@example.com"/>
    <n v="-7753312660"/>
    <s v="Average"/>
    <b v="1"/>
    <n v="119801.3"/>
    <s v=" 7753312660"/>
    <s v="(775) 331-2660"/>
    <s v="Bob Williams"/>
    <n v="6"/>
  </r>
  <r>
    <x v="440"/>
    <s v="Heidi"/>
    <s v="Smith"/>
    <n v="30"/>
    <s v="Cloud Tech"/>
    <x v="0"/>
    <s v="Active"/>
    <d v="2020-03-28T00:00:00"/>
    <n v="115959.65"/>
    <s v="heidi.smith@example.com"/>
    <n v="-941017589"/>
    <s v="Excellent"/>
    <b v="1"/>
    <n v="115959.65"/>
    <s v=" 941017589"/>
    <s v="(094) 101-7589"/>
    <s v="Heidi Smith"/>
    <n v="6"/>
  </r>
  <r>
    <x v="441"/>
    <s v="Grace"/>
    <s v="Garcia"/>
    <n v="40"/>
    <s v="Finance"/>
    <x v="1"/>
    <s v="Inactive"/>
    <d v="2023-10-31T00:00:00"/>
    <n v="79866.48"/>
    <s v="grace.garcia@example.com"/>
    <n v="-2517629832"/>
    <s v="Excellent"/>
    <b v="1"/>
    <n v="79866.48"/>
    <s v=" 2517629832"/>
    <s v="(251) 762-9832"/>
    <s v="Grace Garcia"/>
    <n v="2"/>
  </r>
  <r>
    <x v="442"/>
    <s v="Charlie"/>
    <s v="Smith"/>
    <n v="35"/>
    <s v="HR"/>
    <x v="3"/>
    <s v="Active"/>
    <d v="2020-03-11T00:00:00"/>
    <n v="92987.46"/>
    <s v="charlie.smith@example.com"/>
    <n v="-4774332682"/>
    <s v="Excellent"/>
    <b v="1"/>
    <n v="92987.46"/>
    <s v=" 4774332682"/>
    <s v="(477) 433-2682"/>
    <s v="Charlie Smith"/>
    <n v="6"/>
  </r>
  <r>
    <x v="443"/>
    <s v="Eva"/>
    <s v="Garcia"/>
    <n v="40"/>
    <s v="Finance"/>
    <x v="5"/>
    <s v="Inactive"/>
    <d v="2020-05-04T00:00:00"/>
    <n v="56140.51"/>
    <s v="eva.garcia@example.com"/>
    <n v="-1901302055"/>
    <s v="Average"/>
    <b v="0"/>
    <n v="56140.51"/>
    <s v=" 1901302055"/>
    <s v="(190) 130-2055"/>
    <s v="Eva Garcia"/>
    <n v="6"/>
  </r>
  <r>
    <x v="444"/>
    <s v="Grace"/>
    <s v="Brown"/>
    <n v="30"/>
    <s v="DevOps"/>
    <x v="5"/>
    <s v="Active"/>
    <d v="2023-07-15T00:00:00"/>
    <n v="119586.11"/>
    <s v="grace.brown@example.com"/>
    <n v="-9815287338"/>
    <s v="Average"/>
    <b v="1"/>
    <n v="119586.11"/>
    <s v=" 9815287338"/>
    <s v="(981) 528-7338"/>
    <s v="Grace Brown"/>
    <n v="3"/>
  </r>
  <r>
    <x v="445"/>
    <s v="Alice"/>
    <s v="Williams"/>
    <n v="40"/>
    <s v="DevOps"/>
    <x v="0"/>
    <s v="Inactive"/>
    <d v="2023-01-20T00:00:00"/>
    <n v="104700.46"/>
    <s v="alice.williams@example.com"/>
    <n v="-7855982175"/>
    <s v="Good"/>
    <b v="1"/>
    <n v="104700.46"/>
    <s v=" 7855982175"/>
    <s v="(785) 598-2175"/>
    <s v="Alice Williams"/>
    <n v="3"/>
  </r>
  <r>
    <x v="446"/>
    <s v="Frank"/>
    <s v="Williams"/>
    <n v="40"/>
    <s v="HR"/>
    <x v="4"/>
    <s v="Active"/>
    <d v="2021-10-15T00:00:00"/>
    <n v="91798.14"/>
    <s v="frank.williams@example.com"/>
    <n v="-6191284116"/>
    <s v="Good"/>
    <b v="0"/>
    <n v="91798.14"/>
    <s v=" 6191284116"/>
    <s v="(619) 128-4116"/>
    <s v="Frank Williams"/>
    <n v="5"/>
  </r>
  <r>
    <x v="447"/>
    <s v="Eva"/>
    <s v="Miller"/>
    <n v="25"/>
    <s v="Finance"/>
    <x v="5"/>
    <s v="Inactive"/>
    <d v="2024-04-19T00:00:00"/>
    <n v="90879.22"/>
    <s v="eva.miller@example.com"/>
    <n v="-3098503445"/>
    <s v="Good"/>
    <b v="0"/>
    <n v="90879.22"/>
    <s v=" 3098503445"/>
    <s v="(309) 850-3445"/>
    <s v="Eva Miller"/>
    <n v="2"/>
  </r>
  <r>
    <x v="448"/>
    <s v="Charlie"/>
    <s v="Davis"/>
    <n v="25"/>
    <s v="Admin"/>
    <x v="2"/>
    <s v="Active"/>
    <d v="2021-06-29T00:00:00"/>
    <n v="87358.27"/>
    <s v="charlie.davis@example.com"/>
    <n v="-5124189388"/>
    <s v="Poor"/>
    <b v="0"/>
    <n v="87358.27"/>
    <s v=" 5124189388"/>
    <s v="(512) 418-9388"/>
    <s v="Charlie Davis"/>
    <n v="5"/>
  </r>
  <r>
    <x v="449"/>
    <s v="Alice"/>
    <s v="Miller"/>
    <n v="30"/>
    <s v="Sales"/>
    <x v="3"/>
    <s v="Inactive"/>
    <d v="2024-09-14T00:00:00"/>
    <n v="119407.93"/>
    <s v="alice.miller@example.com"/>
    <n v="-8469081973"/>
    <s v="Excellent"/>
    <b v="1"/>
    <n v="119407.93"/>
    <s v=" 8469081973"/>
    <s v="(846) 908-1973"/>
    <s v="Alice Miller"/>
    <n v="2"/>
  </r>
  <r>
    <x v="450"/>
    <s v="David"/>
    <s v="Miller"/>
    <n v="30"/>
    <s v="HR"/>
    <x v="2"/>
    <s v="Pending"/>
    <d v="2022-01-04T00:00:00"/>
    <n v="113978.6"/>
    <s v="david.miller@example.com"/>
    <n v="-56435022"/>
    <s v="Excellent"/>
    <b v="1"/>
    <n v="113978.6"/>
    <s v=" 56435022"/>
    <s v="(005) 643-5022"/>
    <s v="David Miller"/>
    <n v="4"/>
  </r>
  <r>
    <x v="451"/>
    <s v="Frank"/>
    <s v="Miller"/>
    <n v="30"/>
    <s v="Sales"/>
    <x v="4"/>
    <s v="Pending"/>
    <d v="2021-01-20T00:00:00"/>
    <n v="108568.78"/>
    <s v="frank.miller@example.com"/>
    <n v="-8503719904"/>
    <s v="Good"/>
    <b v="1"/>
    <n v="108568.78"/>
    <s v=" 8503719904"/>
    <s v="(850) 371-9904"/>
    <s v="Frank Miller"/>
    <n v="5"/>
  </r>
  <r>
    <x v="452"/>
    <s v="Heidi"/>
    <s v="Miller"/>
    <n v="30"/>
    <s v="HR"/>
    <x v="4"/>
    <s v="Inactive"/>
    <d v="2020-03-18T00:00:00"/>
    <n v="56318.02"/>
    <s v="heidi.miller@example.com"/>
    <n v="-1699187239"/>
    <s v="Excellent"/>
    <b v="0"/>
    <n v="56318.02"/>
    <s v=" 1699187239"/>
    <s v="(169) 918-7239"/>
    <s v="Heidi Miller"/>
    <n v="6"/>
  </r>
  <r>
    <x v="453"/>
    <s v="David"/>
    <s v="Miller"/>
    <n v="25"/>
    <s v="Sales"/>
    <x v="3"/>
    <s v="Active"/>
    <d v="2021-11-10T00:00:00"/>
    <n v="114252.73"/>
    <s v="david.miller@example.com"/>
    <n v="-1078356742"/>
    <s v="Good"/>
    <b v="0"/>
    <n v="114252.73"/>
    <s v=" 1078356742"/>
    <s v="(107) 835-6742"/>
    <s v="David Miller"/>
    <n v="4"/>
  </r>
  <r>
    <x v="454"/>
    <s v="Charlie"/>
    <s v="Jones"/>
    <n v="35"/>
    <s v="DevOps"/>
    <x v="4"/>
    <s v="Inactive"/>
    <d v="2020-05-01T00:00:00"/>
    <n v="51533.9"/>
    <s v="charlie.jones@example.com"/>
    <n v="-3896086"/>
    <s v="Poor"/>
    <b v="1"/>
    <n v="51533.9"/>
    <s v=" 3896086"/>
    <s v="(000) 389-6086"/>
    <s v="Charlie Jones"/>
    <n v="6"/>
  </r>
  <r>
    <x v="455"/>
    <s v="Charlie"/>
    <s v="Williams"/>
    <n v="25"/>
    <s v="Sales"/>
    <x v="0"/>
    <s v="Active"/>
    <d v="2022-02-04T00:00:00"/>
    <n v="99317.66"/>
    <s v="charlie.williams@example.com"/>
    <n v="-662668216"/>
    <s v="Poor"/>
    <b v="0"/>
    <n v="99317.66"/>
    <s v=" 662668216"/>
    <s v="(066) 266-8216"/>
    <s v="Charlie Williams"/>
    <n v="4"/>
  </r>
  <r>
    <x v="456"/>
    <s v="Bob"/>
    <s v="Miller"/>
    <n v="35"/>
    <s v="HR"/>
    <x v="0"/>
    <s v="Active"/>
    <d v="2020-11-18T00:00:00"/>
    <n v="101264.64"/>
    <s v="bob.miller@example.com"/>
    <n v="-1955356032"/>
    <s v="Average"/>
    <b v="0"/>
    <n v="101264.64"/>
    <s v=" 1955356032"/>
    <s v="(195) 535-6032"/>
    <s v="Bob Miller"/>
    <n v="5"/>
  </r>
  <r>
    <x v="457"/>
    <s v="Heidi"/>
    <s v="Garcia"/>
    <n v="35"/>
    <s v="Admin"/>
    <x v="2"/>
    <s v="Pending"/>
    <d v="2023-11-21T00:00:00"/>
    <n v="112272.02"/>
    <s v="heidi.garcia@example.com"/>
    <n v="-1903689002"/>
    <s v="Poor"/>
    <b v="0"/>
    <n v="112272.02"/>
    <s v=" 1903689002"/>
    <s v="(190) 368-9002"/>
    <s v="Heidi Garcia"/>
    <n v="2"/>
  </r>
  <r>
    <x v="458"/>
    <s v="Frank"/>
    <s v="Williams"/>
    <n v="30"/>
    <s v="DevOps"/>
    <x v="5"/>
    <s v="Active"/>
    <d v="2022-02-13T00:00:00"/>
    <n v="71477.63"/>
    <s v="frank.williams@example.com"/>
    <n v="-102724054"/>
    <s v="Good"/>
    <b v="1"/>
    <n v="71477.63"/>
    <s v=" 102724054"/>
    <s v="(010) 272-4054"/>
    <s v="Frank Williams"/>
    <n v="4"/>
  </r>
  <r>
    <x v="459"/>
    <s v="Charlie"/>
    <s v="Williams"/>
    <n v="30"/>
    <s v="DevOps"/>
    <x v="1"/>
    <s v="Pending"/>
    <d v="2023-03-19T00:00:00"/>
    <n v="77412.100000000006"/>
    <s v="charlie.williams@example.com"/>
    <n v="-9342967110"/>
    <s v="Poor"/>
    <b v="0"/>
    <n v="77412.100000000006"/>
    <s v=" 9342967110"/>
    <s v="(934) 296-7110"/>
    <s v="Charlie Williams"/>
    <n v="3"/>
  </r>
  <r>
    <x v="460"/>
    <s v="Alice"/>
    <s v="Johnson"/>
    <n v="30"/>
    <s v="Sales"/>
    <x v="0"/>
    <s v="Pending"/>
    <d v="2021-03-28T00:00:00"/>
    <n v="94775.27"/>
    <s v="alice.johnson@example.com"/>
    <n v="-4837537457"/>
    <s v="Average"/>
    <b v="0"/>
    <n v="94775.27"/>
    <s v=" 4837537457"/>
    <s v="(483) 753-7457"/>
    <s v="Alice Johnson"/>
    <n v="5"/>
  </r>
  <r>
    <x v="461"/>
    <s v="Heidi"/>
    <s v="Jones"/>
    <n v="30"/>
    <s v="HR"/>
    <x v="2"/>
    <s v="Active"/>
    <d v="2021-05-02T00:00:00"/>
    <n v="74276.710000000006"/>
    <s v="heidi.jones@example.com"/>
    <n v="-4384588104"/>
    <s v="Excellent"/>
    <b v="1"/>
    <n v="74276.710000000006"/>
    <s v=" 4384588104"/>
    <s v="(438) 458-8104"/>
    <s v="Heidi Jones"/>
    <n v="5"/>
  </r>
  <r>
    <x v="462"/>
    <s v="Bob"/>
    <s v="Miller"/>
    <n v="35"/>
    <s v="Finance"/>
    <x v="1"/>
    <s v="Inactive"/>
    <d v="2021-03-05T00:00:00"/>
    <n v="67467.86"/>
    <s v="bob.miller@example.com"/>
    <n v="-6974132833"/>
    <s v="Good"/>
    <b v="1"/>
    <n v="67467.86"/>
    <s v=" 6974132833"/>
    <s v="(697) 413-2833"/>
    <s v="Bob Miller"/>
    <n v="5"/>
  </r>
  <r>
    <x v="463"/>
    <s v="Eva"/>
    <s v="Smith"/>
    <n v="25"/>
    <s v="DevOps"/>
    <x v="1"/>
    <s v="Active"/>
    <d v="2022-03-01T00:00:00"/>
    <n v="80675.41"/>
    <s v="eva.smith@example.com"/>
    <n v="-8315203770"/>
    <s v="Excellent"/>
    <b v="0"/>
    <n v="80675.41"/>
    <s v=" 8315203770"/>
    <s v="(831) 520-3770"/>
    <s v="Eva Smith"/>
    <n v="4"/>
  </r>
  <r>
    <x v="464"/>
    <s v="Charlie"/>
    <s v="Brown"/>
    <n v="40"/>
    <s v="Finance"/>
    <x v="3"/>
    <s v="Inactive"/>
    <d v="2023-01-23T00:00:00"/>
    <n v="76274.33"/>
    <s v="charlie.brown@example.com"/>
    <n v="-704496409"/>
    <s v="Average"/>
    <b v="0"/>
    <n v="76274.33"/>
    <s v=" 704496409"/>
    <s v="(070) 449-6409"/>
    <s v="Charlie Brown"/>
    <n v="3"/>
  </r>
  <r>
    <x v="465"/>
    <s v="David"/>
    <s v="Davis"/>
    <n v="30"/>
    <s v="Finance"/>
    <x v="1"/>
    <s v="Active"/>
    <d v="2021-08-26T00:00:00"/>
    <n v="51405.46"/>
    <s v="david.davis@example.com"/>
    <n v="-4967066702"/>
    <s v="Average"/>
    <b v="1"/>
    <n v="51405.46"/>
    <s v=" 4967066702"/>
    <s v="(496) 706-6702"/>
    <s v="David Davis"/>
    <n v="5"/>
  </r>
  <r>
    <x v="466"/>
    <s v="Bob"/>
    <s v="Garcia"/>
    <n v="25"/>
    <s v="HR"/>
    <x v="4"/>
    <s v="Inactive"/>
    <d v="2020-11-25T00:00:00"/>
    <n v="101238.96"/>
    <s v="bob.garcia@example.com"/>
    <n v="-3626804084"/>
    <s v="Average"/>
    <b v="1"/>
    <n v="101238.96"/>
    <s v=" 3626804084"/>
    <s v="(362) 680-4084"/>
    <s v="Bob Garcia"/>
    <n v="5"/>
  </r>
  <r>
    <x v="467"/>
    <s v="Bob"/>
    <s v="Smith"/>
    <n v="35"/>
    <s v="Sales"/>
    <x v="5"/>
    <s v="Inactive"/>
    <d v="2023-12-13T00:00:00"/>
    <n v="52169.52"/>
    <s v="bob.smith@example.com"/>
    <n v="-954930595"/>
    <s v="Excellent"/>
    <b v="0"/>
    <n v="52169.52"/>
    <s v=" 954930595"/>
    <s v="(095) 493-0595"/>
    <s v="Bob Smith"/>
    <n v="2"/>
  </r>
  <r>
    <x v="468"/>
    <s v="Charlie"/>
    <s v="Jones"/>
    <n v="30"/>
    <s v="Finance"/>
    <x v="4"/>
    <s v="Active"/>
    <d v="2020-07-26T00:00:00"/>
    <n v="73176.62"/>
    <s v="charlie.jones@example.com"/>
    <n v="-6018648768"/>
    <s v="Excellent"/>
    <b v="0"/>
    <n v="73176.62"/>
    <s v=" 6018648768"/>
    <s v="(601) 864-8768"/>
    <s v="Charlie Jones"/>
    <n v="6"/>
  </r>
  <r>
    <x v="469"/>
    <s v="Grace"/>
    <s v="Brown"/>
    <n v="30"/>
    <s v="DevOps"/>
    <x v="2"/>
    <s v="Pending"/>
    <d v="2021-06-27T00:00:00"/>
    <n v="96241.85"/>
    <s v="grace.brown@example.com"/>
    <n v="-9842673203"/>
    <s v="Excellent"/>
    <b v="0"/>
    <n v="96241.85"/>
    <s v=" 9842673203"/>
    <s v="(984) 267-3203"/>
    <s v="Grace Brown"/>
    <n v="5"/>
  </r>
  <r>
    <x v="470"/>
    <s v="Bob"/>
    <s v="Jones"/>
    <n v="25"/>
    <s v="Finance"/>
    <x v="5"/>
    <s v="Pending"/>
    <d v="2024-09-16T00:00:00"/>
    <n v="84366.38"/>
    <s v="bob.jones@example.com"/>
    <n v="-4138459608"/>
    <s v="Excellent"/>
    <b v="0"/>
    <n v="84366.38"/>
    <s v=" 4138459608"/>
    <s v="(413) 845-9608"/>
    <s v="Bob Jones"/>
    <n v="2"/>
  </r>
  <r>
    <x v="471"/>
    <s v="Alice"/>
    <s v="Garcia"/>
    <n v="40"/>
    <s v="Cloud Tech"/>
    <x v="0"/>
    <s v="Pending"/>
    <d v="2023-07-04T00:00:00"/>
    <n v="92015.09"/>
    <s v="alice.garcia@example.com"/>
    <n v="-4544901494"/>
    <s v="Average"/>
    <b v="1"/>
    <n v="92015.09"/>
    <s v=" 4544901494"/>
    <s v="(454) 490-1494"/>
    <s v="Alice Garcia"/>
    <n v="3"/>
  </r>
  <r>
    <x v="472"/>
    <s v="Alice"/>
    <s v="Williams"/>
    <n v="30"/>
    <s v="Admin"/>
    <x v="2"/>
    <s v="Inactive"/>
    <d v="2020-06-16T00:00:00"/>
    <n v="83149.95"/>
    <s v="alice.williams@example.com"/>
    <n v="-4277070704"/>
    <s v="Average"/>
    <b v="0"/>
    <n v="83149.95"/>
    <s v=" 4277070704"/>
    <s v="(427) 707-0704"/>
    <s v="Alice Williams"/>
    <n v="6"/>
  </r>
  <r>
    <x v="473"/>
    <s v="Grace"/>
    <s v="Brown"/>
    <n v="40"/>
    <s v="Finance"/>
    <x v="2"/>
    <s v="Inactive"/>
    <d v="2020-07-05T00:00:00"/>
    <n v="94930.65"/>
    <s v="grace.brown@example.com"/>
    <n v="-7836091497"/>
    <s v="Good"/>
    <b v="0"/>
    <n v="94930.65"/>
    <s v=" 7836091497"/>
    <s v="(783) 609-1497"/>
    <s v="Grace Brown"/>
    <n v="6"/>
  </r>
  <r>
    <x v="474"/>
    <s v="Frank"/>
    <s v="Williams"/>
    <n v="40"/>
    <s v="HR"/>
    <x v="4"/>
    <s v="Inactive"/>
    <d v="2020-04-01T00:00:00"/>
    <n v="68430.720000000001"/>
    <s v="frank.williams@example.com"/>
    <n v="-5172444722"/>
    <s v="Good"/>
    <b v="1"/>
    <n v="68430.720000000001"/>
    <s v=" 5172444722"/>
    <s v="(517) 244-4722"/>
    <s v="Frank Williams"/>
    <n v="6"/>
  </r>
  <r>
    <x v="475"/>
    <s v="David"/>
    <s v="Garcia"/>
    <n v="35"/>
    <s v="Sales"/>
    <x v="1"/>
    <s v="Active"/>
    <d v="2024-03-20T00:00:00"/>
    <n v="98752.97"/>
    <s v="david.garcia@example.com"/>
    <n v="-2290310286"/>
    <s v="Excellent"/>
    <b v="0"/>
    <n v="98752.97"/>
    <s v=" 2290310286"/>
    <s v="(229) 031-0286"/>
    <s v="David Garcia"/>
    <n v="2"/>
  </r>
  <r>
    <x v="476"/>
    <s v="Frank"/>
    <s v="Smith"/>
    <n v="30"/>
    <s v="Finance"/>
    <x v="5"/>
    <s v="Active"/>
    <d v="2023-02-07T00:00:00"/>
    <n v="54268.86"/>
    <s v="frank.smith@example.com"/>
    <n v="-9508304404"/>
    <s v="Poor"/>
    <b v="1"/>
    <n v="54268.86"/>
    <s v=" 9508304404"/>
    <s v="(950) 830-4404"/>
    <s v="Frank Smith"/>
    <n v="3"/>
  </r>
  <r>
    <x v="477"/>
    <s v="Grace"/>
    <s v="Garcia"/>
    <n v="30"/>
    <s v="DevOps"/>
    <x v="3"/>
    <s v="Pending"/>
    <d v="2024-12-10T00:00:00"/>
    <n v="66494.94"/>
    <s v="grace.garcia@example.com"/>
    <n v="-8093511870"/>
    <s v="Poor"/>
    <b v="0"/>
    <n v="66494.94"/>
    <s v=" 8093511870"/>
    <s v="(809) 351-1870"/>
    <s v="Grace Garcia"/>
    <n v="1"/>
  </r>
  <r>
    <x v="478"/>
    <s v="Grace"/>
    <s v="Smith"/>
    <n v="25"/>
    <s v="Sales"/>
    <x v="5"/>
    <s v="Pending"/>
    <d v="2024-06-27T00:00:00"/>
    <n v="90003.98"/>
    <s v="grace.smith@example.com"/>
    <n v="-8133595615"/>
    <s v="Average"/>
    <b v="0"/>
    <n v="90003.98"/>
    <s v=" 8133595615"/>
    <s v="(813) 359-5615"/>
    <s v="Grace Smith"/>
    <n v="2"/>
  </r>
  <r>
    <x v="479"/>
    <s v="Charlie"/>
    <s v="Brown"/>
    <n v="25"/>
    <s v="Finance"/>
    <x v="4"/>
    <s v="Active"/>
    <d v="2021-03-09T00:00:00"/>
    <n v="106592.25"/>
    <s v="charlie.brown@example.com"/>
    <n v="-4205955656"/>
    <s v="Average"/>
    <b v="1"/>
    <n v="106592.25"/>
    <s v=" 4205955656"/>
    <s v="(420) 595-5656"/>
    <s v="Charlie Brown"/>
    <n v="5"/>
  </r>
  <r>
    <x v="480"/>
    <s v="Grace"/>
    <s v="Brown"/>
    <n v="25"/>
    <s v="DevOps"/>
    <x v="3"/>
    <s v="Active"/>
    <d v="2024-08-11T00:00:00"/>
    <n v="93905.83"/>
    <s v="grace.brown@example.com"/>
    <n v="-4902504289"/>
    <s v="Average"/>
    <b v="1"/>
    <n v="93905.83"/>
    <s v=" 4902504289"/>
    <s v="(490) 250-4289"/>
    <s v="Grace Brown"/>
    <n v="2"/>
  </r>
  <r>
    <x v="481"/>
    <s v="Eva"/>
    <s v="Miller"/>
    <n v="35"/>
    <s v="DevOps"/>
    <x v="1"/>
    <s v="Active"/>
    <d v="2022-03-05T00:00:00"/>
    <n v="88945.49"/>
    <s v="eva.miller@example.com"/>
    <n v="-1935889535"/>
    <s v="Good"/>
    <b v="0"/>
    <n v="88945.49"/>
    <s v=" 1935889535"/>
    <s v="(193) 588-9535"/>
    <s v="Eva Miller"/>
    <n v="4"/>
  </r>
  <r>
    <x v="482"/>
    <s v="Eva"/>
    <s v="Jones"/>
    <n v="30"/>
    <s v="Finance"/>
    <x v="1"/>
    <s v="Pending"/>
    <d v="2023-06-30T00:00:00"/>
    <n v="91130.33"/>
    <s v="eva.jones@example.com"/>
    <n v="-9026113988"/>
    <s v="Good"/>
    <b v="0"/>
    <n v="91130.33"/>
    <s v=" 9026113988"/>
    <s v="(902) 611-3988"/>
    <s v="Eva Jones"/>
    <n v="3"/>
  </r>
  <r>
    <x v="483"/>
    <s v="Bob"/>
    <s v="Miller"/>
    <n v="40"/>
    <s v="Admin"/>
    <x v="4"/>
    <s v="Pending"/>
    <d v="2023-04-19T00:00:00"/>
    <n v="90787.4"/>
    <s v="bob.miller@example.com"/>
    <n v="-8681809787"/>
    <s v="Average"/>
    <b v="0"/>
    <n v="90787.4"/>
    <s v=" 8681809787"/>
    <s v="(868) 180-9787"/>
    <s v="Bob Miller"/>
    <n v="3"/>
  </r>
  <r>
    <x v="484"/>
    <s v="Bob"/>
    <s v="Jones"/>
    <n v="25"/>
    <s v="Sales"/>
    <x v="1"/>
    <s v="Inactive"/>
    <d v="2024-11-11T00:00:00"/>
    <n v="87494.34"/>
    <s v="bob.jones@example.com"/>
    <n v="-7543943534"/>
    <s v="Average"/>
    <b v="1"/>
    <n v="87494.34"/>
    <s v=" 7543943534"/>
    <s v="(754) 394-3534"/>
    <s v="Bob Jones"/>
    <n v="1"/>
  </r>
  <r>
    <x v="485"/>
    <s v="Grace"/>
    <s v="Miller"/>
    <n v="35"/>
    <s v="Finance"/>
    <x v="2"/>
    <s v="Inactive"/>
    <d v="2023-03-17T00:00:00"/>
    <n v="92627.35"/>
    <s v="grace.miller@example.com"/>
    <n v="-3751376514"/>
    <s v="Average"/>
    <b v="0"/>
    <n v="92627.35"/>
    <s v=" 3751376514"/>
    <s v="(375) 137-6514"/>
    <s v="Grace Miller"/>
    <n v="3"/>
  </r>
  <r>
    <x v="486"/>
    <s v="Eva"/>
    <s v="Williams"/>
    <n v="40"/>
    <s v="Admin"/>
    <x v="5"/>
    <s v="Pending"/>
    <d v="2023-10-26T00:00:00"/>
    <n v="98556.29"/>
    <s v="eva.williams@example.com"/>
    <n v="-8815793762"/>
    <s v="Poor"/>
    <b v="1"/>
    <n v="98556.29"/>
    <s v=" 8815793762"/>
    <s v="(881) 579-3762"/>
    <s v="Eva Williams"/>
    <n v="2"/>
  </r>
  <r>
    <x v="487"/>
    <s v="Frank"/>
    <s v="Brown"/>
    <n v="30"/>
    <s v="Cloud Tech"/>
    <x v="2"/>
    <s v="Inactive"/>
    <d v="2021-07-04T00:00:00"/>
    <n v="112792.2"/>
    <s v="frank.brown@example.com"/>
    <n v="-9283692943"/>
    <s v="Good"/>
    <b v="1"/>
    <n v="112792.2"/>
    <s v=" 9283692943"/>
    <s v="(928) 369-2943"/>
    <s v="Frank Brown"/>
    <n v="5"/>
  </r>
  <r>
    <x v="488"/>
    <s v="Eva"/>
    <s v="Smith"/>
    <n v="35"/>
    <s v="HR"/>
    <x v="3"/>
    <s v="Pending"/>
    <d v="2023-11-03T00:00:00"/>
    <n v="56875.22"/>
    <s v="eva.smith@example.com"/>
    <n v="-5511668296"/>
    <s v="Poor"/>
    <b v="0"/>
    <n v="56875.22"/>
    <s v=" 5511668296"/>
    <s v="(551) 166-8296"/>
    <s v="Eva Smith"/>
    <n v="2"/>
  </r>
  <r>
    <x v="489"/>
    <s v="Charlie"/>
    <s v="Jones"/>
    <n v="35"/>
    <s v="DevOps"/>
    <x v="3"/>
    <s v="Inactive"/>
    <d v="2021-07-05T00:00:00"/>
    <n v="101015.96"/>
    <s v="charlie.jones@example.com"/>
    <n v="-3270216486"/>
    <s v="Poor"/>
    <b v="1"/>
    <n v="101015.96"/>
    <s v=" 3270216486"/>
    <s v="(327) 021-6486"/>
    <s v="Charlie Jones"/>
    <n v="5"/>
  </r>
  <r>
    <x v="490"/>
    <s v="Bob"/>
    <s v="Garcia"/>
    <n v="30"/>
    <s v="Finance"/>
    <x v="4"/>
    <s v="Inactive"/>
    <d v="2024-02-26T00:00:00"/>
    <n v="83912.22"/>
    <s v="bob.garcia@example.com"/>
    <n v="-1206021287"/>
    <s v="Average"/>
    <b v="0"/>
    <n v="83912.22"/>
    <s v=" 1206021287"/>
    <s v="(120) 602-1287"/>
    <s v="Bob Garcia"/>
    <n v="2"/>
  </r>
  <r>
    <x v="491"/>
    <s v="Frank"/>
    <s v="Jones"/>
    <n v="25"/>
    <s v="Sales"/>
    <x v="4"/>
    <s v="Active"/>
    <d v="2021-09-29T00:00:00"/>
    <n v="99669.86"/>
    <s v="frank.jones@example.com"/>
    <n v="-6652683414"/>
    <s v="Average"/>
    <b v="0"/>
    <n v="99669.86"/>
    <s v=" 6652683414"/>
    <s v="(665) 268-3414"/>
    <s v="Frank Jones"/>
    <n v="5"/>
  </r>
  <r>
    <x v="492"/>
    <s v="Alice"/>
    <s v="Smith"/>
    <n v="30"/>
    <s v="Admin"/>
    <x v="4"/>
    <s v="Active"/>
    <d v="2021-05-25T00:00:00"/>
    <n v="52314.97"/>
    <s v="alice.smith@example.com"/>
    <n v="-5999101575"/>
    <s v="Excellent"/>
    <b v="0"/>
    <n v="52314.97"/>
    <s v=" 5999101575"/>
    <s v="(599) 910-1575"/>
    <s v="Alice Smith"/>
    <n v="5"/>
  </r>
  <r>
    <x v="493"/>
    <s v="Frank"/>
    <s v="Miller"/>
    <n v="30"/>
    <s v="HR"/>
    <x v="0"/>
    <s v="Inactive"/>
    <d v="2022-10-31T00:00:00"/>
    <n v="77785.960000000006"/>
    <s v="frank.miller@example.com"/>
    <n v="-7647229811"/>
    <s v="Excellent"/>
    <b v="0"/>
    <n v="77785.960000000006"/>
    <s v=" 7647229811"/>
    <s v="(764) 722-9811"/>
    <s v="Frank Miller"/>
    <n v="3"/>
  </r>
  <r>
    <x v="494"/>
    <s v="Alice"/>
    <s v="Jones"/>
    <n v="30"/>
    <s v="HR"/>
    <x v="3"/>
    <s v="Pending"/>
    <d v="2022-07-02T00:00:00"/>
    <n v="62430.86"/>
    <s v="alice.jones@example.com"/>
    <n v="-995765727"/>
    <s v="Poor"/>
    <b v="0"/>
    <n v="62430.86"/>
    <s v=" 995765727"/>
    <s v="(099) 576-5727"/>
    <s v="Alice Jones"/>
    <n v="4"/>
  </r>
  <r>
    <x v="495"/>
    <s v="Frank"/>
    <s v="Davis"/>
    <n v="35"/>
    <s v="Admin"/>
    <x v="0"/>
    <s v="Pending"/>
    <d v="2024-08-28T00:00:00"/>
    <n v="98219.54"/>
    <s v="frank.davis@example.com"/>
    <n v="-9413475097"/>
    <s v="Good"/>
    <b v="1"/>
    <n v="98219.54"/>
    <s v=" 9413475097"/>
    <s v="(941) 347-5097"/>
    <s v="Frank Davis"/>
    <n v="2"/>
  </r>
  <r>
    <x v="496"/>
    <s v="Grace"/>
    <s v="Williams"/>
    <n v="25"/>
    <s v="Admin"/>
    <x v="5"/>
    <s v="Active"/>
    <d v="2024-10-21T00:00:00"/>
    <n v="65494.58"/>
    <s v="grace.williams@example.com"/>
    <n v="-8986456521"/>
    <s v="Average"/>
    <b v="1"/>
    <n v="65494.58"/>
    <s v=" 8986456521"/>
    <s v="(898) 645-6521"/>
    <s v="Grace Williams"/>
    <n v="1"/>
  </r>
  <r>
    <x v="497"/>
    <s v="David"/>
    <s v="Brown"/>
    <n v="35"/>
    <s v="DevOps"/>
    <x v="3"/>
    <s v="Pending"/>
    <d v="2020-02-11T00:00:00"/>
    <n v="110524.1"/>
    <s v="david.brown@example.com"/>
    <n v="-368499514"/>
    <s v="Average"/>
    <b v="0"/>
    <n v="110524.1"/>
    <s v=" 368499514"/>
    <s v="(036) 849-9514"/>
    <s v="David Brown"/>
    <n v="6"/>
  </r>
  <r>
    <x v="498"/>
    <s v="Alice"/>
    <s v="Smith"/>
    <n v="40"/>
    <s v="Admin"/>
    <x v="2"/>
    <s v="Active"/>
    <d v="2023-05-16T00:00:00"/>
    <n v="106060.54"/>
    <s v="alice.smith@example.com"/>
    <n v="-4214477323"/>
    <s v="Poor"/>
    <b v="0"/>
    <n v="106060.54"/>
    <s v=" 4214477323"/>
    <s v="(421) 447-7323"/>
    <s v="Alice Smith"/>
    <n v="3"/>
  </r>
  <r>
    <x v="499"/>
    <s v="Eva"/>
    <s v="Brown"/>
    <n v="35"/>
    <s v="Finance"/>
    <x v="3"/>
    <s v="Inactive"/>
    <d v="2022-07-29T00:00:00"/>
    <n v="67639.91"/>
    <s v="eva.brown@example.com"/>
    <n v="-4913421387"/>
    <s v="Excellent"/>
    <b v="1"/>
    <n v="67639.91"/>
    <s v=" 4913421387"/>
    <s v="(491) 342-1387"/>
    <s v="Eva Brown"/>
    <n v="4"/>
  </r>
  <r>
    <x v="500"/>
    <s v="Grace"/>
    <s v="Davis"/>
    <n v="30"/>
    <s v="Cloud Tech"/>
    <x v="1"/>
    <s v="Pending"/>
    <d v="2023-09-18T00:00:00"/>
    <n v="117653.98"/>
    <s v="grace.davis@example.com"/>
    <n v="-2090883069"/>
    <s v="Good"/>
    <b v="1"/>
    <n v="117653.98"/>
    <s v=" 2090883069"/>
    <s v="(209) 088-3069"/>
    <s v="Grace Davis"/>
    <n v="3"/>
  </r>
  <r>
    <x v="501"/>
    <s v="Eva"/>
    <s v="Jones"/>
    <n v="35"/>
    <s v="DevOps"/>
    <x v="1"/>
    <s v="Inactive"/>
    <d v="2020-05-10T00:00:00"/>
    <n v="73539.86"/>
    <s v="eva.jones@example.com"/>
    <n v="-5349678273"/>
    <s v="Excellent"/>
    <b v="1"/>
    <n v="73539.86"/>
    <s v=" 5349678273"/>
    <s v="(534) 967-8273"/>
    <s v="Eva Jones"/>
    <n v="6"/>
  </r>
  <r>
    <x v="502"/>
    <s v="Frank"/>
    <s v="Jones"/>
    <n v="35"/>
    <s v="HR"/>
    <x v="2"/>
    <s v="Pending"/>
    <d v="2023-08-27T00:00:00"/>
    <n v="70915.38"/>
    <s v="frank.jones@example.com"/>
    <n v="-1176741240"/>
    <s v="Excellent"/>
    <b v="1"/>
    <n v="70915.38"/>
    <s v=" 1176741240"/>
    <s v="(117) 674-1240"/>
    <s v="Frank Jones"/>
    <n v="3"/>
  </r>
  <r>
    <x v="503"/>
    <s v="David"/>
    <s v="Garcia"/>
    <n v="25"/>
    <s v="Sales"/>
    <x v="3"/>
    <s v="Pending"/>
    <d v="2021-10-16T00:00:00"/>
    <n v="97652.9"/>
    <s v="david.garcia@example.com"/>
    <n v="-5131528546"/>
    <s v="Excellent"/>
    <b v="0"/>
    <n v="97652.9"/>
    <s v=" 5131528546"/>
    <s v="(513) 152-8546"/>
    <s v="David Garcia"/>
    <n v="4"/>
  </r>
  <r>
    <x v="504"/>
    <s v="Heidi"/>
    <s v="Davis"/>
    <n v="35"/>
    <s v="HR"/>
    <x v="3"/>
    <s v="Inactive"/>
    <d v="2022-03-06T00:00:00"/>
    <n v="101571.25"/>
    <s v="heidi.davis@example.com"/>
    <n v="-8150618537"/>
    <s v="Excellent"/>
    <b v="0"/>
    <n v="101571.25"/>
    <s v=" 8150618537"/>
    <s v="(815) 061-8537"/>
    <s v="Heidi Davis"/>
    <n v="4"/>
  </r>
  <r>
    <x v="505"/>
    <s v="David"/>
    <s v="Smith"/>
    <n v="35"/>
    <s v="DevOps"/>
    <x v="2"/>
    <s v="Active"/>
    <d v="2023-11-06T00:00:00"/>
    <n v="87424.46"/>
    <s v="david.smith@example.com"/>
    <n v="-32963346"/>
    <s v="Average"/>
    <b v="1"/>
    <n v="87424.46"/>
    <s v=" 32963346"/>
    <s v="(003) 296-3346"/>
    <s v="David Smith"/>
    <n v="2"/>
  </r>
  <r>
    <x v="506"/>
    <s v="Frank"/>
    <s v="Garcia"/>
    <n v="30"/>
    <s v="HR"/>
    <x v="4"/>
    <s v="Pending"/>
    <d v="2024-11-30T00:00:00"/>
    <n v="89077.36"/>
    <s v="frank.garcia@example.com"/>
    <n v="-2727423182"/>
    <s v="Average"/>
    <b v="0"/>
    <n v="89077.36"/>
    <s v=" 2727423182"/>
    <s v="(272) 742-3182"/>
    <s v="Frank Garcia"/>
    <n v="1"/>
  </r>
  <r>
    <x v="507"/>
    <s v="Heidi"/>
    <s v="Williams"/>
    <n v="30"/>
    <s v="DevOps"/>
    <x v="0"/>
    <s v="Pending"/>
    <d v="2024-07-13T00:00:00"/>
    <n v="89132.22"/>
    <s v="heidi.williams@example.com"/>
    <n v="-617893205"/>
    <s v="Excellent"/>
    <b v="1"/>
    <n v="89132.22"/>
    <s v=" 617893205"/>
    <s v="(061) 789-3205"/>
    <s v="Heidi Williams"/>
    <n v="2"/>
  </r>
  <r>
    <x v="508"/>
    <s v="Frank"/>
    <s v="Garcia"/>
    <n v="25"/>
    <s v="Admin"/>
    <x v="0"/>
    <s v="Active"/>
    <d v="2024-03-04T00:00:00"/>
    <n v="111000.26"/>
    <s v="frank.garcia@example.com"/>
    <n v="-4969357823"/>
    <s v="Good"/>
    <b v="0"/>
    <n v="111000.26"/>
    <s v=" 4969357823"/>
    <s v="(496) 935-7823"/>
    <s v="Frank Garcia"/>
    <n v="2"/>
  </r>
  <r>
    <x v="509"/>
    <s v="Frank"/>
    <s v="Johnson"/>
    <n v="35"/>
    <s v="HR"/>
    <x v="5"/>
    <s v="Inactive"/>
    <d v="2022-08-07T00:00:00"/>
    <n v="109584.97"/>
    <s v="frank.johnson@example.com"/>
    <n v="-3477695873"/>
    <s v="Poor"/>
    <b v="1"/>
    <n v="109584.97"/>
    <s v=" 3477695873"/>
    <s v="(347) 769-5873"/>
    <s v="Frank Johnson"/>
    <n v="4"/>
  </r>
  <r>
    <x v="510"/>
    <s v="Bob"/>
    <s v="Smith"/>
    <n v="40"/>
    <s v="Admin"/>
    <x v="5"/>
    <s v="Active"/>
    <d v="2024-11-11T00:00:00"/>
    <n v="97648.84"/>
    <s v="bob.smith@example.com"/>
    <n v="-1314675360"/>
    <s v="Good"/>
    <b v="0"/>
    <n v="97648.84"/>
    <s v=" 1314675360"/>
    <s v="(131) 467-5360"/>
    <s v="Bob Smith"/>
    <n v="1"/>
  </r>
  <r>
    <x v="511"/>
    <s v="Grace"/>
    <s v="Johnson"/>
    <n v="25"/>
    <s v="Admin"/>
    <x v="4"/>
    <s v="Active"/>
    <d v="2021-12-02T00:00:00"/>
    <n v="78643.429999999993"/>
    <s v="grace.johnson@example.com"/>
    <n v="-2751562778"/>
    <s v="Good"/>
    <b v="1"/>
    <n v="78643.429999999993"/>
    <s v=" 2751562778"/>
    <s v="(275) 156-2778"/>
    <s v="Grace Johnson"/>
    <n v="4"/>
  </r>
  <r>
    <x v="512"/>
    <s v="Heidi"/>
    <s v="Davis"/>
    <n v="30"/>
    <s v="HR"/>
    <x v="2"/>
    <s v="Active"/>
    <d v="2024-05-14T00:00:00"/>
    <n v="55656.800000000003"/>
    <s v="heidi.davis@example.com"/>
    <n v="-6304483607"/>
    <s v="Good"/>
    <b v="1"/>
    <n v="55656.800000000003"/>
    <s v=" 6304483607"/>
    <s v="(630) 448-3607"/>
    <s v="Heidi Davis"/>
    <n v="2"/>
  </r>
  <r>
    <x v="513"/>
    <s v="Charlie"/>
    <s v="Miller"/>
    <n v="35"/>
    <s v="DevOps"/>
    <x v="1"/>
    <s v="Active"/>
    <d v="2022-07-14T00:00:00"/>
    <n v="69146.95"/>
    <s v="charlie.miller@example.com"/>
    <n v="-5456676639"/>
    <s v="Excellent"/>
    <b v="0"/>
    <n v="69146.95"/>
    <s v=" 5456676639"/>
    <s v="(545) 667-6639"/>
    <s v="Charlie Miller"/>
    <n v="4"/>
  </r>
  <r>
    <x v="514"/>
    <s v="Charlie"/>
    <s v="Johnson"/>
    <n v="30"/>
    <s v="Admin"/>
    <x v="3"/>
    <s v="Active"/>
    <d v="2020-09-22T00:00:00"/>
    <n v="93013.58"/>
    <s v="charlie.johnson@example.com"/>
    <n v="-4735047638"/>
    <s v="Average"/>
    <b v="1"/>
    <n v="93013.58"/>
    <s v=" 4735047638"/>
    <s v="(473) 504-7638"/>
    <s v="Charlie Johnson"/>
    <n v="6"/>
  </r>
  <r>
    <x v="515"/>
    <s v="Grace"/>
    <s v="Williams"/>
    <n v="40"/>
    <s v="Finance"/>
    <x v="3"/>
    <s v="Active"/>
    <d v="2020-03-18T00:00:00"/>
    <n v="87364.78"/>
    <s v="grace.williams@example.com"/>
    <n v="-2831995297"/>
    <s v="Good"/>
    <b v="0"/>
    <n v="87364.78"/>
    <s v=" 2831995297"/>
    <s v="(283) 199-5297"/>
    <s v="Grace Williams"/>
    <n v="6"/>
  </r>
  <r>
    <x v="516"/>
    <s v="Alice"/>
    <s v="Garcia"/>
    <n v="35"/>
    <s v="Sales"/>
    <x v="4"/>
    <s v="Active"/>
    <d v="2023-10-17T00:00:00"/>
    <n v="50288.67"/>
    <s v="alice.garcia@example.com"/>
    <n v="-61558107"/>
    <s v="Excellent"/>
    <b v="0"/>
    <n v="50288.67"/>
    <s v=" 61558107"/>
    <s v="(006) 155-8107"/>
    <s v="Alice Garcia"/>
    <n v="2"/>
  </r>
  <r>
    <x v="517"/>
    <s v="David"/>
    <s v="Miller"/>
    <n v="35"/>
    <s v="HR"/>
    <x v="4"/>
    <s v="Active"/>
    <d v="2022-02-24T00:00:00"/>
    <n v="85233.55"/>
    <s v="david.miller@example.com"/>
    <n v="-3583286341"/>
    <s v="Good"/>
    <b v="1"/>
    <n v="85233.55"/>
    <s v=" 3583286341"/>
    <s v="(358) 328-6341"/>
    <s v="David Miller"/>
    <n v="4"/>
  </r>
  <r>
    <x v="518"/>
    <s v="Bob"/>
    <s v="Garcia"/>
    <n v="25"/>
    <s v="HR"/>
    <x v="0"/>
    <s v="Inactive"/>
    <d v="2024-01-30T00:00:00"/>
    <n v="86420.19"/>
    <s v="bob.garcia@example.com"/>
    <n v="-5563830007"/>
    <s v="Good"/>
    <b v="0"/>
    <n v="86420.19"/>
    <s v=" 5563830007"/>
    <s v="(556) 383-0007"/>
    <s v="Bob Garcia"/>
    <n v="2"/>
  </r>
  <r>
    <x v="519"/>
    <s v="Grace"/>
    <s v="Johnson"/>
    <n v="30"/>
    <s v="HR"/>
    <x v="3"/>
    <s v="Inactive"/>
    <d v="2024-03-16T00:00:00"/>
    <n v="63189.82"/>
    <s v="grace.johnson@example.com"/>
    <n v="-1867024402"/>
    <s v="Excellent"/>
    <b v="0"/>
    <n v="63189.82"/>
    <s v=" 1867024402"/>
    <s v="(186) 702-4402"/>
    <s v="Grace Johnson"/>
    <n v="2"/>
  </r>
  <r>
    <x v="520"/>
    <s v="Grace"/>
    <s v="Garcia"/>
    <n v="25"/>
    <s v="Admin"/>
    <x v="4"/>
    <s v="Pending"/>
    <d v="2020-09-25T00:00:00"/>
    <n v="64783.32"/>
    <s v="grace.garcia@example.com"/>
    <n v="-3041662410"/>
    <s v="Average"/>
    <b v="0"/>
    <n v="64783.32"/>
    <s v=" 3041662410"/>
    <s v="(304) 166-2410"/>
    <s v="Grace Garcia"/>
    <n v="6"/>
  </r>
  <r>
    <x v="521"/>
    <s v="Charlie"/>
    <s v="Davis"/>
    <n v="25"/>
    <s v="HR"/>
    <x v="2"/>
    <s v="Pending"/>
    <d v="2024-06-10T00:00:00"/>
    <n v="52615.44"/>
    <s v="charlie.davis@example.com"/>
    <n v="-1860089218"/>
    <s v="Average"/>
    <b v="0"/>
    <n v="52615.44"/>
    <s v=" 1860089218"/>
    <s v="(186) 008-9218"/>
    <s v="Charlie Davis"/>
    <n v="2"/>
  </r>
  <r>
    <x v="522"/>
    <s v="Eva"/>
    <s v="Miller"/>
    <n v="30"/>
    <s v="Sales"/>
    <x v="1"/>
    <s v="Pending"/>
    <d v="2020-04-08T00:00:00"/>
    <n v="96337.89"/>
    <s v="eva.miller@example.com"/>
    <n v="-6394568043"/>
    <s v="Poor"/>
    <b v="0"/>
    <n v="96337.89"/>
    <s v=" 6394568043"/>
    <s v="(639) 456-8043"/>
    <s v="Eva Miller"/>
    <n v="6"/>
  </r>
  <r>
    <x v="523"/>
    <s v="Alice"/>
    <s v="Davis"/>
    <n v="25"/>
    <s v="DevOps"/>
    <x v="1"/>
    <s v="Inactive"/>
    <d v="2022-06-28T00:00:00"/>
    <n v="76617.759999999995"/>
    <s v="alice.davis@example.com"/>
    <n v="-7314976460"/>
    <s v="Excellent"/>
    <b v="1"/>
    <n v="76617.759999999995"/>
    <s v=" 7314976460"/>
    <s v="(731) 497-6460"/>
    <s v="Alice Davis"/>
    <n v="4"/>
  </r>
  <r>
    <x v="524"/>
    <s v="Heidi"/>
    <s v="Johnson"/>
    <n v="30"/>
    <s v="Admin"/>
    <x v="2"/>
    <s v="Pending"/>
    <d v="2023-07-14T00:00:00"/>
    <n v="50651.32"/>
    <s v="heidi.johnson@example.com"/>
    <n v="-3684748835"/>
    <s v="Poor"/>
    <b v="0"/>
    <n v="50651.32"/>
    <s v=" 3684748835"/>
    <s v="(368) 474-8835"/>
    <s v="Heidi Johnson"/>
    <n v="3"/>
  </r>
  <r>
    <x v="525"/>
    <s v="Bob"/>
    <s v="Davis"/>
    <n v="30"/>
    <s v="HR"/>
    <x v="5"/>
    <s v="Pending"/>
    <d v="2023-12-06T00:00:00"/>
    <n v="59601.45"/>
    <s v="bob.davis@example.com"/>
    <n v="-765817389"/>
    <s v="Poor"/>
    <b v="0"/>
    <n v="59601.45"/>
    <s v=" 765817389"/>
    <s v="(076) 581-7389"/>
    <s v="Bob Davis"/>
    <n v="2"/>
  </r>
  <r>
    <x v="526"/>
    <s v="Bob"/>
    <s v="Williams"/>
    <n v="30"/>
    <s v="DevOps"/>
    <x v="5"/>
    <s v="Active"/>
    <d v="2021-08-01T00:00:00"/>
    <n v="57980.88"/>
    <s v="bob.williams@example.com"/>
    <n v="-6375791451"/>
    <s v="Poor"/>
    <b v="0"/>
    <n v="57980.88"/>
    <s v=" 6375791451"/>
    <s v="(637) 579-1451"/>
    <s v="Bob Williams"/>
    <n v="5"/>
  </r>
  <r>
    <x v="527"/>
    <s v="David"/>
    <s v="Johnson"/>
    <n v="30"/>
    <s v="Admin"/>
    <x v="0"/>
    <s v="Pending"/>
    <d v="2021-02-17T00:00:00"/>
    <n v="75054.53"/>
    <s v="david.johnson@example.com"/>
    <n v="-1182379311"/>
    <s v="Average"/>
    <b v="0"/>
    <n v="75054.53"/>
    <s v=" 1182379311"/>
    <s v="(118) 237-9311"/>
    <s v="David Johnson"/>
    <n v="5"/>
  </r>
  <r>
    <x v="528"/>
    <s v="Charlie"/>
    <s v="Johnson"/>
    <n v="25"/>
    <s v="Sales"/>
    <x v="3"/>
    <s v="Active"/>
    <d v="2023-11-10T00:00:00"/>
    <n v="115318.7"/>
    <s v="charlie.johnson@example.com"/>
    <n v="-6978930745"/>
    <s v="Excellent"/>
    <b v="0"/>
    <n v="115318.7"/>
    <s v=" 6978930745"/>
    <s v="(697) 893-0745"/>
    <s v="Charlie Johnson"/>
    <n v="2"/>
  </r>
  <r>
    <x v="529"/>
    <s v="Alice"/>
    <s v="Johnson"/>
    <n v="25"/>
    <s v="DevOps"/>
    <x v="1"/>
    <s v="Active"/>
    <d v="2024-09-06T00:00:00"/>
    <n v="90190.69"/>
    <s v="alice.johnson@example.com"/>
    <n v="-4520599603"/>
    <s v="Poor"/>
    <b v="1"/>
    <n v="90190.69"/>
    <s v=" 4520599603"/>
    <s v="(452) 059-9603"/>
    <s v="Alice Johnson"/>
    <n v="2"/>
  </r>
  <r>
    <x v="530"/>
    <s v="Bob"/>
    <s v="Smith"/>
    <n v="30"/>
    <s v="Cloud Tech"/>
    <x v="2"/>
    <s v="Pending"/>
    <d v="2020-07-26T00:00:00"/>
    <n v="113334.56"/>
    <s v="bob.smith@example.com"/>
    <n v="-3878753576"/>
    <s v="Excellent"/>
    <b v="0"/>
    <n v="113334.56"/>
    <s v=" 3878753576"/>
    <s v="(387) 875-3576"/>
    <s v="Bob Smith"/>
    <n v="6"/>
  </r>
  <r>
    <x v="531"/>
    <s v="Heidi"/>
    <s v="Garcia"/>
    <n v="35"/>
    <s v="HR"/>
    <x v="3"/>
    <s v="Active"/>
    <d v="2020-07-23T00:00:00"/>
    <n v="106922.49"/>
    <s v="heidi.garcia@example.com"/>
    <n v="-8811616201"/>
    <s v="Excellent"/>
    <b v="1"/>
    <n v="106922.49"/>
    <s v=" 8811616201"/>
    <s v="(881) 161-6201"/>
    <s v="Heidi Garcia"/>
    <n v="6"/>
  </r>
  <r>
    <x v="532"/>
    <s v="Eva"/>
    <s v="Smith"/>
    <n v="35"/>
    <s v="DevOps"/>
    <x v="0"/>
    <s v="Inactive"/>
    <d v="2024-02-21T00:00:00"/>
    <n v="58113.07"/>
    <s v="eva.smith@example.com"/>
    <n v="-8123710671"/>
    <s v="Average"/>
    <b v="1"/>
    <n v="58113.07"/>
    <s v=" 8123710671"/>
    <s v="(812) 371-0671"/>
    <s v="Eva Smith"/>
    <n v="2"/>
  </r>
  <r>
    <x v="533"/>
    <s v="Alice"/>
    <s v="Smith"/>
    <n v="25"/>
    <s v="Admin"/>
    <x v="2"/>
    <s v="Pending"/>
    <d v="2020-12-15T00:00:00"/>
    <n v="73006.259999999995"/>
    <s v="alice.smith@example.com"/>
    <n v="-8728660415"/>
    <s v="Poor"/>
    <b v="1"/>
    <n v="73006.259999999995"/>
    <s v=" 8728660415"/>
    <s v="(872) 866-0415"/>
    <s v="Alice Smith"/>
    <n v="5"/>
  </r>
  <r>
    <x v="534"/>
    <s v="Eva"/>
    <s v="Williams"/>
    <n v="25"/>
    <s v="HR"/>
    <x v="0"/>
    <s v="Active"/>
    <d v="2020-08-21T00:00:00"/>
    <n v="78054.429999999993"/>
    <s v="eva.williams@example.com"/>
    <n v="-4485959223"/>
    <s v="Poor"/>
    <b v="1"/>
    <n v="78054.429999999993"/>
    <s v=" 4485959223"/>
    <s v="(448) 595-9223"/>
    <s v="Eva Williams"/>
    <n v="6"/>
  </r>
  <r>
    <x v="535"/>
    <s v="Eva"/>
    <s v="Miller"/>
    <n v="40"/>
    <s v="DevOps"/>
    <x v="3"/>
    <s v="Inactive"/>
    <d v="2023-08-21T00:00:00"/>
    <n v="112028.67"/>
    <s v="eva.miller@example.com"/>
    <n v="-8395894772"/>
    <s v="Excellent"/>
    <b v="0"/>
    <n v="112028.67"/>
    <s v=" 8395894772"/>
    <s v="(839) 589-4772"/>
    <s v="Eva Miller"/>
    <n v="3"/>
  </r>
  <r>
    <x v="536"/>
    <s v="Charlie"/>
    <s v="Garcia"/>
    <n v="25"/>
    <s v="Admin"/>
    <x v="1"/>
    <s v="Inactive"/>
    <d v="2023-04-24T00:00:00"/>
    <n v="83787.240000000005"/>
    <s v="charlie.garcia@example.com"/>
    <n v="-5228705621"/>
    <s v="Good"/>
    <b v="1"/>
    <n v="83787.240000000005"/>
    <s v=" 5228705621"/>
    <s v="(522) 870-5621"/>
    <s v="Charlie Garcia"/>
    <n v="3"/>
  </r>
  <r>
    <x v="537"/>
    <s v="Heidi"/>
    <s v="Davis"/>
    <n v="30"/>
    <s v="Sales"/>
    <x v="3"/>
    <s v="Inactive"/>
    <d v="2023-06-06T00:00:00"/>
    <n v="52017.14"/>
    <s v="heidi.davis@example.com"/>
    <n v="-7104331874"/>
    <s v="Average"/>
    <b v="1"/>
    <n v="52017.14"/>
    <s v=" 7104331874"/>
    <s v="(710) 433-1874"/>
    <s v="Heidi Davis"/>
    <n v="3"/>
  </r>
  <r>
    <x v="538"/>
    <s v="Charlie"/>
    <s v="Jones"/>
    <n v="40"/>
    <s v="Finance"/>
    <x v="1"/>
    <s v="Inactive"/>
    <d v="2022-06-21T00:00:00"/>
    <n v="53218.06"/>
    <s v="charlie.jones@example.com"/>
    <n v="-1097921582"/>
    <s v="Average"/>
    <b v="0"/>
    <n v="53218.06"/>
    <s v=" 1097921582"/>
    <s v="(109) 792-1582"/>
    <s v="Charlie Jones"/>
    <n v="4"/>
  </r>
  <r>
    <x v="539"/>
    <s v="Frank"/>
    <s v="Johnson"/>
    <n v="25"/>
    <s v="DevOps"/>
    <x v="2"/>
    <s v="Pending"/>
    <d v="2024-04-20T00:00:00"/>
    <n v="102053.67"/>
    <s v="frank.johnson@example.com"/>
    <n v="-5034469458"/>
    <s v="Average"/>
    <b v="0"/>
    <n v="102053.67"/>
    <s v=" 5034469458"/>
    <s v="(503) 446-9458"/>
    <s v="Frank Johnson"/>
    <n v="2"/>
  </r>
  <r>
    <x v="540"/>
    <s v="David"/>
    <s v="Davis"/>
    <n v="35"/>
    <s v="Sales"/>
    <x v="5"/>
    <s v="Pending"/>
    <d v="2023-12-05T00:00:00"/>
    <n v="93276.73"/>
    <s v="david.davis@example.com"/>
    <n v="-6488319212"/>
    <s v="Average"/>
    <b v="0"/>
    <n v="93276.73"/>
    <s v=" 6488319212"/>
    <s v="(648) 831-9212"/>
    <s v="David Davis"/>
    <n v="2"/>
  </r>
  <r>
    <x v="541"/>
    <s v="David"/>
    <s v="Johnson"/>
    <n v="40"/>
    <s v="HR"/>
    <x v="2"/>
    <s v="Pending"/>
    <d v="2023-08-06T00:00:00"/>
    <n v="76941.36"/>
    <s v="david.johnson@example.com"/>
    <n v="-4249128964"/>
    <s v="Poor"/>
    <b v="1"/>
    <n v="76941.36"/>
    <s v=" 4249128964"/>
    <s v="(424) 912-8964"/>
    <s v="David Johnson"/>
    <n v="3"/>
  </r>
  <r>
    <x v="542"/>
    <s v="Alice"/>
    <s v="Williams"/>
    <n v="25"/>
    <s v="DevOps"/>
    <x v="4"/>
    <s v="Pending"/>
    <d v="2024-10-04T00:00:00"/>
    <n v="82850.23"/>
    <s v="alice.williams@example.com"/>
    <n v="-9994973202"/>
    <s v="Poor"/>
    <b v="0"/>
    <n v="82850.23"/>
    <s v=" 9994973202"/>
    <s v="(999) 497-3202"/>
    <s v="Alice Williams"/>
    <n v="2"/>
  </r>
  <r>
    <x v="543"/>
    <s v="Charlie"/>
    <s v="Johnson"/>
    <n v="25"/>
    <s v="Finance"/>
    <x v="0"/>
    <s v="Active"/>
    <d v="2021-11-08T00:00:00"/>
    <n v="117910.15"/>
    <s v="charlie.johnson@example.com"/>
    <n v="-3192227050"/>
    <s v="Good"/>
    <b v="0"/>
    <n v="117910.15"/>
    <s v=" 3192227050"/>
    <s v="(319) 222-7050"/>
    <s v="Charlie Johnson"/>
    <n v="4"/>
  </r>
  <r>
    <x v="544"/>
    <s v="David"/>
    <s v="Smith"/>
    <n v="30"/>
    <s v="DevOps"/>
    <x v="3"/>
    <s v="Inactive"/>
    <d v="2024-07-31T00:00:00"/>
    <n v="66450"/>
    <s v="david.smith@example.com"/>
    <n v="-287675480"/>
    <s v="Average"/>
    <b v="1"/>
    <n v="66450"/>
    <s v=" 287675480"/>
    <s v="(028) 767-5480"/>
    <s v="David Smith"/>
    <n v="2"/>
  </r>
  <r>
    <x v="545"/>
    <s v="Heidi"/>
    <s v="Garcia"/>
    <n v="25"/>
    <s v="Finance"/>
    <x v="3"/>
    <s v="Inactive"/>
    <d v="2020-08-31T00:00:00"/>
    <n v="118646.95"/>
    <s v="heidi.garcia@example.com"/>
    <n v="-3866675484"/>
    <s v="Average"/>
    <b v="0"/>
    <n v="118646.95"/>
    <s v=" 3866675484"/>
    <s v="(386) 667-5484"/>
    <s v="Heidi Garcia"/>
    <n v="6"/>
  </r>
  <r>
    <x v="546"/>
    <s v="Alice"/>
    <s v="Jones"/>
    <n v="25"/>
    <s v="Finance"/>
    <x v="3"/>
    <s v="Active"/>
    <d v="2023-02-15T00:00:00"/>
    <n v="88436.92"/>
    <s v="alice.jones@example.com"/>
    <n v="-8193242686"/>
    <s v="Excellent"/>
    <b v="0"/>
    <n v="88436.92"/>
    <s v=" 8193242686"/>
    <s v="(819) 324-2686"/>
    <s v="Alice Jones"/>
    <n v="3"/>
  </r>
  <r>
    <x v="547"/>
    <s v="Eva"/>
    <s v="Brown"/>
    <n v="30"/>
    <s v="Sales"/>
    <x v="4"/>
    <s v="Pending"/>
    <d v="2023-10-07T00:00:00"/>
    <n v="81934.55"/>
    <s v="eva.brown@example.com"/>
    <n v="-7418652056"/>
    <s v="Poor"/>
    <b v="0"/>
    <n v="81934.55"/>
    <s v=" 7418652056"/>
    <s v="(741) 865-2056"/>
    <s v="Eva Brown"/>
    <n v="3"/>
  </r>
  <r>
    <x v="548"/>
    <s v="Alice"/>
    <s v="Johnson"/>
    <n v="30"/>
    <s v="Finance"/>
    <x v="0"/>
    <s v="Pending"/>
    <d v="2024-04-20T00:00:00"/>
    <n v="93383.06"/>
    <s v="alice.johnson@example.com"/>
    <n v="-5639836519"/>
    <s v="Average"/>
    <b v="0"/>
    <n v="93383.06"/>
    <s v=" 5639836519"/>
    <s v="(563) 983-6519"/>
    <s v="Alice Johnson"/>
    <n v="2"/>
  </r>
  <r>
    <x v="549"/>
    <s v="Frank"/>
    <s v="Davis"/>
    <n v="40"/>
    <s v="Cloud Tech"/>
    <x v="1"/>
    <s v="Pending"/>
    <d v="2021-03-30T00:00:00"/>
    <n v="50153.79"/>
    <s v="frank.davis@example.com"/>
    <n v="-3758309450"/>
    <s v="Good"/>
    <b v="1"/>
    <n v="50153.79"/>
    <s v=" 3758309450"/>
    <s v="(375) 830-9450"/>
    <s v="Frank Davis"/>
    <n v="5"/>
  </r>
  <r>
    <x v="550"/>
    <s v="Eva"/>
    <s v="Smith"/>
    <n v="30"/>
    <s v="Sales"/>
    <x v="0"/>
    <s v="Pending"/>
    <d v="2020-08-05T00:00:00"/>
    <n v="53204.47"/>
    <s v="eva.smith@example.com"/>
    <n v="-5480940475"/>
    <s v="Good"/>
    <b v="0"/>
    <n v="53204.47"/>
    <s v=" 5480940475"/>
    <s v="(548) 094-0475"/>
    <s v="Eva Smith"/>
    <n v="6"/>
  </r>
  <r>
    <x v="551"/>
    <s v="Charlie"/>
    <s v="Brown"/>
    <n v="40"/>
    <s v="Cloud Tech"/>
    <x v="0"/>
    <s v="Pending"/>
    <d v="2021-02-05T00:00:00"/>
    <n v="63128.04"/>
    <s v="charlie.brown@example.com"/>
    <n v="-440907976"/>
    <s v="Poor"/>
    <b v="0"/>
    <n v="63128.04"/>
    <s v=" 440907976"/>
    <s v="(044) 090-7976"/>
    <s v="Charlie Brown"/>
    <n v="5"/>
  </r>
  <r>
    <x v="552"/>
    <s v="Grace"/>
    <s v="Jones"/>
    <n v="30"/>
    <s v="Finance"/>
    <x v="4"/>
    <s v="Pending"/>
    <d v="2021-11-23T00:00:00"/>
    <n v="57543.6"/>
    <s v="grace.jones@example.com"/>
    <n v="-2781050921"/>
    <s v="Good"/>
    <b v="1"/>
    <n v="57543.6"/>
    <s v=" 2781050921"/>
    <s v="(278) 105-0921"/>
    <s v="Grace Jones"/>
    <n v="4"/>
  </r>
  <r>
    <x v="553"/>
    <s v="Bob"/>
    <s v="Brown"/>
    <n v="40"/>
    <s v="Finance"/>
    <x v="2"/>
    <s v="Pending"/>
    <d v="2022-10-29T00:00:00"/>
    <n v="59424.52"/>
    <s v="bob.brown@example.com"/>
    <n v="-2161070517"/>
    <s v="Good"/>
    <b v="0"/>
    <n v="59424.52"/>
    <s v=" 2161070517"/>
    <s v="(216) 107-0517"/>
    <s v="Bob Brown"/>
    <n v="3"/>
  </r>
  <r>
    <x v="554"/>
    <s v="Alice"/>
    <s v="Smith"/>
    <n v="30"/>
    <s v="Finance"/>
    <x v="5"/>
    <s v="Inactive"/>
    <d v="2022-11-07T00:00:00"/>
    <n v="104675.7"/>
    <s v="alice.smith@example.com"/>
    <n v="-4390552957"/>
    <s v="Poor"/>
    <b v="1"/>
    <n v="104675.7"/>
    <s v=" 4390552957"/>
    <s v="(439) 055-2957"/>
    <s v="Alice Smith"/>
    <n v="3"/>
  </r>
  <r>
    <x v="555"/>
    <s v="Charlie"/>
    <s v="Garcia"/>
    <n v="30"/>
    <s v="Cloud Tech"/>
    <x v="3"/>
    <s v="Pending"/>
    <d v="2023-05-14T00:00:00"/>
    <n v="92431.25"/>
    <s v="charlie.garcia@example.com"/>
    <n v="-660138240"/>
    <s v="Average"/>
    <b v="0"/>
    <n v="92431.25"/>
    <s v=" 660138240"/>
    <s v="(066) 013-8240"/>
    <s v="Charlie Garcia"/>
    <n v="3"/>
  </r>
  <r>
    <x v="556"/>
    <s v="Grace"/>
    <s v="Garcia"/>
    <n v="40"/>
    <s v="Sales"/>
    <x v="2"/>
    <s v="Active"/>
    <d v="2021-07-14T00:00:00"/>
    <n v="77850.899999999994"/>
    <s v="grace.garcia@example.com"/>
    <n v="-2704938619"/>
    <s v="Average"/>
    <b v="1"/>
    <n v="77850.899999999994"/>
    <s v=" 2704938619"/>
    <s v="(270) 493-8619"/>
    <s v="Grace Garcia"/>
    <n v="5"/>
  </r>
  <r>
    <x v="557"/>
    <s v="Eva"/>
    <s v="Miller"/>
    <n v="40"/>
    <s v="Admin"/>
    <x v="4"/>
    <s v="Inactive"/>
    <d v="2023-05-18T00:00:00"/>
    <n v="99001"/>
    <s v="eva.miller@example.com"/>
    <n v="-4485157918"/>
    <s v="Good"/>
    <b v="1"/>
    <n v="99001"/>
    <s v=" 4485157918"/>
    <s v="(448) 515-7918"/>
    <s v="Eva Miller"/>
    <n v="3"/>
  </r>
  <r>
    <x v="558"/>
    <s v="Eva"/>
    <s v="Garcia"/>
    <n v="30"/>
    <s v="HR"/>
    <x v="2"/>
    <s v="Pending"/>
    <d v="2023-02-07T00:00:00"/>
    <n v="94280.83"/>
    <s v="eva.garcia@example.com"/>
    <n v="-7111212589"/>
    <s v="Good"/>
    <b v="1"/>
    <n v="94280.83"/>
    <s v=" 7111212589"/>
    <s v="(711) 121-2589"/>
    <s v="Eva Garcia"/>
    <n v="3"/>
  </r>
  <r>
    <x v="559"/>
    <s v="Eva"/>
    <s v="Miller"/>
    <n v="35"/>
    <s v="DevOps"/>
    <x v="4"/>
    <s v="Pending"/>
    <d v="2023-08-24T00:00:00"/>
    <n v="118262.56"/>
    <s v="eva.miller@example.com"/>
    <n v="-2035713431"/>
    <s v="Average"/>
    <b v="1"/>
    <n v="118262.56"/>
    <s v=" 2035713431"/>
    <s v="(203) 571-3431"/>
    <s v="Eva Miller"/>
    <n v="3"/>
  </r>
  <r>
    <x v="560"/>
    <s v="Frank"/>
    <s v="Brown"/>
    <n v="25"/>
    <s v="HR"/>
    <x v="5"/>
    <s v="Inactive"/>
    <d v="2023-04-08T00:00:00"/>
    <n v="89944.67"/>
    <s v="frank.brown@example.com"/>
    <n v="-4064242955"/>
    <s v="Poor"/>
    <b v="0"/>
    <n v="89944.67"/>
    <s v=" 4064242955"/>
    <s v="(406) 424-2955"/>
    <s v="Frank Brown"/>
    <n v="3"/>
  </r>
  <r>
    <x v="561"/>
    <s v="Grace"/>
    <s v="Williams"/>
    <n v="30"/>
    <s v="HR"/>
    <x v="3"/>
    <s v="Active"/>
    <d v="2022-12-06T00:00:00"/>
    <n v="57452.93"/>
    <s v="grace.williams@example.com"/>
    <n v="-3343244740"/>
    <s v="Good"/>
    <b v="1"/>
    <n v="57452.93"/>
    <s v=" 3343244740"/>
    <s v="(334) 324-4740"/>
    <s v="Grace Williams"/>
    <n v="3"/>
  </r>
  <r>
    <x v="562"/>
    <s v="Alice"/>
    <s v="Davis"/>
    <n v="25"/>
    <s v="Admin"/>
    <x v="0"/>
    <s v="Active"/>
    <d v="2021-08-09T00:00:00"/>
    <n v="97837.32"/>
    <s v="alice.davis@example.com"/>
    <n v="-7595587208"/>
    <s v="Excellent"/>
    <b v="0"/>
    <n v="97837.32"/>
    <s v=" 7595587208"/>
    <s v="(759) 558-7208"/>
    <s v="Alice Davis"/>
    <n v="5"/>
  </r>
  <r>
    <x v="563"/>
    <s v="Alice"/>
    <s v="Davis"/>
    <n v="35"/>
    <s v="Admin"/>
    <x v="5"/>
    <s v="Active"/>
    <d v="2022-01-04T00:00:00"/>
    <n v="106981.84"/>
    <s v="alice.davis@example.com"/>
    <n v="-6289365434"/>
    <s v="Poor"/>
    <b v="1"/>
    <n v="106981.84"/>
    <s v=" 6289365434"/>
    <s v="(628) 936-5434"/>
    <s v="Alice Davis"/>
    <n v="4"/>
  </r>
  <r>
    <x v="564"/>
    <s v="David"/>
    <s v="Brown"/>
    <n v="30"/>
    <s v="Finance"/>
    <x v="4"/>
    <s v="Pending"/>
    <d v="2024-05-25T00:00:00"/>
    <n v="105778.36"/>
    <s v="david.brown@example.com"/>
    <n v="-8841834373"/>
    <s v="Good"/>
    <b v="1"/>
    <n v="105778.36"/>
    <s v=" 8841834373"/>
    <s v="(884) 183-4373"/>
    <s v="David Brown"/>
    <n v="2"/>
  </r>
  <r>
    <x v="565"/>
    <s v="Alice"/>
    <s v="Johnson"/>
    <n v="40"/>
    <s v="Finance"/>
    <x v="3"/>
    <s v="Pending"/>
    <d v="2021-10-02T00:00:00"/>
    <n v="117608.32000000001"/>
    <s v="alice.johnson@example.com"/>
    <n v="-182727954"/>
    <s v="Good"/>
    <b v="1"/>
    <n v="117608.32000000001"/>
    <s v=" 182727954"/>
    <s v="(018) 272-7954"/>
    <s v="Alice Johnson"/>
    <n v="5"/>
  </r>
  <r>
    <x v="566"/>
    <s v="Eva"/>
    <s v="Johnson"/>
    <n v="30"/>
    <s v="Sales"/>
    <x v="3"/>
    <s v="Active"/>
    <d v="2023-07-21T00:00:00"/>
    <n v="99324.03"/>
    <s v="eva.johnson@example.com"/>
    <n v="-9690515025"/>
    <s v="Excellent"/>
    <b v="0"/>
    <n v="99324.03"/>
    <s v=" 9690515025"/>
    <s v="(969) 051-5025"/>
    <s v="Eva Johnson"/>
    <n v="3"/>
  </r>
  <r>
    <x v="567"/>
    <s v="David"/>
    <s v="Garcia"/>
    <n v="30"/>
    <s v="HR"/>
    <x v="3"/>
    <s v="Active"/>
    <d v="2023-10-30T00:00:00"/>
    <n v="55212.83"/>
    <s v="david.garcia@example.com"/>
    <n v="-7551254277"/>
    <s v="Excellent"/>
    <b v="1"/>
    <n v="55212.83"/>
    <s v=" 7551254277"/>
    <s v="(755) 125-4277"/>
    <s v="David Garcia"/>
    <n v="2"/>
  </r>
  <r>
    <x v="568"/>
    <s v="Bob"/>
    <s v="Davis"/>
    <n v="40"/>
    <s v="Cloud Tech"/>
    <x v="3"/>
    <s v="Inactive"/>
    <d v="2023-02-13T00:00:00"/>
    <n v="68496.77"/>
    <s v="bob.davis@example.com"/>
    <n v="-2079799666"/>
    <s v="Average"/>
    <b v="0"/>
    <n v="68496.77"/>
    <s v=" 2079799666"/>
    <s v="(207) 979-9666"/>
    <s v="Bob Davis"/>
    <n v="3"/>
  </r>
  <r>
    <x v="569"/>
    <s v="Eva"/>
    <s v="Davis"/>
    <n v="25"/>
    <s v="HR"/>
    <x v="3"/>
    <s v="Pending"/>
    <d v="2020-11-13T00:00:00"/>
    <n v="52795.839999999997"/>
    <s v="eva.davis@example.com"/>
    <n v="-3459576402"/>
    <s v="Poor"/>
    <b v="0"/>
    <n v="52795.839999999997"/>
    <s v=" 3459576402"/>
    <s v="(345) 957-6402"/>
    <s v="Eva Davis"/>
    <n v="5"/>
  </r>
  <r>
    <x v="570"/>
    <s v="Alice"/>
    <s v="Miller"/>
    <n v="30"/>
    <s v="DevOps"/>
    <x v="0"/>
    <s v="Inactive"/>
    <d v="2024-06-05T00:00:00"/>
    <n v="90087.39"/>
    <s v="alice.miller@example.com"/>
    <n v="-8166496901"/>
    <s v="Poor"/>
    <b v="0"/>
    <n v="90087.39"/>
    <s v=" 8166496901"/>
    <s v="(816) 649-6901"/>
    <s v="Alice Miller"/>
    <n v="2"/>
  </r>
  <r>
    <x v="571"/>
    <s v="Frank"/>
    <s v="Williams"/>
    <n v="30"/>
    <s v="Admin"/>
    <x v="4"/>
    <s v="Pending"/>
    <d v="2020-05-19T00:00:00"/>
    <n v="105038.08"/>
    <s v="frank.williams@example.com"/>
    <n v="-8249839224"/>
    <s v="Average"/>
    <b v="0"/>
    <n v="105038.08"/>
    <s v=" 8249839224"/>
    <s v="(824) 983-9224"/>
    <s v="Frank Williams"/>
    <n v="6"/>
  </r>
  <r>
    <x v="572"/>
    <s v="Grace"/>
    <s v="Smith"/>
    <n v="25"/>
    <s v="HR"/>
    <x v="4"/>
    <s v="Active"/>
    <d v="2023-09-20T00:00:00"/>
    <n v="73231.850000000006"/>
    <s v="grace.smith@example.com"/>
    <n v="-142576269"/>
    <s v="Poor"/>
    <b v="0"/>
    <n v="73231.850000000006"/>
    <s v=" 142576269"/>
    <s v="(014) 257-6269"/>
    <s v="Grace Smith"/>
    <n v="3"/>
  </r>
  <r>
    <x v="573"/>
    <s v="David"/>
    <s v="Johnson"/>
    <n v="30"/>
    <s v="Sales"/>
    <x v="3"/>
    <s v="Pending"/>
    <d v="2024-08-13T00:00:00"/>
    <n v="102649.36"/>
    <s v="david.johnson@example.com"/>
    <n v="-2324412335"/>
    <s v="Poor"/>
    <b v="0"/>
    <n v="102649.36"/>
    <s v=" 2324412335"/>
    <s v="(232) 441-2335"/>
    <s v="David Johnson"/>
    <n v="2"/>
  </r>
  <r>
    <x v="574"/>
    <s v="Bob"/>
    <s v="Davis"/>
    <n v="35"/>
    <s v="Finance"/>
    <x v="4"/>
    <s v="Pending"/>
    <d v="2023-06-10T00:00:00"/>
    <n v="114302.51"/>
    <s v="bob.davis@example.com"/>
    <n v="-1328507250"/>
    <s v="Poor"/>
    <b v="0"/>
    <n v="114302.51"/>
    <s v=" 1328507250"/>
    <s v="(132) 850-7250"/>
    <s v="Bob Davis"/>
    <n v="3"/>
  </r>
  <r>
    <x v="575"/>
    <s v="Alice"/>
    <s v="Miller"/>
    <n v="35"/>
    <s v="Finance"/>
    <x v="1"/>
    <s v="Inactive"/>
    <d v="2021-06-09T00:00:00"/>
    <n v="87816.61"/>
    <s v="alice.miller@example.com"/>
    <n v="-7863767315"/>
    <s v="Poor"/>
    <b v="0"/>
    <n v="87816.61"/>
    <s v=" 7863767315"/>
    <s v="(786) 376-7315"/>
    <s v="Alice Miller"/>
    <n v="5"/>
  </r>
  <r>
    <x v="576"/>
    <s v="Frank"/>
    <s v="Jones"/>
    <n v="30"/>
    <s v="Sales"/>
    <x v="3"/>
    <s v="Inactive"/>
    <d v="2020-03-30T00:00:00"/>
    <n v="70750.38"/>
    <s v="frank.jones@example.com"/>
    <n v="-2526546967"/>
    <s v="Poor"/>
    <b v="0"/>
    <n v="70750.38"/>
    <s v=" 2526546967"/>
    <s v="(252) 654-6967"/>
    <s v="Frank Jones"/>
    <n v="6"/>
  </r>
  <r>
    <x v="577"/>
    <s v="Frank"/>
    <s v="Miller"/>
    <n v="30"/>
    <s v="Cloud Tech"/>
    <x v="1"/>
    <s v="Active"/>
    <d v="2024-05-02T00:00:00"/>
    <s v="N/A"/>
    <s v="frank.miller@example.com"/>
    <n v="-1579039234"/>
    <s v="Excellent"/>
    <b v="1"/>
    <n v="81250.87"/>
    <s v=" 1579039234"/>
    <s v="(157) 903-9234"/>
    <s v="Frank Miller"/>
    <n v="2"/>
  </r>
  <r>
    <x v="578"/>
    <s v="Bob"/>
    <s v="Johnson"/>
    <n v="30"/>
    <s v="DevOps"/>
    <x v="2"/>
    <s v="Active"/>
    <d v="2024-11-06T00:00:00"/>
    <n v="97978.36"/>
    <s v="bob.johnson@example.com"/>
    <n v="-5580996131"/>
    <s v="Poor"/>
    <b v="1"/>
    <n v="97978.36"/>
    <s v=" 5580996131"/>
    <s v="(558) 099-6131"/>
    <s v="Bob Johnson"/>
    <n v="1"/>
  </r>
  <r>
    <x v="579"/>
    <s v="David"/>
    <s v="Johnson"/>
    <n v="30"/>
    <s v="DevOps"/>
    <x v="2"/>
    <s v="Inactive"/>
    <d v="2023-08-17T00:00:00"/>
    <n v="107172.8"/>
    <s v="david.johnson@example.com"/>
    <n v="-7303461561"/>
    <s v="Excellent"/>
    <b v="1"/>
    <n v="107172.8"/>
    <s v=" 7303461561"/>
    <s v="(730) 346-1561"/>
    <s v="David Johnson"/>
    <n v="3"/>
  </r>
  <r>
    <x v="580"/>
    <s v="Charlie"/>
    <s v="Miller"/>
    <n v="25"/>
    <s v="Finance"/>
    <x v="2"/>
    <s v="Inactive"/>
    <d v="2020-03-18T00:00:00"/>
    <n v="56126.46"/>
    <s v="charlie.miller@example.com"/>
    <n v="-6244670461"/>
    <s v="Poor"/>
    <b v="1"/>
    <n v="56126.46"/>
    <s v=" 6244670461"/>
    <s v="(624) 467-0461"/>
    <s v="Charlie Miller"/>
    <n v="6"/>
  </r>
  <r>
    <x v="581"/>
    <s v="Eva"/>
    <s v="Smith"/>
    <n v="30"/>
    <s v="Cloud Tech"/>
    <x v="5"/>
    <s v="Active"/>
    <d v="2021-06-13T00:00:00"/>
    <n v="78534.289999999994"/>
    <s v="eva.smith@example.com"/>
    <n v="-2681715159"/>
    <s v="Average"/>
    <b v="1"/>
    <n v="78534.289999999994"/>
    <s v=" 2681715159"/>
    <s v="(268) 171-5159"/>
    <s v="Eva Smith"/>
    <n v="5"/>
  </r>
  <r>
    <x v="582"/>
    <s v="Grace"/>
    <s v="Brown"/>
    <n v="40"/>
    <s v="HR"/>
    <x v="1"/>
    <s v="Inactive"/>
    <d v="2023-10-10T00:00:00"/>
    <s v="N/A"/>
    <s v="grace.brown@example.com"/>
    <n v="-2529867075"/>
    <s v="Good"/>
    <b v="0"/>
    <n v="91600.13"/>
    <s v=" 2529867075"/>
    <s v="(252) 986-7075"/>
    <s v="Grace Brown"/>
    <n v="3"/>
  </r>
  <r>
    <x v="583"/>
    <s v="Bob"/>
    <s v="Johnson"/>
    <n v="30"/>
    <s v="Cloud Tech"/>
    <x v="2"/>
    <s v="Active"/>
    <d v="2022-01-02T00:00:00"/>
    <n v="114963.34"/>
    <s v="bob.johnson@example.com"/>
    <n v="-6046419784"/>
    <s v="Excellent"/>
    <b v="0"/>
    <n v="114963.34"/>
    <s v=" 6046419784"/>
    <s v="(604) 641-9784"/>
    <s v="Bob Johnson"/>
    <n v="4"/>
  </r>
  <r>
    <x v="584"/>
    <s v="Eva"/>
    <s v="Miller"/>
    <n v="30"/>
    <s v="Cloud Tech"/>
    <x v="0"/>
    <s v="Inactive"/>
    <d v="2022-02-20T00:00:00"/>
    <n v="77657.929999999993"/>
    <s v="eva.miller@example.com"/>
    <n v="-7585126860"/>
    <s v="Poor"/>
    <b v="0"/>
    <n v="77657.929999999993"/>
    <s v=" 7585126860"/>
    <s v="(758) 512-6860"/>
    <s v="Eva Miller"/>
    <n v="4"/>
  </r>
  <r>
    <x v="585"/>
    <s v="Heidi"/>
    <s v="Davis"/>
    <n v="30"/>
    <s v="Sales"/>
    <x v="4"/>
    <s v="Active"/>
    <d v="2024-03-09T00:00:00"/>
    <n v="77369.48"/>
    <s v="heidi.davis@example.com"/>
    <n v="-2059438975"/>
    <s v="Average"/>
    <b v="0"/>
    <n v="77369.48"/>
    <s v=" 2059438975"/>
    <s v="(205) 943-8975"/>
    <s v="Heidi Davis"/>
    <n v="2"/>
  </r>
  <r>
    <x v="586"/>
    <s v="Eva"/>
    <s v="Miller"/>
    <n v="30"/>
    <s v="HR"/>
    <x v="2"/>
    <s v="Pending"/>
    <d v="2023-08-19T00:00:00"/>
    <n v="76119.14"/>
    <s v="eva.miller@example.com"/>
    <n v="-740177508"/>
    <s v="Good"/>
    <b v="0"/>
    <n v="76119.14"/>
    <s v=" 740177508"/>
    <s v="(074) 017-7508"/>
    <s v="Eva Miller"/>
    <n v="3"/>
  </r>
  <r>
    <x v="587"/>
    <s v="Charlie"/>
    <s v="Williams"/>
    <n v="25"/>
    <s v="Cloud Tech"/>
    <x v="1"/>
    <s v="Pending"/>
    <d v="2023-05-06T00:00:00"/>
    <n v="77585.72"/>
    <s v="charlie.williams@example.com"/>
    <n v="-5465408423"/>
    <s v="Excellent"/>
    <b v="0"/>
    <n v="77585.72"/>
    <s v=" 5465408423"/>
    <s v="(546) 540-8423"/>
    <s v="Charlie Williams"/>
    <n v="3"/>
  </r>
  <r>
    <x v="588"/>
    <s v="Bob"/>
    <s v="Brown"/>
    <n v="35"/>
    <s v="Admin"/>
    <x v="2"/>
    <s v="Pending"/>
    <d v="2024-01-26T00:00:00"/>
    <n v="74069.62"/>
    <s v="bob.brown@example.com"/>
    <n v="-5607540914"/>
    <s v="Good"/>
    <b v="0"/>
    <n v="74069.62"/>
    <s v=" 5607540914"/>
    <s v="(560) 754-0914"/>
    <s v="Bob Brown"/>
    <n v="2"/>
  </r>
  <r>
    <x v="589"/>
    <s v="Charlie"/>
    <s v="Jones"/>
    <n v="30"/>
    <s v="Admin"/>
    <x v="4"/>
    <s v="Pending"/>
    <d v="2024-09-05T00:00:00"/>
    <n v="67691.92"/>
    <s v="charlie.jones@example.com"/>
    <n v="-863218121"/>
    <s v="Average"/>
    <b v="1"/>
    <n v="67691.92"/>
    <s v=" 863218121"/>
    <s v="(086) 321-8121"/>
    <s v="Charlie Jones"/>
    <n v="2"/>
  </r>
  <r>
    <x v="590"/>
    <s v="Alice"/>
    <s v="Smith"/>
    <n v="30"/>
    <s v="Finance"/>
    <x v="2"/>
    <s v="Pending"/>
    <d v="2020-05-29T00:00:00"/>
    <n v="70345.69"/>
    <s v="alice.smith@example.com"/>
    <n v="-7645793896"/>
    <s v="Excellent"/>
    <b v="1"/>
    <n v="70345.69"/>
    <s v=" 7645793896"/>
    <s v="(764) 579-3896"/>
    <s v="Alice Smith"/>
    <n v="6"/>
  </r>
  <r>
    <x v="591"/>
    <s v="Bob"/>
    <s v="Garcia"/>
    <n v="30"/>
    <s v="DevOps"/>
    <x v="5"/>
    <s v="Inactive"/>
    <d v="2021-11-08T00:00:00"/>
    <n v="74999.69"/>
    <s v="bob.garcia@example.com"/>
    <n v="-155029167"/>
    <s v="Good"/>
    <b v="1"/>
    <n v="74999.69"/>
    <s v=" 155029167"/>
    <s v="(015) 502-9167"/>
    <s v="Bob Garcia"/>
    <n v="4"/>
  </r>
  <r>
    <x v="592"/>
    <s v="David"/>
    <s v="Jones"/>
    <n v="25"/>
    <s v="HR"/>
    <x v="5"/>
    <s v="Active"/>
    <d v="2021-01-31T00:00:00"/>
    <n v="72245.02"/>
    <s v="david.jones@example.com"/>
    <n v="-1546602415"/>
    <s v="Poor"/>
    <b v="1"/>
    <n v="72245.02"/>
    <s v=" 1546602415"/>
    <s v="(154) 660-2415"/>
    <s v="David Jones"/>
    <n v="5"/>
  </r>
  <r>
    <x v="593"/>
    <s v="Eva"/>
    <s v="Brown"/>
    <n v="30"/>
    <s v="Admin"/>
    <x v="5"/>
    <s v="Pending"/>
    <d v="2022-01-16T00:00:00"/>
    <n v="106538.98"/>
    <s v="eva.brown@example.com"/>
    <n v="-1394498829"/>
    <s v="Excellent"/>
    <b v="0"/>
    <n v="106538.98"/>
    <s v=" 1394498829"/>
    <s v="(139) 449-8829"/>
    <s v="Eva Brown"/>
    <n v="4"/>
  </r>
  <r>
    <x v="594"/>
    <s v="Charlie"/>
    <s v="Brown"/>
    <n v="25"/>
    <s v="HR"/>
    <x v="4"/>
    <s v="Active"/>
    <d v="2023-12-29T00:00:00"/>
    <n v="101787.14"/>
    <s v="charlie.brown@example.com"/>
    <n v="-5973642479"/>
    <s v="Good"/>
    <b v="0"/>
    <n v="101787.14"/>
    <s v=" 5973642479"/>
    <s v="(597) 364-2479"/>
    <s v="Charlie Brown"/>
    <n v="2"/>
  </r>
  <r>
    <x v="595"/>
    <s v="Frank"/>
    <s v="Brown"/>
    <n v="30"/>
    <s v="DevOps"/>
    <x v="2"/>
    <s v="Inactive"/>
    <d v="2024-12-02T00:00:00"/>
    <n v="83596.78"/>
    <s v="frank.brown@example.com"/>
    <n v="-9624406305"/>
    <s v="Average"/>
    <b v="0"/>
    <n v="83596.78"/>
    <s v=" 9624406305"/>
    <s v="(962) 440-6305"/>
    <s v="Frank Brown"/>
    <n v="1"/>
  </r>
  <r>
    <x v="596"/>
    <s v="Eva"/>
    <s v="Jones"/>
    <n v="40"/>
    <s v="Sales"/>
    <x v="1"/>
    <s v="Active"/>
    <d v="2023-08-15T00:00:00"/>
    <n v="92463.94"/>
    <s v="eva.jones@example.com"/>
    <n v="-2447951329"/>
    <s v="Average"/>
    <b v="1"/>
    <n v="92463.94"/>
    <s v=" 2447951329"/>
    <s v="(244) 795-1329"/>
    <s v="Eva Jones"/>
    <n v="3"/>
  </r>
  <r>
    <x v="597"/>
    <s v="Charlie"/>
    <s v="Davis"/>
    <n v="30"/>
    <s v="Admin"/>
    <x v="0"/>
    <s v="Pending"/>
    <d v="2024-12-20T00:00:00"/>
    <n v="93863.32"/>
    <s v="charlie.davis@example.com"/>
    <n v="-5319497968"/>
    <s v="Excellent"/>
    <b v="0"/>
    <n v="93863.32"/>
    <s v=" 5319497968"/>
    <s v="(531) 949-7968"/>
    <s v="Charlie Davis"/>
    <n v="1"/>
  </r>
  <r>
    <x v="598"/>
    <s v="Alice"/>
    <s v="Brown"/>
    <n v="30"/>
    <s v="DevOps"/>
    <x v="1"/>
    <s v="Pending"/>
    <d v="2023-03-31T00:00:00"/>
    <n v="78359.41"/>
    <s v="alice.brown@example.com"/>
    <n v="-5867805554"/>
    <s v="Good"/>
    <b v="0"/>
    <n v="78359.41"/>
    <s v=" 5867805554"/>
    <s v="(586) 780-5554"/>
    <s v="Alice Brown"/>
    <n v="3"/>
  </r>
  <r>
    <x v="599"/>
    <s v="Alice"/>
    <s v="Miller"/>
    <n v="30"/>
    <s v="HR"/>
    <x v="5"/>
    <s v="Pending"/>
    <d v="2022-08-24T00:00:00"/>
    <n v="95773.57"/>
    <s v="alice.miller@example.com"/>
    <n v="-7277382645"/>
    <s v="Excellent"/>
    <b v="0"/>
    <n v="95773.57"/>
    <s v=" 7277382645"/>
    <s v="(727) 738-2645"/>
    <s v="Alice Miller"/>
    <n v="4"/>
  </r>
  <r>
    <x v="600"/>
    <s v="Grace"/>
    <s v="Jones"/>
    <n v="30"/>
    <s v="Sales"/>
    <x v="2"/>
    <s v="Inactive"/>
    <d v="2020-10-01T00:00:00"/>
    <n v="82529.08"/>
    <s v="grace.jones@example.com"/>
    <n v="-917851384"/>
    <s v="Excellent"/>
    <b v="1"/>
    <n v="82529.08"/>
    <s v=" 917851384"/>
    <s v="(091) 785-1384"/>
    <s v="Grace Jones"/>
    <n v="6"/>
  </r>
  <r>
    <x v="601"/>
    <s v="Grace"/>
    <s v="Garcia"/>
    <n v="35"/>
    <s v="Sales"/>
    <x v="1"/>
    <s v="Pending"/>
    <d v="2021-05-04T00:00:00"/>
    <n v="109358.73"/>
    <s v="grace.garcia@example.com"/>
    <n v="-4457702991"/>
    <s v="Good"/>
    <b v="0"/>
    <n v="109358.73"/>
    <s v=" 4457702991"/>
    <s v="(445) 770-2991"/>
    <s v="Grace Garcia"/>
    <n v="5"/>
  </r>
  <r>
    <x v="602"/>
    <s v="Charlie"/>
    <s v="Brown"/>
    <n v="30"/>
    <s v="Admin"/>
    <x v="3"/>
    <s v="Active"/>
    <d v="2021-01-01T00:00:00"/>
    <n v="89645.01"/>
    <s v="charlie.brown@example.com"/>
    <n v="-9596604872"/>
    <s v="Good"/>
    <b v="1"/>
    <n v="89645.01"/>
    <s v=" 9596604872"/>
    <s v="(959) 660-4872"/>
    <s v="Charlie Brown"/>
    <n v="5"/>
  </r>
  <r>
    <x v="603"/>
    <s v="Charlie"/>
    <s v="Miller"/>
    <n v="40"/>
    <s v="HR"/>
    <x v="1"/>
    <s v="Active"/>
    <d v="2024-04-08T00:00:00"/>
    <n v="84134.95"/>
    <s v="charlie.miller@example.com"/>
    <n v="-6826911632"/>
    <s v="Poor"/>
    <b v="1"/>
    <n v="84134.95"/>
    <s v=" 6826911632"/>
    <s v="(682) 691-1632"/>
    <s v="Charlie Miller"/>
    <n v="2"/>
  </r>
  <r>
    <x v="604"/>
    <s v="Frank"/>
    <s v="Davis"/>
    <n v="30"/>
    <s v="Cloud Tech"/>
    <x v="2"/>
    <s v="Active"/>
    <d v="2022-11-26T00:00:00"/>
    <n v="113540.83"/>
    <s v="frank.davis@example.com"/>
    <n v="-1942268652"/>
    <s v="Good"/>
    <b v="1"/>
    <n v="113540.83"/>
    <s v=" 1942268652"/>
    <s v="(194) 226-8652"/>
    <s v="Frank Davis"/>
    <n v="3"/>
  </r>
  <r>
    <x v="605"/>
    <s v="Heidi"/>
    <s v="Williams"/>
    <n v="40"/>
    <s v="Cloud Tech"/>
    <x v="1"/>
    <s v="Pending"/>
    <d v="2021-10-25T00:00:00"/>
    <n v="57225.75"/>
    <s v="heidi.williams@example.com"/>
    <n v="-6945515887"/>
    <s v="Average"/>
    <b v="1"/>
    <n v="57225.75"/>
    <s v=" 6945515887"/>
    <s v="(694) 551-5887"/>
    <s v="Heidi Williams"/>
    <n v="4"/>
  </r>
  <r>
    <x v="606"/>
    <s v="Eva"/>
    <s v="Davis"/>
    <n v="35"/>
    <s v="Sales"/>
    <x v="5"/>
    <s v="Pending"/>
    <d v="2020-12-22T00:00:00"/>
    <n v="76366.17"/>
    <s v="eva.davis@example.com"/>
    <n v="-6367747225"/>
    <s v="Excellent"/>
    <b v="0"/>
    <n v="76366.17"/>
    <s v=" 6367747225"/>
    <s v="(636) 774-7225"/>
    <s v="Eva Davis"/>
    <n v="5"/>
  </r>
  <r>
    <x v="607"/>
    <s v="Bob"/>
    <s v="Garcia"/>
    <n v="30"/>
    <s v="HR"/>
    <x v="3"/>
    <s v="Active"/>
    <d v="2022-11-23T00:00:00"/>
    <n v="78408.95"/>
    <s v="bob.garcia@example.com"/>
    <n v="-4085721695"/>
    <s v="Excellent"/>
    <b v="1"/>
    <n v="78408.95"/>
    <s v=" 4085721695"/>
    <s v="(408) 572-1695"/>
    <s v="Bob Garcia"/>
    <n v="3"/>
  </r>
  <r>
    <x v="608"/>
    <s v="Frank"/>
    <s v="Brown"/>
    <n v="40"/>
    <s v="Finance"/>
    <x v="5"/>
    <s v="Active"/>
    <d v="2022-10-24T00:00:00"/>
    <n v="111742.39999999999"/>
    <s v="frank.brown@example.com"/>
    <n v="-6630932997"/>
    <s v="Average"/>
    <b v="1"/>
    <n v="111742.39999999999"/>
    <s v=" 6630932997"/>
    <s v="(663) 093-2997"/>
    <s v="Frank Brown"/>
    <n v="3"/>
  </r>
  <r>
    <x v="609"/>
    <s v="David"/>
    <s v="Garcia"/>
    <n v="25"/>
    <s v="Sales"/>
    <x v="2"/>
    <s v="Inactive"/>
    <d v="2021-03-09T00:00:00"/>
    <n v="60516.83"/>
    <s v="david.garcia@example.com"/>
    <n v="-1996059328"/>
    <s v="Good"/>
    <b v="0"/>
    <n v="60516.83"/>
    <s v=" 1996059328"/>
    <s v="(199) 605-9328"/>
    <s v="David Garcia"/>
    <n v="5"/>
  </r>
  <r>
    <x v="610"/>
    <s v="Bob"/>
    <s v="Jones"/>
    <n v="30"/>
    <s v="Finance"/>
    <x v="0"/>
    <s v="Pending"/>
    <d v="2020-08-20T00:00:00"/>
    <n v="83706.17"/>
    <s v="bob.jones@example.com"/>
    <n v="-7150968831"/>
    <s v="Average"/>
    <b v="0"/>
    <n v="83706.17"/>
    <s v=" 7150968831"/>
    <s v="(715) 096-8831"/>
    <s v="Bob Jones"/>
    <n v="6"/>
  </r>
  <r>
    <x v="611"/>
    <s v="David"/>
    <s v="Johnson"/>
    <n v="30"/>
    <s v="Admin"/>
    <x v="2"/>
    <s v="Inactive"/>
    <d v="2020-02-15T00:00:00"/>
    <n v="67056.92"/>
    <s v="david.johnson@example.com"/>
    <n v="-7532735240"/>
    <s v="Average"/>
    <b v="1"/>
    <n v="67056.92"/>
    <s v=" 7532735240"/>
    <s v="(753) 273-5240"/>
    <s v="David Johnson"/>
    <n v="6"/>
  </r>
  <r>
    <x v="612"/>
    <s v="Charlie"/>
    <s v="Brown"/>
    <n v="30"/>
    <s v="DevOps"/>
    <x v="5"/>
    <s v="Active"/>
    <d v="2024-12-29T00:00:00"/>
    <n v="90058.85"/>
    <s v="charlie.brown@example.com"/>
    <n v="-397739731"/>
    <s v="Poor"/>
    <b v="0"/>
    <n v="90058.85"/>
    <s v=" 397739731"/>
    <s v="(039) 773-9731"/>
    <s v="Charlie Brown"/>
    <n v="1"/>
  </r>
  <r>
    <x v="613"/>
    <s v="Eva"/>
    <s v="Johnson"/>
    <n v="30"/>
    <s v="Sales"/>
    <x v="3"/>
    <s v="Pending"/>
    <d v="2023-02-28T00:00:00"/>
    <n v="94633.59"/>
    <s v="eva.johnson@example.com"/>
    <n v="-7819523709"/>
    <s v="Average"/>
    <b v="1"/>
    <n v="94633.59"/>
    <s v=" 7819523709"/>
    <s v="(781) 952-3709"/>
    <s v="Eva Johnson"/>
    <n v="3"/>
  </r>
  <r>
    <x v="614"/>
    <s v="Eva"/>
    <s v="Miller"/>
    <n v="25"/>
    <s v="Admin"/>
    <x v="3"/>
    <s v="Pending"/>
    <d v="2022-08-23T00:00:00"/>
    <n v="110711.17"/>
    <s v="eva.miller@example.com"/>
    <n v="-687616480"/>
    <s v="Excellent"/>
    <b v="1"/>
    <n v="110711.17"/>
    <s v=" 687616480"/>
    <s v="(068) 761-6480"/>
    <s v="Eva Miller"/>
    <n v="4"/>
  </r>
  <r>
    <x v="615"/>
    <s v="Grace"/>
    <s v="Williams"/>
    <n v="30"/>
    <s v="Admin"/>
    <x v="5"/>
    <s v="Active"/>
    <d v="2023-06-30T00:00:00"/>
    <n v="96175.41"/>
    <s v="grace.williams@example.com"/>
    <n v="-9807704604"/>
    <s v="Average"/>
    <b v="1"/>
    <n v="96175.41"/>
    <s v=" 9807704604"/>
    <s v="(980) 770-4604"/>
    <s v="Grace Williams"/>
    <n v="3"/>
  </r>
  <r>
    <x v="616"/>
    <s v="Frank"/>
    <s v="Smith"/>
    <n v="40"/>
    <s v="Sales"/>
    <x v="5"/>
    <s v="Active"/>
    <d v="2021-04-15T00:00:00"/>
    <n v="76474.789999999994"/>
    <s v="frank.smith@example.com"/>
    <n v="-6876112490"/>
    <s v="Excellent"/>
    <b v="1"/>
    <n v="76474.789999999994"/>
    <s v=" 6876112490"/>
    <s v="(687) 611-2490"/>
    <s v="Frank Smith"/>
    <n v="5"/>
  </r>
  <r>
    <x v="617"/>
    <s v="Alice"/>
    <s v="Garcia"/>
    <n v="30"/>
    <s v="Sales"/>
    <x v="5"/>
    <s v="Pending"/>
    <d v="2022-05-09T00:00:00"/>
    <n v="107855.99"/>
    <s v="alice.garcia@example.com"/>
    <n v="-2565237340"/>
    <s v="Excellent"/>
    <b v="0"/>
    <n v="107855.99"/>
    <s v=" 2565237340"/>
    <s v="(256) 523-7340"/>
    <s v="Alice Garcia"/>
    <n v="4"/>
  </r>
  <r>
    <x v="618"/>
    <s v="Charlie"/>
    <s v="Davis"/>
    <n v="40"/>
    <s v="Sales"/>
    <x v="5"/>
    <s v="Active"/>
    <d v="2024-12-02T00:00:00"/>
    <n v="104870.78"/>
    <s v="charlie.davis@example.com"/>
    <n v="-5177345474"/>
    <s v="Excellent"/>
    <b v="1"/>
    <n v="104870.78"/>
    <s v=" 5177345474"/>
    <s v="(517) 734-5474"/>
    <s v="Charlie Davis"/>
    <n v="1"/>
  </r>
  <r>
    <x v="619"/>
    <s v="Bob"/>
    <s v="Williams"/>
    <n v="25"/>
    <s v="Finance"/>
    <x v="2"/>
    <s v="Active"/>
    <d v="2023-05-20T00:00:00"/>
    <s v="N/A"/>
    <s v="bob.williams@example.com"/>
    <n v="-7494902283"/>
    <s v="Good"/>
    <b v="0"/>
    <n v="73895.595000000001"/>
    <s v=" 7494902283"/>
    <s v="(749) 490-2283"/>
    <s v="Bob Williams"/>
    <n v="3"/>
  </r>
  <r>
    <x v="620"/>
    <s v="Grace"/>
    <s v="Brown"/>
    <n v="30"/>
    <s v="Finance"/>
    <x v="0"/>
    <s v="Active"/>
    <d v="2023-11-29T00:00:00"/>
    <n v="87087.16"/>
    <s v="grace.brown@example.com"/>
    <n v="-359544293"/>
    <s v="Poor"/>
    <b v="0"/>
    <n v="87087.16"/>
    <s v=" 359544293"/>
    <s v="(035) 954-4293"/>
    <s v="Grace Brown"/>
    <n v="2"/>
  </r>
  <r>
    <x v="621"/>
    <s v="Heidi"/>
    <s v="Johnson"/>
    <n v="40"/>
    <s v="HR"/>
    <x v="5"/>
    <s v="Pending"/>
    <d v="2024-04-08T00:00:00"/>
    <n v="108603.34"/>
    <s v="heidi.johnson@example.com"/>
    <n v="-7742229463"/>
    <s v="Excellent"/>
    <b v="0"/>
    <n v="108603.34"/>
    <s v=" 7742229463"/>
    <s v="(774) 222-9463"/>
    <s v="Heidi Johnson"/>
    <n v="2"/>
  </r>
  <r>
    <x v="622"/>
    <s v="Grace"/>
    <s v="Davis"/>
    <n v="30"/>
    <s v="HR"/>
    <x v="3"/>
    <s v="Active"/>
    <d v="2024-10-25T00:00:00"/>
    <n v="55867.23"/>
    <s v="grace.davis@example.com"/>
    <n v="-3039429044"/>
    <s v="Excellent"/>
    <b v="0"/>
    <n v="55867.23"/>
    <s v=" 3039429044"/>
    <s v="(303) 942-9044"/>
    <s v="Grace Davis"/>
    <n v="1"/>
  </r>
  <r>
    <x v="623"/>
    <s v="Grace"/>
    <s v="Johnson"/>
    <n v="35"/>
    <s v="Admin"/>
    <x v="1"/>
    <s v="Pending"/>
    <d v="2024-03-02T00:00:00"/>
    <n v="105259.57"/>
    <s v="grace.johnson@example.com"/>
    <n v="-8867925297"/>
    <s v="Good"/>
    <b v="1"/>
    <n v="105259.57"/>
    <s v=" 8867925297"/>
    <s v="(886) 792-5297"/>
    <s v="Grace Johnson"/>
    <n v="2"/>
  </r>
  <r>
    <x v="624"/>
    <s v="Bob"/>
    <s v="Jones"/>
    <n v="30"/>
    <s v="Cloud Tech"/>
    <x v="3"/>
    <s v="Pending"/>
    <d v="2021-02-24T00:00:00"/>
    <n v="98143.67"/>
    <s v="bob.jones@example.com"/>
    <n v="-5856728726"/>
    <s v="Excellent"/>
    <b v="0"/>
    <n v="98143.67"/>
    <s v=" 5856728726"/>
    <s v="(585) 672-8726"/>
    <s v="Bob Jones"/>
    <n v="5"/>
  </r>
  <r>
    <x v="625"/>
    <s v="Frank"/>
    <s v="Johnson"/>
    <n v="25"/>
    <s v="Admin"/>
    <x v="3"/>
    <s v="Pending"/>
    <d v="2023-04-13T00:00:00"/>
    <n v="67754.289999999994"/>
    <s v="frank.johnson@example.com"/>
    <n v="-6015343323"/>
    <s v="Average"/>
    <b v="1"/>
    <n v="67754.289999999994"/>
    <s v=" 6015343323"/>
    <s v="(601) 534-3323"/>
    <s v="Frank Johnson"/>
    <n v="3"/>
  </r>
  <r>
    <x v="626"/>
    <s v="Grace"/>
    <s v="Jones"/>
    <n v="30"/>
    <s v="HR"/>
    <x v="5"/>
    <s v="Inactive"/>
    <d v="2023-10-25T00:00:00"/>
    <n v="77821.789999999994"/>
    <s v="grace.jones@example.com"/>
    <n v="-9135779082"/>
    <s v="Average"/>
    <b v="0"/>
    <n v="77821.789999999994"/>
    <s v=" 9135779082"/>
    <s v="(913) 577-9082"/>
    <s v="Grace Jones"/>
    <n v="2"/>
  </r>
  <r>
    <x v="627"/>
    <s v="Heidi"/>
    <s v="Miller"/>
    <n v="30"/>
    <s v="HR"/>
    <x v="5"/>
    <s v="Pending"/>
    <d v="2022-09-17T00:00:00"/>
    <n v="67764.44"/>
    <s v="heidi.miller@example.com"/>
    <n v="-3506158147"/>
    <s v="Poor"/>
    <b v="0"/>
    <n v="67764.44"/>
    <s v=" 3506158147"/>
    <s v="(350) 615-8147"/>
    <s v="Heidi Miller"/>
    <n v="4"/>
  </r>
  <r>
    <x v="628"/>
    <s v="Frank"/>
    <s v="Davis"/>
    <n v="40"/>
    <s v="DevOps"/>
    <x v="4"/>
    <s v="Pending"/>
    <d v="2020-08-31T00:00:00"/>
    <n v="102346.99"/>
    <s v="frank.davis@example.com"/>
    <n v="-8810798333"/>
    <s v="Excellent"/>
    <b v="1"/>
    <n v="102346.99"/>
    <s v=" 8810798333"/>
    <s v="(881) 079-8333"/>
    <s v="Frank Davis"/>
    <n v="6"/>
  </r>
  <r>
    <x v="629"/>
    <s v="Charlie"/>
    <s v="Davis"/>
    <n v="25"/>
    <s v="Admin"/>
    <x v="5"/>
    <s v="Inactive"/>
    <d v="2024-05-28T00:00:00"/>
    <n v="73690.649999999994"/>
    <s v="charlie.davis@example.com"/>
    <n v="-2337209483"/>
    <s v="Good"/>
    <b v="1"/>
    <n v="73690.649999999994"/>
    <s v=" 2337209483"/>
    <s v="(233) 720-9483"/>
    <s v="Charlie Davis"/>
    <n v="2"/>
  </r>
  <r>
    <x v="630"/>
    <s v="Alice"/>
    <s v="Smith"/>
    <n v="30"/>
    <s v="Finance"/>
    <x v="2"/>
    <s v="Active"/>
    <d v="2024-07-05T00:00:00"/>
    <n v="56376.2"/>
    <s v="alice.smith@example.com"/>
    <n v="-1312840332"/>
    <s v="Average"/>
    <b v="1"/>
    <n v="56376.2"/>
    <s v=" 1312840332"/>
    <s v="(131) 284-0332"/>
    <s v="Alice Smith"/>
    <n v="2"/>
  </r>
  <r>
    <x v="631"/>
    <s v="Grace"/>
    <s v="Brown"/>
    <n v="25"/>
    <s v="Cloud Tech"/>
    <x v="0"/>
    <s v="Active"/>
    <d v="2022-01-29T00:00:00"/>
    <n v="55602.78"/>
    <s v="grace.brown@example.com"/>
    <n v="-9977180512"/>
    <s v="Good"/>
    <b v="0"/>
    <n v="55602.78"/>
    <s v=" 9977180512"/>
    <s v="(997) 718-0512"/>
    <s v="Grace Brown"/>
    <n v="4"/>
  </r>
  <r>
    <x v="632"/>
    <s v="Grace"/>
    <s v="Jones"/>
    <n v="40"/>
    <s v="Sales"/>
    <x v="2"/>
    <s v="Pending"/>
    <d v="2021-08-09T00:00:00"/>
    <n v="99812.41"/>
    <s v="grace.jones@example.com"/>
    <n v="-7171731892"/>
    <s v="Good"/>
    <b v="0"/>
    <n v="99812.41"/>
    <s v=" 7171731892"/>
    <s v="(717) 173-1892"/>
    <s v="Grace Jones"/>
    <n v="5"/>
  </r>
  <r>
    <x v="633"/>
    <s v="Charlie"/>
    <s v="Smith"/>
    <n v="40"/>
    <s v="Finance"/>
    <x v="1"/>
    <s v="Active"/>
    <d v="2024-10-07T00:00:00"/>
    <n v="95981.9"/>
    <s v="charlie.smith@example.com"/>
    <n v="-9749096172"/>
    <s v="Average"/>
    <b v="1"/>
    <n v="95981.9"/>
    <s v=" 9749096172"/>
    <s v="(974) 909-6172"/>
    <s v="Charlie Smith"/>
    <n v="2"/>
  </r>
  <r>
    <x v="634"/>
    <s v="Eva"/>
    <s v="Johnson"/>
    <n v="30"/>
    <s v="Cloud Tech"/>
    <x v="5"/>
    <s v="Pending"/>
    <d v="2022-11-22T00:00:00"/>
    <n v="98891.48"/>
    <s v="eva.johnson@example.com"/>
    <n v="-9970469471"/>
    <s v="Good"/>
    <b v="1"/>
    <n v="98891.48"/>
    <s v=" 9970469471"/>
    <s v="(997) 046-9471"/>
    <s v="Eva Johnson"/>
    <n v="3"/>
  </r>
  <r>
    <x v="635"/>
    <s v="Alice"/>
    <s v="Johnson"/>
    <n v="35"/>
    <s v="Admin"/>
    <x v="2"/>
    <s v="Active"/>
    <d v="2020-11-18T00:00:00"/>
    <n v="56079"/>
    <s v="alice.johnson@example.com"/>
    <n v="-5878444834"/>
    <s v="Average"/>
    <b v="1"/>
    <n v="56079"/>
    <s v=" 5878444834"/>
    <s v="(587) 844-4834"/>
    <s v="Alice Johnson"/>
    <n v="5"/>
  </r>
  <r>
    <x v="636"/>
    <s v="Grace"/>
    <s v="Smith"/>
    <n v="35"/>
    <s v="DevOps"/>
    <x v="3"/>
    <s v="Inactive"/>
    <d v="2023-04-15T00:00:00"/>
    <s v="N/A"/>
    <s v="grace.smith@example.com"/>
    <n v="-4884712704"/>
    <s v="Good"/>
    <b v="1"/>
    <n v="90856.21"/>
    <s v=" 4884712704"/>
    <s v="(488) 471-2704"/>
    <s v="Grace Smith"/>
    <n v="3"/>
  </r>
  <r>
    <x v="637"/>
    <s v="Bob"/>
    <s v="Davis"/>
    <n v="25"/>
    <s v="Sales"/>
    <x v="0"/>
    <s v="Pending"/>
    <d v="2024-08-26T00:00:00"/>
    <n v="89137.97"/>
    <s v="bob.davis@example.com"/>
    <n v="-8772216416"/>
    <s v="Average"/>
    <b v="0"/>
    <n v="89137.97"/>
    <s v=" 8772216416"/>
    <s v="(877) 221-6416"/>
    <s v="Bob Davis"/>
    <n v="2"/>
  </r>
  <r>
    <x v="638"/>
    <s v="Frank"/>
    <s v="Johnson"/>
    <n v="35"/>
    <s v="Admin"/>
    <x v="5"/>
    <s v="Active"/>
    <d v="2022-07-20T00:00:00"/>
    <n v="115079.97"/>
    <s v="frank.johnson@example.com"/>
    <n v="-5823133483"/>
    <s v="Excellent"/>
    <b v="1"/>
    <n v="115079.97"/>
    <s v=" 5823133483"/>
    <s v="(582) 313-3483"/>
    <s v="Frank Johnson"/>
    <n v="4"/>
  </r>
  <r>
    <x v="639"/>
    <s v="Eva"/>
    <s v="Garcia"/>
    <n v="30"/>
    <s v="Finance"/>
    <x v="5"/>
    <s v="Active"/>
    <d v="2023-02-18T00:00:00"/>
    <n v="55067.02"/>
    <s v="eva.garcia@example.com"/>
    <n v="-5871493924"/>
    <s v="Poor"/>
    <b v="1"/>
    <n v="55067.02"/>
    <s v=" 5871493924"/>
    <s v="(587) 149-3924"/>
    <s v="Eva Garcia"/>
    <n v="3"/>
  </r>
  <r>
    <x v="640"/>
    <s v="Bob"/>
    <s v="Miller"/>
    <n v="30"/>
    <s v="HR"/>
    <x v="5"/>
    <s v="Pending"/>
    <d v="2021-05-27T00:00:00"/>
    <n v="98593.43"/>
    <s v="bob.miller@example.com"/>
    <n v="-2362292586"/>
    <s v="Average"/>
    <b v="1"/>
    <n v="98593.43"/>
    <s v=" 2362292586"/>
    <s v="(236) 229-2586"/>
    <s v="Bob Miller"/>
    <n v="5"/>
  </r>
  <r>
    <x v="641"/>
    <s v="Heidi"/>
    <s v="Miller"/>
    <n v="30"/>
    <s v="HR"/>
    <x v="3"/>
    <s v="Pending"/>
    <d v="2022-08-01T00:00:00"/>
    <n v="112756.67"/>
    <s v="heidi.miller@example.com"/>
    <n v="-9643474523"/>
    <s v="Average"/>
    <b v="1"/>
    <n v="112756.67"/>
    <s v=" 9643474523"/>
    <s v="(964) 347-4523"/>
    <s v="Heidi Miller"/>
    <n v="4"/>
  </r>
  <r>
    <x v="642"/>
    <s v="Heidi"/>
    <s v="Garcia"/>
    <n v="25"/>
    <s v="HR"/>
    <x v="1"/>
    <s v="Inactive"/>
    <d v="2023-07-21T00:00:00"/>
    <n v="105205.92"/>
    <s v="heidi.garcia@example.com"/>
    <n v="-5557469659"/>
    <s v="Poor"/>
    <b v="0"/>
    <n v="105205.92"/>
    <s v=" 5557469659"/>
    <s v="(555) 746-9659"/>
    <s v="Heidi Garcia"/>
    <n v="3"/>
  </r>
  <r>
    <x v="643"/>
    <s v="David"/>
    <s v="Smith"/>
    <n v="35"/>
    <s v="Finance"/>
    <x v="0"/>
    <s v="Pending"/>
    <d v="2023-01-02T00:00:00"/>
    <n v="50680.62"/>
    <s v="david.smith@example.com"/>
    <n v="-6065274032"/>
    <s v="Average"/>
    <b v="1"/>
    <n v="50680.62"/>
    <s v=" 6065274032"/>
    <s v="(606) 527-4032"/>
    <s v="David Smith"/>
    <n v="3"/>
  </r>
  <r>
    <x v="644"/>
    <s v="David"/>
    <s v="Garcia"/>
    <n v="35"/>
    <s v="Cloud Tech"/>
    <x v="3"/>
    <s v="Pending"/>
    <d v="2024-03-13T00:00:00"/>
    <n v="107475.23"/>
    <s v="david.garcia@example.com"/>
    <n v="-4450566587"/>
    <s v="Average"/>
    <b v="0"/>
    <n v="107475.23"/>
    <s v=" 4450566587"/>
    <s v="(445) 056-6587"/>
    <s v="David Garcia"/>
    <n v="2"/>
  </r>
  <r>
    <x v="645"/>
    <s v="Charlie"/>
    <s v="Jones"/>
    <n v="40"/>
    <s v="HR"/>
    <x v="0"/>
    <s v="Active"/>
    <d v="2023-03-20T00:00:00"/>
    <n v="68835.3"/>
    <s v="charlie.jones@example.com"/>
    <n v="-3398741131"/>
    <s v="Good"/>
    <b v="1"/>
    <n v="68835.3"/>
    <s v=" 3398741131"/>
    <s v="(339) 874-1131"/>
    <s v="Charlie Jones"/>
    <n v="3"/>
  </r>
  <r>
    <x v="646"/>
    <s v="David"/>
    <s v="Jones"/>
    <n v="40"/>
    <s v="DevOps"/>
    <x v="4"/>
    <s v="Active"/>
    <d v="2024-02-15T00:00:00"/>
    <n v="66943.960000000006"/>
    <s v="david.jones@example.com"/>
    <n v="-5797067348"/>
    <s v="Poor"/>
    <b v="1"/>
    <n v="66943.960000000006"/>
    <s v=" 5797067348"/>
    <s v="(579) 706-7348"/>
    <s v="David Jones"/>
    <n v="2"/>
  </r>
  <r>
    <x v="647"/>
    <s v="David"/>
    <s v="Smith"/>
    <n v="30"/>
    <s v="Admin"/>
    <x v="5"/>
    <s v="Inactive"/>
    <d v="2020-11-15T00:00:00"/>
    <n v="104525.69"/>
    <s v="david.smith@example.com"/>
    <n v="-9601054856"/>
    <s v="Excellent"/>
    <b v="0"/>
    <n v="104525.69"/>
    <s v=" 9601054856"/>
    <s v="(960) 105-4856"/>
    <s v="David Smith"/>
    <n v="5"/>
  </r>
  <r>
    <x v="648"/>
    <s v="Bob"/>
    <s v="Garcia"/>
    <n v="40"/>
    <s v="Sales"/>
    <x v="1"/>
    <s v="Pending"/>
    <d v="2020-03-27T00:00:00"/>
    <n v="109360.74"/>
    <s v="bob.garcia@example.com"/>
    <n v="-4172156228"/>
    <s v="Average"/>
    <b v="1"/>
    <n v="109360.74"/>
    <s v=" 4172156228"/>
    <s v="(417) 215-6228"/>
    <s v="Bob Garcia"/>
    <n v="6"/>
  </r>
  <r>
    <x v="649"/>
    <s v="Frank"/>
    <s v="Jones"/>
    <n v="40"/>
    <s v="Sales"/>
    <x v="0"/>
    <s v="Inactive"/>
    <d v="2021-01-09T00:00:00"/>
    <n v="118907.63"/>
    <s v="frank.jones@example.com"/>
    <n v="-4938173597"/>
    <s v="Poor"/>
    <b v="0"/>
    <n v="118907.63"/>
    <s v=" 4938173597"/>
    <s v="(493) 817-3597"/>
    <s v="Frank Jones"/>
    <n v="5"/>
  </r>
  <r>
    <x v="650"/>
    <s v="Eva"/>
    <s v="Davis"/>
    <n v="40"/>
    <s v="Admin"/>
    <x v="5"/>
    <s v="Active"/>
    <d v="2020-04-20T00:00:00"/>
    <n v="86801.48"/>
    <s v="eva.davis@example.com"/>
    <n v="-4884021556"/>
    <s v="Good"/>
    <b v="0"/>
    <n v="86801.48"/>
    <s v=" 4884021556"/>
    <s v="(488) 402-1556"/>
    <s v="Eva Davis"/>
    <n v="6"/>
  </r>
  <r>
    <x v="651"/>
    <s v="Alice"/>
    <s v="Garcia"/>
    <n v="30"/>
    <s v="HR"/>
    <x v="3"/>
    <s v="Pending"/>
    <d v="2024-05-08T00:00:00"/>
    <n v="62236.03"/>
    <s v="alice.garcia@example.com"/>
    <n v="-3257375533"/>
    <s v="Excellent"/>
    <b v="1"/>
    <n v="62236.03"/>
    <s v=" 3257375533"/>
    <s v="(325) 737-5533"/>
    <s v="Alice Garcia"/>
    <n v="2"/>
  </r>
  <r>
    <x v="652"/>
    <s v="Heidi"/>
    <s v="Davis"/>
    <n v="35"/>
    <s v="DevOps"/>
    <x v="1"/>
    <s v="Active"/>
    <d v="2023-10-12T00:00:00"/>
    <n v="64752.67"/>
    <s v="heidi.davis@example.com"/>
    <n v="-4902166669"/>
    <s v="Poor"/>
    <b v="0"/>
    <n v="64752.67"/>
    <s v=" 4902166669"/>
    <s v="(490) 216-6669"/>
    <s v="Heidi Davis"/>
    <n v="3"/>
  </r>
  <r>
    <x v="653"/>
    <s v="Frank"/>
    <s v="Jones"/>
    <n v="35"/>
    <s v="Sales"/>
    <x v="0"/>
    <s v="Active"/>
    <d v="2023-01-28T00:00:00"/>
    <n v="68399.429999999993"/>
    <s v="frank.jones@example.com"/>
    <n v="-8085096084"/>
    <s v="Excellent"/>
    <b v="0"/>
    <n v="68399.429999999993"/>
    <s v=" 8085096084"/>
    <s v="(808) 509-6084"/>
    <s v="Frank Jones"/>
    <n v="3"/>
  </r>
  <r>
    <x v="654"/>
    <s v="Frank"/>
    <s v="Miller"/>
    <n v="35"/>
    <s v="Admin"/>
    <x v="3"/>
    <s v="Inactive"/>
    <d v="2021-03-07T00:00:00"/>
    <n v="79336.509999999995"/>
    <s v="frank.miller@example.com"/>
    <n v="-8749511917"/>
    <s v="Excellent"/>
    <b v="0"/>
    <n v="79336.509999999995"/>
    <s v=" 8749511917"/>
    <s v="(874) 951-1917"/>
    <s v="Frank Miller"/>
    <n v="5"/>
  </r>
  <r>
    <x v="655"/>
    <s v="Frank"/>
    <s v="Jones"/>
    <n v="40"/>
    <s v="HR"/>
    <x v="3"/>
    <s v="Active"/>
    <d v="2023-03-16T00:00:00"/>
    <n v="59179.74"/>
    <s v="frank.jones@example.com"/>
    <n v="-1828197930"/>
    <s v="Excellent"/>
    <b v="0"/>
    <n v="59179.74"/>
    <s v=" 1828197930"/>
    <s v="(182) 819-7930"/>
    <s v="Frank Jones"/>
    <n v="3"/>
  </r>
  <r>
    <x v="656"/>
    <s v="David"/>
    <s v="Davis"/>
    <n v="25"/>
    <s v="DevOps"/>
    <x v="0"/>
    <s v="Active"/>
    <d v="2023-02-11T00:00:00"/>
    <n v="80255.31"/>
    <s v="david.davis@example.com"/>
    <n v="-6477251294"/>
    <s v="Average"/>
    <b v="0"/>
    <n v="80255.31"/>
    <s v=" 6477251294"/>
    <s v="(647) 725-1294"/>
    <s v="David Davis"/>
    <n v="3"/>
  </r>
  <r>
    <x v="657"/>
    <s v="Charlie"/>
    <s v="Williams"/>
    <n v="30"/>
    <s v="Finance"/>
    <x v="1"/>
    <s v="Active"/>
    <d v="2022-05-13T00:00:00"/>
    <n v="84971.85"/>
    <s v="charlie.williams@example.com"/>
    <n v="-7860694095"/>
    <s v="Average"/>
    <b v="0"/>
    <n v="84971.85"/>
    <s v=" 7860694095"/>
    <s v="(786) 069-4095"/>
    <s v="Charlie Williams"/>
    <n v="4"/>
  </r>
  <r>
    <x v="658"/>
    <s v="Frank"/>
    <s v="Brown"/>
    <n v="40"/>
    <s v="HR"/>
    <x v="0"/>
    <s v="Pending"/>
    <d v="2024-10-24T00:00:00"/>
    <n v="89748.42"/>
    <s v="frank.brown@example.com"/>
    <n v="-35624394"/>
    <s v="Good"/>
    <b v="0"/>
    <n v="89748.42"/>
    <s v=" 35624394"/>
    <s v="(003) 562-4394"/>
    <s v="Frank Brown"/>
    <n v="1"/>
  </r>
  <r>
    <x v="659"/>
    <s v="Charlie"/>
    <s v="Johnson"/>
    <n v="25"/>
    <s v="Admin"/>
    <x v="0"/>
    <s v="Inactive"/>
    <d v="2024-09-14T00:00:00"/>
    <n v="94090.35"/>
    <s v="charlie.johnson@example.com"/>
    <n v="-8739592322"/>
    <s v="Good"/>
    <b v="0"/>
    <n v="94090.35"/>
    <s v=" 8739592322"/>
    <s v="(873) 959-2322"/>
    <s v="Charlie Johnson"/>
    <n v="2"/>
  </r>
  <r>
    <x v="660"/>
    <s v="Frank"/>
    <s v="Garcia"/>
    <n v="35"/>
    <s v="HR"/>
    <x v="0"/>
    <s v="Pending"/>
    <d v="2023-02-15T00:00:00"/>
    <n v="115229.12"/>
    <s v="frank.garcia@example.com"/>
    <n v="-4210890284"/>
    <s v="Poor"/>
    <b v="1"/>
    <n v="115229.12"/>
    <s v=" 4210890284"/>
    <s v="(421) 089-0284"/>
    <s v="Frank Garcia"/>
    <n v="3"/>
  </r>
  <r>
    <x v="661"/>
    <s v="Alice"/>
    <s v="Williams"/>
    <n v="40"/>
    <s v="Cloud Tech"/>
    <x v="0"/>
    <s v="Pending"/>
    <d v="2023-05-25T00:00:00"/>
    <n v="63927.07"/>
    <s v="alice.williams@example.com"/>
    <n v="-1553334263"/>
    <s v="Good"/>
    <b v="1"/>
    <n v="63927.07"/>
    <s v=" 1553334263"/>
    <s v="(155) 333-4263"/>
    <s v="Alice Williams"/>
    <n v="3"/>
  </r>
  <r>
    <x v="662"/>
    <s v="Charlie"/>
    <s v="Jones"/>
    <n v="35"/>
    <s v="HR"/>
    <x v="0"/>
    <s v="Pending"/>
    <d v="2022-11-11T00:00:00"/>
    <n v="84124.56"/>
    <s v="charlie.jones@example.com"/>
    <n v="-3350271606"/>
    <s v="Excellent"/>
    <b v="0"/>
    <n v="84124.56"/>
    <s v=" 3350271606"/>
    <s v="(335) 027-1606"/>
    <s v="Charlie Jones"/>
    <n v="3"/>
  </r>
  <r>
    <x v="663"/>
    <s v="Bob"/>
    <s v="Miller"/>
    <n v="40"/>
    <s v="Sales"/>
    <x v="0"/>
    <s v="Inactive"/>
    <d v="2023-07-17T00:00:00"/>
    <n v="116961.61"/>
    <s v="bob.miller@example.com"/>
    <n v="-3607763368"/>
    <s v="Excellent"/>
    <b v="1"/>
    <n v="116961.61"/>
    <s v=" 3607763368"/>
    <s v="(360) 776-3368"/>
    <s v="Bob Miller"/>
    <n v="3"/>
  </r>
  <r>
    <x v="664"/>
    <s v="Frank"/>
    <s v="Smith"/>
    <n v="40"/>
    <s v="DevOps"/>
    <x v="5"/>
    <s v="Pending"/>
    <d v="2022-04-08T00:00:00"/>
    <n v="109423.05"/>
    <s v="frank.smith@example.com"/>
    <n v="-1128981230"/>
    <s v="Average"/>
    <b v="0"/>
    <n v="109423.05"/>
    <s v=" 1128981230"/>
    <s v="(112) 898-1230"/>
    <s v="Frank Smith"/>
    <n v="4"/>
  </r>
  <r>
    <x v="665"/>
    <s v="Charlie"/>
    <s v="Jones"/>
    <n v="35"/>
    <s v="Admin"/>
    <x v="0"/>
    <s v="Inactive"/>
    <d v="2023-08-30T00:00:00"/>
    <n v="70394.94"/>
    <s v="charlie.jones@example.com"/>
    <n v="-7955633184"/>
    <s v="Excellent"/>
    <b v="0"/>
    <n v="70394.94"/>
    <s v=" 7955633184"/>
    <s v="(795) 563-3184"/>
    <s v="Charlie Jones"/>
    <n v="3"/>
  </r>
  <r>
    <x v="666"/>
    <s v="Grace"/>
    <s v="Miller"/>
    <n v="35"/>
    <s v="Finance"/>
    <x v="0"/>
    <s v="Pending"/>
    <d v="2023-04-17T00:00:00"/>
    <n v="86465.5"/>
    <s v="grace.miller@example.com"/>
    <n v="-7481700665"/>
    <s v="Poor"/>
    <b v="1"/>
    <n v="86465.5"/>
    <s v=" 7481700665"/>
    <s v="(748) 170-0665"/>
    <s v="Grace Miller"/>
    <n v="3"/>
  </r>
  <r>
    <x v="667"/>
    <s v="Charlie"/>
    <s v="Brown"/>
    <n v="30"/>
    <s v="Cloud Tech"/>
    <x v="4"/>
    <s v="Pending"/>
    <d v="2021-04-25T00:00:00"/>
    <n v="96341.58"/>
    <s v="charlie.brown@example.com"/>
    <n v="-1554164315"/>
    <s v="Excellent"/>
    <b v="0"/>
    <n v="96341.58"/>
    <s v=" 1554164315"/>
    <s v="(155) 416-4315"/>
    <s v="Charlie Brown"/>
    <n v="5"/>
  </r>
  <r>
    <x v="668"/>
    <s v="Bob"/>
    <s v="Jones"/>
    <n v="30"/>
    <s v="Admin"/>
    <x v="3"/>
    <s v="Active"/>
    <d v="2020-07-14T00:00:00"/>
    <n v="54465.47"/>
    <s v="bob.jones@example.com"/>
    <n v="-7045023289"/>
    <s v="Excellent"/>
    <b v="0"/>
    <n v="54465.47"/>
    <s v=" 7045023289"/>
    <s v="(704) 502-3289"/>
    <s v="Bob Jones"/>
    <n v="6"/>
  </r>
  <r>
    <x v="669"/>
    <s v="Alice"/>
    <s v="Davis"/>
    <n v="25"/>
    <s v="Finance"/>
    <x v="5"/>
    <s v="Active"/>
    <d v="2020-07-31T00:00:00"/>
    <n v="68371.66"/>
    <s v="alice.davis@example.com"/>
    <n v="-2822700933"/>
    <s v="Poor"/>
    <b v="0"/>
    <n v="68371.66"/>
    <s v=" 2822700933"/>
    <s v="(282) 270-0933"/>
    <s v="Alice Davis"/>
    <n v="6"/>
  </r>
  <r>
    <x v="670"/>
    <s v="Grace"/>
    <s v="Smith"/>
    <n v="35"/>
    <s v="Admin"/>
    <x v="4"/>
    <s v="Pending"/>
    <d v="2021-08-04T00:00:00"/>
    <n v="81021.23"/>
    <s v="grace.smith@example.com"/>
    <n v="-5962622821"/>
    <s v="Good"/>
    <b v="0"/>
    <n v="81021.23"/>
    <s v=" 5962622821"/>
    <s v="(596) 262-2821"/>
    <s v="Grace Smith"/>
    <n v="5"/>
  </r>
  <r>
    <x v="671"/>
    <s v="Charlie"/>
    <s v="Miller"/>
    <n v="25"/>
    <s v="Cloud Tech"/>
    <x v="2"/>
    <s v="Inactive"/>
    <d v="2024-10-28T00:00:00"/>
    <n v="114069.07"/>
    <s v="charlie.miller@example.com"/>
    <n v="-5120734653"/>
    <s v="Good"/>
    <b v="1"/>
    <n v="114069.07"/>
    <s v=" 5120734653"/>
    <s v="(512) 073-4653"/>
    <s v="Charlie Miller"/>
    <n v="1"/>
  </r>
  <r>
    <x v="672"/>
    <s v="Heidi"/>
    <s v="Miller"/>
    <n v="30"/>
    <s v="HR"/>
    <x v="5"/>
    <s v="Inactive"/>
    <d v="2020-10-03T00:00:00"/>
    <n v="117867.96"/>
    <s v="heidi.miller@example.com"/>
    <n v="-9500507025"/>
    <s v="Poor"/>
    <b v="0"/>
    <n v="117867.96"/>
    <s v=" 9500507025"/>
    <s v="(950) 050-7025"/>
    <s v="Heidi Miller"/>
    <n v="6"/>
  </r>
  <r>
    <x v="673"/>
    <s v="Charlie"/>
    <s v="Miller"/>
    <n v="30"/>
    <s v="Sales"/>
    <x v="3"/>
    <s v="Pending"/>
    <d v="2024-03-13T00:00:00"/>
    <n v="94509.58"/>
    <s v="charlie.miller@example.com"/>
    <n v="-869822104"/>
    <s v="Average"/>
    <b v="0"/>
    <n v="94509.58"/>
    <s v=" 869822104"/>
    <s v="(086) 982-2104"/>
    <s v="Charlie Miller"/>
    <n v="2"/>
  </r>
  <r>
    <x v="674"/>
    <s v="Eva"/>
    <s v="Brown"/>
    <n v="35"/>
    <s v="Finance"/>
    <x v="5"/>
    <s v="Active"/>
    <d v="2024-07-06T00:00:00"/>
    <n v="56268.78"/>
    <s v="eva.brown@example.com"/>
    <n v="-3161177686"/>
    <s v="Excellent"/>
    <b v="0"/>
    <n v="56268.78"/>
    <s v=" 3161177686"/>
    <s v="(316) 117-7686"/>
    <s v="Eva Brown"/>
    <n v="2"/>
  </r>
  <r>
    <x v="675"/>
    <s v="Grace"/>
    <s v="Jones"/>
    <n v="35"/>
    <s v="Admin"/>
    <x v="0"/>
    <s v="Active"/>
    <d v="2020-01-01T00:00:00"/>
    <n v="86632.14"/>
    <s v="grace.jones@example.com"/>
    <n v="-2904774257"/>
    <s v="Poor"/>
    <b v="1"/>
    <n v="86632.14"/>
    <s v=" 2904774257"/>
    <s v="(290) 477-4257"/>
    <s v="Grace Jones"/>
    <n v="6"/>
  </r>
  <r>
    <x v="676"/>
    <s v="Charlie"/>
    <s v="Brown"/>
    <n v="35"/>
    <s v="HR"/>
    <x v="3"/>
    <s v="Pending"/>
    <d v="2020-01-18T00:00:00"/>
    <n v="98143.9"/>
    <s v="charlie.brown@example.com"/>
    <n v="-5917793237"/>
    <s v="Excellent"/>
    <b v="0"/>
    <n v="98143.9"/>
    <s v=" 5917793237"/>
    <s v="(591) 779-3237"/>
    <s v="Charlie Brown"/>
    <n v="6"/>
  </r>
  <r>
    <x v="677"/>
    <s v="Heidi"/>
    <s v="Garcia"/>
    <n v="35"/>
    <s v="Cloud Tech"/>
    <x v="3"/>
    <s v="Inactive"/>
    <d v="2023-05-07T00:00:00"/>
    <s v="N/A"/>
    <s v="heidi.garcia@example.com"/>
    <n v="-2231164912"/>
    <s v="Average"/>
    <b v="1"/>
    <n v="97046.33"/>
    <s v=" 2231164912"/>
    <s v="(223) 116-4912"/>
    <s v="Heidi Garcia"/>
    <n v="3"/>
  </r>
  <r>
    <x v="678"/>
    <s v="Frank"/>
    <s v="Johnson"/>
    <n v="30"/>
    <s v="Finance"/>
    <x v="5"/>
    <s v="Inactive"/>
    <d v="2022-03-19T00:00:00"/>
    <n v="67492.73"/>
    <s v="frank.johnson@example.com"/>
    <n v="-3424579888"/>
    <s v="Excellent"/>
    <b v="1"/>
    <n v="67492.73"/>
    <s v=" 3424579888"/>
    <s v="(342) 457-9888"/>
    <s v="Frank Johnson"/>
    <n v="4"/>
  </r>
  <r>
    <x v="679"/>
    <s v="Grace"/>
    <s v="Johnson"/>
    <n v="40"/>
    <s v="Admin"/>
    <x v="0"/>
    <s v="Active"/>
    <d v="2022-05-14T00:00:00"/>
    <n v="93772.61"/>
    <s v="grace.johnson@example.com"/>
    <n v="-4256529059"/>
    <s v="Poor"/>
    <b v="0"/>
    <n v="93772.61"/>
    <s v=" 4256529059"/>
    <s v="(425) 652-9059"/>
    <s v="Grace Johnson"/>
    <n v="4"/>
  </r>
  <r>
    <x v="680"/>
    <s v="Eva"/>
    <s v="Garcia"/>
    <n v="35"/>
    <s v="DevOps"/>
    <x v="2"/>
    <s v="Pending"/>
    <d v="2024-07-14T00:00:00"/>
    <n v="68817.539999999994"/>
    <s v="eva.garcia@example.com"/>
    <n v="-3202032649"/>
    <s v="Excellent"/>
    <b v="0"/>
    <n v="68817.539999999994"/>
    <s v=" 3202032649"/>
    <s v="(320) 203-2649"/>
    <s v="Eva Garcia"/>
    <n v="2"/>
  </r>
  <r>
    <x v="681"/>
    <s v="Bob"/>
    <s v="Jones"/>
    <n v="30"/>
    <s v="Admin"/>
    <x v="0"/>
    <s v="Active"/>
    <d v="2023-07-28T00:00:00"/>
    <n v="81874.009999999995"/>
    <s v="bob.jones@example.com"/>
    <n v="-9775396736"/>
    <s v="Good"/>
    <b v="1"/>
    <n v="81874.009999999995"/>
    <s v=" 9775396736"/>
    <s v="(977) 539-6736"/>
    <s v="Bob Jones"/>
    <n v="3"/>
  </r>
  <r>
    <x v="682"/>
    <s v="Heidi"/>
    <s v="Davis"/>
    <n v="30"/>
    <s v="HR"/>
    <x v="1"/>
    <s v="Active"/>
    <d v="2020-04-11T00:00:00"/>
    <n v="117880.14"/>
    <s v="heidi.davis@example.com"/>
    <n v="-9487148551"/>
    <s v="Average"/>
    <b v="0"/>
    <n v="117880.14"/>
    <s v=" 9487148551"/>
    <s v="(948) 714-8551"/>
    <s v="Heidi Davis"/>
    <n v="6"/>
  </r>
  <r>
    <x v="683"/>
    <s v="Bob"/>
    <s v="Brown"/>
    <n v="35"/>
    <s v="HR"/>
    <x v="4"/>
    <s v="Pending"/>
    <d v="2022-06-16T00:00:00"/>
    <n v="100897.49"/>
    <s v="bob.brown@example.com"/>
    <n v="-4578715840"/>
    <s v="Average"/>
    <b v="1"/>
    <n v="100897.49"/>
    <s v=" 4578715840"/>
    <s v="(457) 871-5840"/>
    <s v="Bob Brown"/>
    <n v="4"/>
  </r>
  <r>
    <x v="684"/>
    <s v="Charlie"/>
    <s v="Smith"/>
    <n v="25"/>
    <s v="Finance"/>
    <x v="4"/>
    <s v="Inactive"/>
    <d v="2022-05-10T00:00:00"/>
    <n v="71810.37"/>
    <s v="charlie.smith@example.com"/>
    <n v="-5608213710"/>
    <s v="Average"/>
    <b v="1"/>
    <n v="71810.37"/>
    <s v=" 5608213710"/>
    <s v="(560) 821-3710"/>
    <s v="Charlie Smith"/>
    <n v="4"/>
  </r>
  <r>
    <x v="685"/>
    <s v="Frank"/>
    <s v="Miller"/>
    <n v="40"/>
    <s v="DevOps"/>
    <x v="1"/>
    <s v="Inactive"/>
    <d v="2020-06-13T00:00:00"/>
    <n v="109048.24"/>
    <s v="frank.miller@example.com"/>
    <n v="-8425476817"/>
    <s v="Poor"/>
    <b v="0"/>
    <n v="109048.24"/>
    <s v=" 8425476817"/>
    <s v="(842) 547-6817"/>
    <s v="Frank Miller"/>
    <n v="6"/>
  </r>
  <r>
    <x v="686"/>
    <s v="Alice"/>
    <s v="Miller"/>
    <n v="35"/>
    <s v="Finance"/>
    <x v="1"/>
    <s v="Pending"/>
    <d v="2022-08-20T00:00:00"/>
    <n v="62712.26"/>
    <s v="alice.miller@example.com"/>
    <n v="-2683230357"/>
    <s v="Average"/>
    <b v="0"/>
    <n v="62712.26"/>
    <s v=" 2683230357"/>
    <s v="(268) 323-0357"/>
    <s v="Alice Miller"/>
    <n v="4"/>
  </r>
  <r>
    <x v="687"/>
    <s v="Eva"/>
    <s v="Jones"/>
    <n v="40"/>
    <s v="Cloud Tech"/>
    <x v="1"/>
    <s v="Pending"/>
    <d v="2021-05-24T00:00:00"/>
    <n v="76935.850000000006"/>
    <s v="eva.jones@example.com"/>
    <n v="-9298808582"/>
    <s v="Good"/>
    <b v="1"/>
    <n v="76935.850000000006"/>
    <s v=" 9298808582"/>
    <s v="(929) 880-8582"/>
    <s v="Eva Jones"/>
    <n v="5"/>
  </r>
  <r>
    <x v="688"/>
    <s v="David"/>
    <s v="Davis"/>
    <n v="25"/>
    <s v="Admin"/>
    <x v="3"/>
    <s v="Pending"/>
    <d v="2024-04-27T00:00:00"/>
    <n v="56577.22"/>
    <s v="david.davis@example.com"/>
    <n v="-8252129327"/>
    <s v="Poor"/>
    <b v="1"/>
    <n v="56577.22"/>
    <s v=" 8252129327"/>
    <s v="(825) 212-9327"/>
    <s v="David Davis"/>
    <n v="2"/>
  </r>
  <r>
    <x v="689"/>
    <s v="David"/>
    <s v="Johnson"/>
    <n v="40"/>
    <s v="Finance"/>
    <x v="2"/>
    <s v="Inactive"/>
    <d v="2021-10-23T00:00:00"/>
    <n v="61102.8"/>
    <s v="david.johnson@example.com"/>
    <n v="-9634064685"/>
    <s v="Good"/>
    <b v="1"/>
    <n v="61102.8"/>
    <s v=" 9634064685"/>
    <s v="(963) 406-4685"/>
    <s v="David Johnson"/>
    <n v="4"/>
  </r>
  <r>
    <x v="690"/>
    <s v="Bob"/>
    <s v="Johnson"/>
    <n v="35"/>
    <s v="Finance"/>
    <x v="2"/>
    <s v="Inactive"/>
    <d v="2021-02-10T00:00:00"/>
    <n v="75229.87"/>
    <s v="bob.johnson@example.com"/>
    <n v="-7752401483"/>
    <s v="Excellent"/>
    <b v="1"/>
    <n v="75229.87"/>
    <s v=" 7752401483"/>
    <s v="(775) 240-1483"/>
    <s v="Bob Johnson"/>
    <n v="5"/>
  </r>
  <r>
    <x v="691"/>
    <s v="David"/>
    <s v="Miller"/>
    <n v="25"/>
    <s v="Admin"/>
    <x v="2"/>
    <s v="Inactive"/>
    <d v="2021-10-26T00:00:00"/>
    <n v="51054.74"/>
    <s v="david.miller@example.com"/>
    <n v="-3991062271"/>
    <s v="Excellent"/>
    <b v="0"/>
    <n v="51054.74"/>
    <s v=" 3991062271"/>
    <s v="(399) 106-2271"/>
    <s v="David Miller"/>
    <n v="4"/>
  </r>
  <r>
    <x v="692"/>
    <s v="Bob"/>
    <s v="Jones"/>
    <n v="40"/>
    <s v="Admin"/>
    <x v="1"/>
    <s v="Active"/>
    <d v="2023-04-05T00:00:00"/>
    <n v="104843.27"/>
    <s v="bob.jones@example.com"/>
    <n v="-3626693350"/>
    <s v="Excellent"/>
    <b v="0"/>
    <n v="104843.27"/>
    <s v=" 3626693350"/>
    <s v="(362) 669-3350"/>
    <s v="Bob Jones"/>
    <n v="3"/>
  </r>
  <r>
    <x v="693"/>
    <s v="Charlie"/>
    <s v="Brown"/>
    <n v="35"/>
    <s v="Cloud Tech"/>
    <x v="4"/>
    <s v="Active"/>
    <d v="2022-10-20T00:00:00"/>
    <n v="56398.11"/>
    <s v="charlie.brown@example.com"/>
    <n v="-3426192371"/>
    <s v="Excellent"/>
    <b v="0"/>
    <n v="56398.11"/>
    <s v=" 3426192371"/>
    <s v="(342) 619-2371"/>
    <s v="Charlie Brown"/>
    <n v="3"/>
  </r>
  <r>
    <x v="694"/>
    <s v="Alice"/>
    <s v="Johnson"/>
    <n v="25"/>
    <s v="HR"/>
    <x v="2"/>
    <s v="Active"/>
    <d v="2023-12-07T00:00:00"/>
    <n v="87544.73"/>
    <s v="alice.johnson@example.com"/>
    <n v="-4501848196"/>
    <s v="Good"/>
    <b v="0"/>
    <n v="87544.73"/>
    <s v=" 4501848196"/>
    <s v="(450) 184-8196"/>
    <s v="Alice Johnson"/>
    <n v="2"/>
  </r>
  <r>
    <x v="695"/>
    <s v="Heidi"/>
    <s v="Brown"/>
    <n v="30"/>
    <s v="HR"/>
    <x v="5"/>
    <s v="Pending"/>
    <d v="2024-03-29T00:00:00"/>
    <n v="74312.240000000005"/>
    <s v="heidi.brown@example.com"/>
    <n v="-3741897214"/>
    <s v="Poor"/>
    <b v="0"/>
    <n v="74312.240000000005"/>
    <s v=" 3741897214"/>
    <s v="(374) 189-7214"/>
    <s v="Heidi Brown"/>
    <n v="2"/>
  </r>
  <r>
    <x v="696"/>
    <s v="David"/>
    <s v="Davis"/>
    <n v="25"/>
    <s v="DevOps"/>
    <x v="3"/>
    <s v="Inactive"/>
    <d v="2024-01-23T00:00:00"/>
    <n v="59431.25"/>
    <s v="david.davis@example.com"/>
    <n v="-4064176926"/>
    <s v="Poor"/>
    <b v="1"/>
    <n v="59431.25"/>
    <s v=" 4064176926"/>
    <s v="(406) 417-6926"/>
    <s v="David Davis"/>
    <n v="2"/>
  </r>
  <r>
    <x v="697"/>
    <s v="Heidi"/>
    <s v="Johnson"/>
    <n v="40"/>
    <s v="Sales"/>
    <x v="0"/>
    <s v="Pending"/>
    <d v="2023-11-28T00:00:00"/>
    <n v="84306.44"/>
    <s v="heidi.johnson@example.com"/>
    <n v="-4381199536"/>
    <s v="Average"/>
    <b v="0"/>
    <n v="84306.44"/>
    <s v=" 4381199536"/>
    <s v="(438) 119-9536"/>
    <s v="Heidi Johnson"/>
    <n v="2"/>
  </r>
  <r>
    <x v="698"/>
    <s v="Frank"/>
    <s v="Johnson"/>
    <n v="35"/>
    <s v="DevOps"/>
    <x v="3"/>
    <s v="Inactive"/>
    <d v="2024-11-11T00:00:00"/>
    <n v="108194.47"/>
    <s v="frank.johnson@example.com"/>
    <n v="-6601444855"/>
    <s v="Good"/>
    <b v="0"/>
    <n v="108194.47"/>
    <s v=" 6601444855"/>
    <s v="(660) 144-4855"/>
    <s v="Frank Johnson"/>
    <n v="1"/>
  </r>
  <r>
    <x v="699"/>
    <s v="Charlie"/>
    <s v="Williams"/>
    <n v="25"/>
    <s v="Sales"/>
    <x v="4"/>
    <s v="Inactive"/>
    <d v="2021-08-28T00:00:00"/>
    <n v="107359.3"/>
    <s v="charlie.williams@example.com"/>
    <n v="-4510173972"/>
    <s v="Excellent"/>
    <b v="0"/>
    <n v="107359.3"/>
    <s v=" 4510173972"/>
    <s v="(451) 017-3972"/>
    <s v="Charlie Williams"/>
    <n v="5"/>
  </r>
  <r>
    <x v="700"/>
    <s v="Heidi"/>
    <s v="Johnson"/>
    <n v="25"/>
    <s v="DevOps"/>
    <x v="5"/>
    <s v="Inactive"/>
    <d v="2024-02-11T00:00:00"/>
    <s v="N/A"/>
    <s v="heidi.johnson@example.com"/>
    <n v="-9641789968"/>
    <s v="Good"/>
    <b v="0"/>
    <n v="81909.81"/>
    <s v=" 9641789968"/>
    <s v="(964) 178-9968"/>
    <s v="Heidi Johnson"/>
    <n v="2"/>
  </r>
  <r>
    <x v="701"/>
    <s v="Frank"/>
    <s v="Garcia"/>
    <n v="30"/>
    <s v="Admin"/>
    <x v="0"/>
    <s v="Pending"/>
    <d v="2020-05-09T00:00:00"/>
    <n v="96080.26"/>
    <s v="frank.garcia@example.com"/>
    <n v="-8609191910"/>
    <s v="Average"/>
    <b v="0"/>
    <n v="96080.26"/>
    <s v=" 8609191910"/>
    <s v="(860) 919-1910"/>
    <s v="Frank Garcia"/>
    <n v="6"/>
  </r>
  <r>
    <x v="702"/>
    <s v="Grace"/>
    <s v="Smith"/>
    <n v="30"/>
    <s v="Sales"/>
    <x v="2"/>
    <s v="Inactive"/>
    <d v="2024-04-17T00:00:00"/>
    <n v="88602.75"/>
    <s v="grace.smith@example.com"/>
    <n v="-3599660576"/>
    <s v="Average"/>
    <b v="1"/>
    <n v="88602.75"/>
    <s v=" 3599660576"/>
    <s v="(359) 966-0576"/>
    <s v="Grace Smith"/>
    <n v="2"/>
  </r>
  <r>
    <x v="703"/>
    <s v="Frank"/>
    <s v="Garcia"/>
    <n v="40"/>
    <s v="DevOps"/>
    <x v="0"/>
    <s v="Active"/>
    <d v="2020-07-16T00:00:00"/>
    <n v="86624.04"/>
    <s v="frank.garcia@example.com"/>
    <n v="-9806603919"/>
    <s v="Good"/>
    <b v="1"/>
    <n v="86624.04"/>
    <s v=" 9806603919"/>
    <s v="(980) 660-3919"/>
    <s v="Frank Garcia"/>
    <n v="6"/>
  </r>
  <r>
    <x v="704"/>
    <s v="Charlie"/>
    <s v="Jones"/>
    <n v="30"/>
    <s v="Cloud Tech"/>
    <x v="4"/>
    <s v="Active"/>
    <d v="2022-09-21T00:00:00"/>
    <n v="63413.16"/>
    <s v="charlie.jones@example.com"/>
    <n v="-5146074554"/>
    <s v="Good"/>
    <b v="1"/>
    <n v="63413.16"/>
    <s v=" 5146074554"/>
    <s v="(514) 607-4554"/>
    <s v="Charlie Jones"/>
    <n v="4"/>
  </r>
  <r>
    <x v="705"/>
    <s v="Grace"/>
    <s v="Jones"/>
    <n v="40"/>
    <s v="Sales"/>
    <x v="5"/>
    <s v="Pending"/>
    <d v="2023-04-23T00:00:00"/>
    <n v="67915.7"/>
    <s v="grace.jones@example.com"/>
    <n v="-3470574237"/>
    <s v="Good"/>
    <b v="0"/>
    <n v="67915.7"/>
    <s v=" 3470574237"/>
    <s v="(347) 057-4237"/>
    <s v="Grace Jones"/>
    <n v="3"/>
  </r>
  <r>
    <x v="706"/>
    <s v="Bob"/>
    <s v="Brown"/>
    <n v="25"/>
    <s v="Admin"/>
    <x v="2"/>
    <s v="Inactive"/>
    <d v="2024-12-27T00:00:00"/>
    <n v="108245.44"/>
    <s v="bob.brown@example.com"/>
    <n v="-8565271558"/>
    <s v="Poor"/>
    <b v="1"/>
    <n v="108245.44"/>
    <s v=" 8565271558"/>
    <s v="(856) 527-1558"/>
    <s v="Bob Brown"/>
    <n v="1"/>
  </r>
  <r>
    <x v="707"/>
    <s v="Alice"/>
    <s v="Garcia"/>
    <n v="35"/>
    <s v="Sales"/>
    <x v="2"/>
    <s v="Inactive"/>
    <d v="2024-08-10T00:00:00"/>
    <n v="75834.81"/>
    <s v="alice.garcia@example.com"/>
    <n v="-8354116596"/>
    <s v="Excellent"/>
    <b v="1"/>
    <n v="75834.81"/>
    <s v=" 8354116596"/>
    <s v="(835) 411-6596"/>
    <s v="Alice Garcia"/>
    <n v="2"/>
  </r>
  <r>
    <x v="708"/>
    <s v="Eva"/>
    <s v="Garcia"/>
    <n v="30"/>
    <s v="Cloud Tech"/>
    <x v="2"/>
    <s v="Active"/>
    <d v="2024-09-04T00:00:00"/>
    <n v="71273.320000000007"/>
    <s v="eva.garcia@example.com"/>
    <n v="-2634755751"/>
    <s v="Good"/>
    <b v="0"/>
    <n v="71273.320000000007"/>
    <s v=" 2634755751"/>
    <s v="(263) 475-5751"/>
    <s v="Eva Garcia"/>
    <n v="2"/>
  </r>
  <r>
    <x v="709"/>
    <s v="Bob"/>
    <s v="Garcia"/>
    <n v="25"/>
    <s v="DevOps"/>
    <x v="4"/>
    <s v="Pending"/>
    <d v="2022-02-28T00:00:00"/>
    <n v="63262.23"/>
    <s v="bob.garcia@example.com"/>
    <n v="-2501394883"/>
    <s v="Good"/>
    <b v="0"/>
    <n v="63262.23"/>
    <s v=" 2501394883"/>
    <s v="(250) 139-4883"/>
    <s v="Bob Garcia"/>
    <n v="4"/>
  </r>
  <r>
    <x v="710"/>
    <s v="David"/>
    <s v="Davis"/>
    <n v="30"/>
    <s v="DevOps"/>
    <x v="4"/>
    <s v="Pending"/>
    <d v="2024-03-14T00:00:00"/>
    <n v="89069.91"/>
    <s v="david.davis@example.com"/>
    <n v="-8826913118"/>
    <s v="Good"/>
    <b v="0"/>
    <n v="89069.91"/>
    <s v=" 8826913118"/>
    <s v="(882) 691-3118"/>
    <s v="David Davis"/>
    <n v="2"/>
  </r>
  <r>
    <x v="711"/>
    <s v="Frank"/>
    <s v="Johnson"/>
    <n v="40"/>
    <s v="DevOps"/>
    <x v="2"/>
    <s v="Inactive"/>
    <d v="2024-12-13T00:00:00"/>
    <n v="57287.17"/>
    <s v="frank.johnson@example.com"/>
    <n v="-6425856260"/>
    <s v="Average"/>
    <b v="1"/>
    <n v="57287.17"/>
    <s v=" 6425856260"/>
    <s v="(642) 585-6260"/>
    <s v="Frank Johnson"/>
    <n v="1"/>
  </r>
  <r>
    <x v="712"/>
    <s v="Grace"/>
    <s v="Smith"/>
    <n v="30"/>
    <s v="HR"/>
    <x v="2"/>
    <s v="Active"/>
    <d v="2022-12-29T00:00:00"/>
    <n v="119890.35"/>
    <s v="grace.smith@example.com"/>
    <n v="-4991537037"/>
    <s v="Average"/>
    <b v="1"/>
    <n v="119890.35"/>
    <s v=" 4991537037"/>
    <s v="(499) 153-7037"/>
    <s v="Grace Smith"/>
    <n v="3"/>
  </r>
  <r>
    <x v="713"/>
    <s v="Frank"/>
    <s v="Brown"/>
    <n v="35"/>
    <s v="Sales"/>
    <x v="0"/>
    <s v="Inactive"/>
    <d v="2022-04-24T00:00:00"/>
    <n v="103492.91"/>
    <s v="frank.brown@example.com"/>
    <n v="-2407333372"/>
    <s v="Poor"/>
    <b v="0"/>
    <n v="103492.91"/>
    <s v=" 2407333372"/>
    <s v="(240) 733-3372"/>
    <s v="Frank Brown"/>
    <n v="4"/>
  </r>
  <r>
    <x v="714"/>
    <s v="Frank"/>
    <s v="Garcia"/>
    <n v="30"/>
    <s v="Admin"/>
    <x v="5"/>
    <s v="Pending"/>
    <d v="2021-03-14T00:00:00"/>
    <n v="76254.42"/>
    <s v="frank.garcia@example.com"/>
    <n v="-2043097767"/>
    <s v="Excellent"/>
    <b v="0"/>
    <n v="76254.42"/>
    <s v=" 2043097767"/>
    <s v="(204) 309-7767"/>
    <s v="Frank Garcia"/>
    <n v="5"/>
  </r>
  <r>
    <x v="715"/>
    <s v="Eva"/>
    <s v="Garcia"/>
    <n v="35"/>
    <s v="Finance"/>
    <x v="3"/>
    <s v="Inactive"/>
    <d v="2020-01-01T00:00:00"/>
    <n v="100841.93"/>
    <s v="eva.garcia@example.com"/>
    <n v="-8936289695"/>
    <s v="Poor"/>
    <b v="1"/>
    <n v="100841.93"/>
    <s v=" 8936289695"/>
    <s v="(893) 628-9695"/>
    <s v="Eva Garcia"/>
    <n v="6"/>
  </r>
  <r>
    <x v="716"/>
    <s v="Alice"/>
    <s v="Williams"/>
    <n v="30"/>
    <s v="Admin"/>
    <x v="0"/>
    <s v="Active"/>
    <d v="2021-09-07T00:00:00"/>
    <n v="118907.61"/>
    <s v="alice.williams@example.com"/>
    <n v="-4546553584"/>
    <s v="Excellent"/>
    <b v="1"/>
    <n v="118907.61"/>
    <s v=" 4546553584"/>
    <s v="(454) 655-3584"/>
    <s v="Alice Williams"/>
    <n v="5"/>
  </r>
  <r>
    <x v="717"/>
    <s v="Frank"/>
    <s v="Brown"/>
    <n v="25"/>
    <s v="DevOps"/>
    <x v="0"/>
    <s v="Pending"/>
    <d v="2022-11-13T00:00:00"/>
    <n v="88942.62"/>
    <s v="frank.brown@example.com"/>
    <n v="-1253892186"/>
    <s v="Average"/>
    <b v="0"/>
    <n v="88942.62"/>
    <s v=" 1253892186"/>
    <s v="(125) 389-2186"/>
    <s v="Frank Brown"/>
    <n v="3"/>
  </r>
  <r>
    <x v="718"/>
    <s v="Charlie"/>
    <s v="Garcia"/>
    <n v="25"/>
    <s v="Cloud Tech"/>
    <x v="3"/>
    <s v="Inactive"/>
    <d v="2020-11-15T00:00:00"/>
    <n v="59688.57"/>
    <s v="charlie.garcia@example.com"/>
    <n v="-8519358373"/>
    <s v="Average"/>
    <b v="0"/>
    <n v="59688.57"/>
    <s v=" 8519358373"/>
    <s v="(851) 935-8373"/>
    <s v="Charlie Garcia"/>
    <n v="5"/>
  </r>
  <r>
    <x v="719"/>
    <s v="David"/>
    <s v="Brown"/>
    <n v="30"/>
    <s v="HR"/>
    <x v="0"/>
    <s v="Active"/>
    <d v="2023-03-14T00:00:00"/>
    <n v="77985.88"/>
    <s v="david.brown@example.com"/>
    <n v="-9079779611"/>
    <s v="Average"/>
    <b v="1"/>
    <n v="77985.88"/>
    <s v=" 9079779611"/>
    <s v="(907) 977-9611"/>
    <s v="David Brown"/>
    <n v="3"/>
  </r>
  <r>
    <x v="720"/>
    <s v="Bob"/>
    <s v="Johnson"/>
    <n v="35"/>
    <s v="Finance"/>
    <x v="4"/>
    <s v="Inactive"/>
    <d v="2024-08-18T00:00:00"/>
    <n v="112931.69"/>
    <s v="bob.johnson@example.com"/>
    <n v="-878057214"/>
    <s v="Poor"/>
    <b v="0"/>
    <n v="112931.69"/>
    <s v=" 878057214"/>
    <s v="(087) 805-7214"/>
    <s v="Bob Johnson"/>
    <n v="2"/>
  </r>
  <r>
    <x v="721"/>
    <s v="Bob"/>
    <s v="Williams"/>
    <n v="30"/>
    <s v="DevOps"/>
    <x v="0"/>
    <s v="Active"/>
    <d v="2024-02-05T00:00:00"/>
    <n v="106583.88"/>
    <s v="bob.williams@example.com"/>
    <n v="-1494097625"/>
    <s v="Good"/>
    <b v="1"/>
    <n v="106583.88"/>
    <s v=" 1494097625"/>
    <s v="(149) 409-7625"/>
    <s v="Bob Williams"/>
    <n v="2"/>
  </r>
  <r>
    <x v="722"/>
    <s v="Alice"/>
    <s v="Brown"/>
    <n v="35"/>
    <s v="HR"/>
    <x v="3"/>
    <s v="Inactive"/>
    <d v="2024-11-12T00:00:00"/>
    <n v="58437.84"/>
    <s v="alice.brown@example.com"/>
    <n v="-3748453985"/>
    <s v="Good"/>
    <b v="1"/>
    <n v="58437.84"/>
    <s v=" 3748453985"/>
    <s v="(374) 845-3985"/>
    <s v="Alice Brown"/>
    <n v="1"/>
  </r>
  <r>
    <x v="723"/>
    <s v="Alice"/>
    <s v="Smith"/>
    <n v="40"/>
    <s v="Cloud Tech"/>
    <x v="0"/>
    <s v="Pending"/>
    <d v="2020-03-25T00:00:00"/>
    <n v="72352.160000000003"/>
    <s v="alice.smith@example.com"/>
    <n v="-2895090590"/>
    <s v="Average"/>
    <b v="1"/>
    <n v="72352.160000000003"/>
    <s v=" 2895090590"/>
    <s v="(289) 509-0590"/>
    <s v="Alice Smith"/>
    <n v="6"/>
  </r>
  <r>
    <x v="724"/>
    <s v="Frank"/>
    <s v="Smith"/>
    <n v="30"/>
    <s v="DevOps"/>
    <x v="4"/>
    <s v="Active"/>
    <d v="2020-04-13T00:00:00"/>
    <n v="97154.47"/>
    <s v="frank.smith@example.com"/>
    <n v="-1918623391"/>
    <s v="Good"/>
    <b v="1"/>
    <n v="97154.47"/>
    <s v=" 1918623391"/>
    <s v="(191) 862-3391"/>
    <s v="Frank Smith"/>
    <n v="6"/>
  </r>
  <r>
    <x v="725"/>
    <s v="Heidi"/>
    <s v="Jones"/>
    <n v="30"/>
    <s v="Sales"/>
    <x v="5"/>
    <s v="Active"/>
    <d v="2021-03-30T00:00:00"/>
    <n v="80235.5"/>
    <s v="heidi.jones@example.com"/>
    <n v="-2071511695"/>
    <s v="Good"/>
    <b v="0"/>
    <n v="80235.5"/>
    <s v=" 2071511695"/>
    <s v="(207) 151-1695"/>
    <s v="Heidi Jones"/>
    <n v="5"/>
  </r>
  <r>
    <x v="726"/>
    <s v="Charlie"/>
    <s v="Williams"/>
    <n v="30"/>
    <s v="HR"/>
    <x v="1"/>
    <s v="Inactive"/>
    <d v="2023-03-16T00:00:00"/>
    <n v="102172.05"/>
    <s v="charlie.williams@example.com"/>
    <n v="-6672521451"/>
    <s v="Poor"/>
    <b v="0"/>
    <n v="102172.05"/>
    <s v=" 6672521451"/>
    <s v="(667) 252-1451"/>
    <s v="Charlie Williams"/>
    <n v="3"/>
  </r>
  <r>
    <x v="727"/>
    <s v="Eva"/>
    <s v="Williams"/>
    <n v="25"/>
    <s v="Finance"/>
    <x v="5"/>
    <s v="Inactive"/>
    <d v="2024-05-03T00:00:00"/>
    <n v="98850.94"/>
    <s v="eva.williams@example.com"/>
    <n v="-6471246334"/>
    <s v="Excellent"/>
    <b v="1"/>
    <n v="98850.94"/>
    <s v=" 6471246334"/>
    <s v="(647) 124-6334"/>
    <s v="Eva Williams"/>
    <n v="2"/>
  </r>
  <r>
    <x v="728"/>
    <s v="Heidi"/>
    <s v="Jones"/>
    <n v="30"/>
    <s v="Admin"/>
    <x v="3"/>
    <s v="Inactive"/>
    <d v="2023-08-28T00:00:00"/>
    <n v="89993.15"/>
    <s v="heidi.jones@example.com"/>
    <n v="-1571840907"/>
    <s v="Average"/>
    <b v="1"/>
    <n v="89993.15"/>
    <s v=" 1571840907"/>
    <s v="(157) 184-0907"/>
    <s v="Heidi Jones"/>
    <n v="3"/>
  </r>
  <r>
    <x v="729"/>
    <s v="David"/>
    <s v="Brown"/>
    <n v="30"/>
    <s v="Cloud Tech"/>
    <x v="0"/>
    <s v="Inactive"/>
    <d v="2021-10-24T00:00:00"/>
    <n v="97931.66"/>
    <s v="david.brown@example.com"/>
    <n v="-512080055"/>
    <s v="Average"/>
    <b v="1"/>
    <n v="97931.66"/>
    <s v=" 512080055"/>
    <s v="(051) 208-0055"/>
    <s v="David Brown"/>
    <n v="4"/>
  </r>
  <r>
    <x v="730"/>
    <s v="Bob"/>
    <s v="Williams"/>
    <n v="40"/>
    <s v="Finance"/>
    <x v="0"/>
    <s v="Inactive"/>
    <d v="2021-01-25T00:00:00"/>
    <n v="72451.69"/>
    <s v="bob.williams@example.com"/>
    <n v="-4099512396"/>
    <s v="Poor"/>
    <b v="1"/>
    <n v="72451.69"/>
    <s v=" 4099512396"/>
    <s v="(409) 951-2396"/>
    <s v="Bob Williams"/>
    <n v="5"/>
  </r>
  <r>
    <x v="731"/>
    <s v="Alice"/>
    <s v="Smith"/>
    <n v="35"/>
    <s v="Admin"/>
    <x v="0"/>
    <s v="Pending"/>
    <d v="2024-08-09T00:00:00"/>
    <n v="119311.14"/>
    <s v="alice.smith@example.com"/>
    <n v="-2835129591"/>
    <s v="Poor"/>
    <b v="1"/>
    <n v="119311.14"/>
    <s v=" 2835129591"/>
    <s v="(283) 512-9591"/>
    <s v="Alice Smith"/>
    <n v="2"/>
  </r>
  <r>
    <x v="732"/>
    <s v="Charlie"/>
    <s v="Smith"/>
    <n v="40"/>
    <s v="Cloud Tech"/>
    <x v="4"/>
    <s v="Active"/>
    <d v="2023-11-04T00:00:00"/>
    <n v="76167.460000000006"/>
    <s v="charlie.smith@example.com"/>
    <n v="-7282709080"/>
    <s v="Good"/>
    <b v="0"/>
    <n v="76167.460000000006"/>
    <s v=" 7282709080"/>
    <s v="(728) 270-9080"/>
    <s v="Charlie Smith"/>
    <n v="2"/>
  </r>
  <r>
    <x v="733"/>
    <s v="Bob"/>
    <s v="Garcia"/>
    <n v="25"/>
    <s v="DevOps"/>
    <x v="1"/>
    <s v="Active"/>
    <d v="2023-06-25T00:00:00"/>
    <n v="114871.08"/>
    <s v="bob.garcia@example.com"/>
    <n v="-4415298216"/>
    <s v="Average"/>
    <b v="0"/>
    <n v="114871.08"/>
    <s v=" 4415298216"/>
    <s v="(441) 529-8216"/>
    <s v="Bob Garcia"/>
    <n v="3"/>
  </r>
  <r>
    <x v="734"/>
    <s v="Eva"/>
    <s v="Johnson"/>
    <n v="25"/>
    <s v="HR"/>
    <x v="2"/>
    <s v="Active"/>
    <d v="2021-09-16T00:00:00"/>
    <n v="81504.31"/>
    <s v="eva.johnson@example.com"/>
    <n v="-3929578670"/>
    <s v="Excellent"/>
    <b v="0"/>
    <n v="81504.31"/>
    <s v=" 3929578670"/>
    <s v="(392) 957-8670"/>
    <s v="Eva Johnson"/>
    <n v="5"/>
  </r>
  <r>
    <x v="735"/>
    <s v="David"/>
    <s v="Williams"/>
    <n v="30"/>
    <s v="Admin"/>
    <x v="4"/>
    <s v="Pending"/>
    <d v="2022-12-07T00:00:00"/>
    <n v="102524.86"/>
    <s v="david.williams@example.com"/>
    <n v="-8153523735"/>
    <s v="Poor"/>
    <b v="0"/>
    <n v="102524.86"/>
    <s v=" 8153523735"/>
    <s v="(815) 352-3735"/>
    <s v="David Williams"/>
    <n v="3"/>
  </r>
  <r>
    <x v="736"/>
    <s v="Charlie"/>
    <s v="Brown"/>
    <n v="25"/>
    <s v="Finance"/>
    <x v="5"/>
    <s v="Pending"/>
    <d v="2022-12-14T00:00:00"/>
    <n v="53043.74"/>
    <s v="charlie.brown@example.com"/>
    <n v="-507918157"/>
    <s v="Excellent"/>
    <b v="1"/>
    <n v="53043.74"/>
    <s v=" 507918157"/>
    <s v="(050) 791-8157"/>
    <s v="Charlie Brown"/>
    <n v="3"/>
  </r>
  <r>
    <x v="737"/>
    <s v="Eva"/>
    <s v="Jones"/>
    <n v="30"/>
    <s v="DevOps"/>
    <x v="5"/>
    <s v="Inactive"/>
    <d v="2020-04-18T00:00:00"/>
    <n v="82547.259999999995"/>
    <s v="eva.jones@example.com"/>
    <n v="-9988683451"/>
    <s v="Excellent"/>
    <b v="1"/>
    <n v="82547.259999999995"/>
    <s v=" 9988683451"/>
    <s v="(998) 868-3451"/>
    <s v="Eva Jones"/>
    <n v="6"/>
  </r>
  <r>
    <x v="738"/>
    <s v="Bob"/>
    <s v="Jones"/>
    <n v="40"/>
    <s v="DevOps"/>
    <x v="0"/>
    <s v="Pending"/>
    <d v="2024-10-11T00:00:00"/>
    <n v="113900.81"/>
    <s v="bob.jones@example.com"/>
    <n v="-7346666169"/>
    <s v="Average"/>
    <b v="1"/>
    <n v="113900.81"/>
    <s v=" 7346666169"/>
    <s v="(734) 666-6169"/>
    <s v="Bob Jones"/>
    <n v="2"/>
  </r>
  <r>
    <x v="739"/>
    <s v="Bob"/>
    <s v="Brown"/>
    <n v="25"/>
    <s v="HR"/>
    <x v="2"/>
    <s v="Inactive"/>
    <d v="2021-04-18T00:00:00"/>
    <n v="118585.5"/>
    <s v="bob.brown@example.com"/>
    <n v="-7158796473"/>
    <s v="Average"/>
    <b v="1"/>
    <n v="118585.5"/>
    <s v=" 7158796473"/>
    <s v="(715) 879-6473"/>
    <s v="Bob Brown"/>
    <n v="5"/>
  </r>
  <r>
    <x v="740"/>
    <s v="Bob"/>
    <s v="Davis"/>
    <n v="35"/>
    <s v="Finance"/>
    <x v="5"/>
    <s v="Pending"/>
    <d v="2020-06-29T00:00:00"/>
    <n v="63049.22"/>
    <s v="bob.davis@example.com"/>
    <n v="-803149981"/>
    <s v="Poor"/>
    <b v="1"/>
    <n v="63049.22"/>
    <s v=" 803149981"/>
    <s v="(080) 314-9981"/>
    <s v="Bob Davis"/>
    <n v="6"/>
  </r>
  <r>
    <x v="741"/>
    <s v="Heidi"/>
    <s v="Miller"/>
    <n v="30"/>
    <s v="DevOps"/>
    <x v="1"/>
    <s v="Active"/>
    <d v="2021-05-21T00:00:00"/>
    <n v="114558.91"/>
    <s v="heidi.miller@example.com"/>
    <n v="-5080046357"/>
    <s v="Average"/>
    <b v="0"/>
    <n v="114558.91"/>
    <s v=" 5080046357"/>
    <s v="(508) 004-6357"/>
    <s v="Heidi Miller"/>
    <n v="5"/>
  </r>
  <r>
    <x v="742"/>
    <s v="Heidi"/>
    <s v="Johnson"/>
    <n v="40"/>
    <s v="DevOps"/>
    <x v="4"/>
    <s v="Active"/>
    <d v="2021-12-11T00:00:00"/>
    <n v="97901.79"/>
    <s v="heidi.johnson@example.com"/>
    <n v="-688285030"/>
    <s v="Average"/>
    <b v="1"/>
    <n v="97901.79"/>
    <s v=" 688285030"/>
    <s v="(068) 828-5030"/>
    <s v="Heidi Johnson"/>
    <n v="4"/>
  </r>
  <r>
    <x v="743"/>
    <s v="Eva"/>
    <s v="Jones"/>
    <n v="30"/>
    <s v="Sales"/>
    <x v="0"/>
    <s v="Active"/>
    <d v="2023-07-05T00:00:00"/>
    <n v="68037.56"/>
    <s v="eva.jones@example.com"/>
    <n v="-7235137398"/>
    <s v="Average"/>
    <b v="0"/>
    <n v="68037.56"/>
    <s v=" 7235137398"/>
    <s v="(723) 513-7398"/>
    <s v="Eva Jones"/>
    <n v="3"/>
  </r>
  <r>
    <x v="744"/>
    <s v="Alice"/>
    <s v="Williams"/>
    <n v="30"/>
    <s v="HR"/>
    <x v="4"/>
    <s v="Active"/>
    <d v="2021-11-30T00:00:00"/>
    <n v="112802.27"/>
    <s v="alice.williams@example.com"/>
    <n v="-63140351"/>
    <s v="Excellent"/>
    <b v="0"/>
    <n v="112802.27"/>
    <s v=" 63140351"/>
    <s v="(006) 314-0351"/>
    <s v="Alice Williams"/>
    <n v="4"/>
  </r>
  <r>
    <x v="745"/>
    <s v="Bob"/>
    <s v="Johnson"/>
    <n v="40"/>
    <s v="Sales"/>
    <x v="2"/>
    <s v="Pending"/>
    <d v="2024-11-22T00:00:00"/>
    <n v="93786.72"/>
    <s v="bob.johnson@example.com"/>
    <n v="-6356022938"/>
    <s v="Poor"/>
    <b v="0"/>
    <n v="93786.72"/>
    <s v=" 6356022938"/>
    <s v="(635) 602-2938"/>
    <s v="Bob Johnson"/>
    <n v="1"/>
  </r>
  <r>
    <x v="746"/>
    <s v="David"/>
    <s v="Williams"/>
    <n v="30"/>
    <s v="Admin"/>
    <x v="3"/>
    <s v="Inactive"/>
    <d v="2023-05-24T00:00:00"/>
    <n v="73049.929999999993"/>
    <s v="david.williams@example.com"/>
    <n v="-4694346065"/>
    <s v="Good"/>
    <b v="0"/>
    <n v="73049.929999999993"/>
    <s v=" 4694346065"/>
    <s v="(469) 434-6065"/>
    <s v="David Williams"/>
    <n v="3"/>
  </r>
  <r>
    <x v="747"/>
    <s v="David"/>
    <s v="Davis"/>
    <n v="30"/>
    <s v="Sales"/>
    <x v="5"/>
    <s v="Pending"/>
    <d v="2024-06-26T00:00:00"/>
    <n v="64161.72"/>
    <s v="david.davis@example.com"/>
    <n v="-6437490606"/>
    <s v="Excellent"/>
    <b v="1"/>
    <n v="64161.72"/>
    <s v=" 6437490606"/>
    <s v="(643) 749-0606"/>
    <s v="David Davis"/>
    <n v="2"/>
  </r>
  <r>
    <x v="748"/>
    <s v="Charlie"/>
    <s v="Smith"/>
    <n v="40"/>
    <s v="Admin"/>
    <x v="2"/>
    <s v="Pending"/>
    <d v="2020-11-19T00:00:00"/>
    <n v="72224.73"/>
    <s v="charlie.smith@example.com"/>
    <n v="-2311127127"/>
    <s v="Average"/>
    <b v="0"/>
    <n v="72224.73"/>
    <s v=" 2311127127"/>
    <s v="(231) 112-7127"/>
    <s v="Charlie Smith"/>
    <n v="5"/>
  </r>
  <r>
    <x v="749"/>
    <s v="Bob"/>
    <s v="Johnson"/>
    <n v="30"/>
    <s v="HR"/>
    <x v="4"/>
    <s v="Pending"/>
    <d v="2020-03-01T00:00:00"/>
    <n v="103580.45"/>
    <s v="bob.johnson@example.com"/>
    <n v="-5246484493"/>
    <s v="Excellent"/>
    <b v="0"/>
    <n v="103580.45"/>
    <s v=" 5246484493"/>
    <s v="(524) 648-4493"/>
    <s v="Bob Johnson"/>
    <n v="6"/>
  </r>
  <r>
    <x v="750"/>
    <s v="Grace"/>
    <s v="Garcia"/>
    <n v="40"/>
    <s v="HR"/>
    <x v="3"/>
    <s v="Pending"/>
    <d v="2024-08-09T00:00:00"/>
    <n v="112589.11"/>
    <s v="grace.garcia@example.com"/>
    <n v="-1163187327"/>
    <s v="Average"/>
    <b v="0"/>
    <n v="112589.11"/>
    <s v=" 1163187327"/>
    <s v="(116) 318-7327"/>
    <s v="Grace Garcia"/>
    <n v="2"/>
  </r>
  <r>
    <x v="751"/>
    <s v="Eva"/>
    <s v="Jones"/>
    <n v="30"/>
    <s v="Admin"/>
    <x v="1"/>
    <s v="Active"/>
    <d v="2021-01-13T00:00:00"/>
    <n v="51833.88"/>
    <s v="eva.jones@example.com"/>
    <n v="-771130620"/>
    <s v="Average"/>
    <b v="1"/>
    <n v="51833.88"/>
    <s v=" 771130620"/>
    <s v="(077) 113-0620"/>
    <s v="Eva Jones"/>
    <n v="5"/>
  </r>
  <r>
    <x v="752"/>
    <s v="Eva"/>
    <s v="Johnson"/>
    <n v="30"/>
    <s v="Sales"/>
    <x v="5"/>
    <s v="Active"/>
    <d v="2023-05-06T00:00:00"/>
    <n v="66252.78"/>
    <s v="eva.johnson@example.com"/>
    <n v="-1369572789"/>
    <s v="Excellent"/>
    <b v="1"/>
    <n v="66252.78"/>
    <s v=" 1369572789"/>
    <s v="(136) 957-2789"/>
    <s v="Eva Johnson"/>
    <n v="3"/>
  </r>
  <r>
    <x v="753"/>
    <s v="Frank"/>
    <s v="Johnson"/>
    <n v="25"/>
    <s v="DevOps"/>
    <x v="3"/>
    <s v="Active"/>
    <d v="2022-10-25T00:00:00"/>
    <n v="109229.68"/>
    <s v="frank.johnson@example.com"/>
    <n v="-8335090253"/>
    <s v="Poor"/>
    <b v="1"/>
    <n v="109229.68"/>
    <s v=" 8335090253"/>
    <s v="(833) 509-0253"/>
    <s v="Frank Johnson"/>
    <n v="3"/>
  </r>
  <r>
    <x v="754"/>
    <s v="Frank"/>
    <s v="Johnson"/>
    <n v="30"/>
    <s v="Finance"/>
    <x v="3"/>
    <s v="Inactive"/>
    <d v="2020-10-08T00:00:00"/>
    <n v="61465.05"/>
    <s v="frank.johnson@example.com"/>
    <n v="-2573066247"/>
    <s v="Average"/>
    <b v="0"/>
    <n v="61465.05"/>
    <s v=" 2573066247"/>
    <s v="(257) 306-6247"/>
    <s v="Frank Johnson"/>
    <n v="6"/>
  </r>
  <r>
    <x v="755"/>
    <s v="Grace"/>
    <s v="Miller"/>
    <n v="25"/>
    <s v="HR"/>
    <x v="3"/>
    <s v="Active"/>
    <d v="2024-02-29T00:00:00"/>
    <n v="96993.74"/>
    <s v="grace.miller@example.com"/>
    <n v="-1323570712"/>
    <s v="Poor"/>
    <b v="0"/>
    <n v="96993.74"/>
    <s v=" 1323570712"/>
    <s v="(132) 357-0712"/>
    <s v="Grace Miller"/>
    <n v="2"/>
  </r>
  <r>
    <x v="756"/>
    <s v="David"/>
    <s v="Johnson"/>
    <n v="25"/>
    <s v="Admin"/>
    <x v="3"/>
    <s v="Pending"/>
    <d v="2022-09-30T00:00:00"/>
    <n v="98150.39"/>
    <s v="david.johnson@example.com"/>
    <n v="-9848228500"/>
    <s v="Good"/>
    <b v="1"/>
    <n v="98150.39"/>
    <s v=" 9848228500"/>
    <s v="(984) 822-8500"/>
    <s v="David Johnson"/>
    <n v="4"/>
  </r>
  <r>
    <x v="757"/>
    <s v="David"/>
    <s v="Williams"/>
    <n v="40"/>
    <s v="Finance"/>
    <x v="1"/>
    <s v="Pending"/>
    <d v="2024-02-14T00:00:00"/>
    <n v="107703"/>
    <s v="david.williams@example.com"/>
    <n v="-1688092549"/>
    <s v="Average"/>
    <b v="0"/>
    <n v="107703"/>
    <s v=" 1688092549"/>
    <s v="(168) 809-2549"/>
    <s v="David Williams"/>
    <n v="2"/>
  </r>
  <r>
    <x v="758"/>
    <s v="Grace"/>
    <s v="Smith"/>
    <n v="30"/>
    <s v="DevOps"/>
    <x v="5"/>
    <s v="Pending"/>
    <d v="2023-01-03T00:00:00"/>
    <n v="86766.14"/>
    <s v="grace.smith@example.com"/>
    <n v="-2130609068"/>
    <s v="Poor"/>
    <b v="1"/>
    <n v="86766.14"/>
    <s v=" 2130609068"/>
    <s v="(213) 060-9068"/>
    <s v="Grace Smith"/>
    <n v="3"/>
  </r>
  <r>
    <x v="759"/>
    <s v="Alice"/>
    <s v="Davis"/>
    <n v="30"/>
    <s v="Cloud Tech"/>
    <x v="3"/>
    <s v="Inactive"/>
    <d v="2024-08-20T00:00:00"/>
    <n v="111443.69"/>
    <s v="alice.davis@example.com"/>
    <n v="-1309810795"/>
    <s v="Poor"/>
    <b v="1"/>
    <n v="111443.69"/>
    <s v=" 1309810795"/>
    <s v="(130) 981-0795"/>
    <s v="Alice Davis"/>
    <n v="2"/>
  </r>
  <r>
    <x v="760"/>
    <s v="David"/>
    <s v="Brown"/>
    <n v="30"/>
    <s v="Sales"/>
    <x v="3"/>
    <s v="Pending"/>
    <d v="2020-03-21T00:00:00"/>
    <n v="89039.07"/>
    <s v="david.brown@example.com"/>
    <n v="-4967379456"/>
    <s v="Good"/>
    <b v="0"/>
    <n v="89039.07"/>
    <s v=" 4967379456"/>
    <s v="(496) 737-9456"/>
    <s v="David Brown"/>
    <n v="6"/>
  </r>
  <r>
    <x v="761"/>
    <s v="Alice"/>
    <s v="Johnson"/>
    <n v="30"/>
    <s v="HR"/>
    <x v="3"/>
    <s v="Inactive"/>
    <d v="2024-12-16T00:00:00"/>
    <n v="71318.789999999994"/>
    <s v="alice.johnson@example.com"/>
    <n v="-7278532425"/>
    <s v="Poor"/>
    <b v="0"/>
    <n v="71318.789999999994"/>
    <s v=" 7278532425"/>
    <s v="(727) 853-2425"/>
    <s v="Alice Johnson"/>
    <n v="1"/>
  </r>
  <r>
    <x v="762"/>
    <s v="Heidi"/>
    <s v="Jones"/>
    <n v="30"/>
    <s v="Finance"/>
    <x v="0"/>
    <s v="Pending"/>
    <d v="2020-04-21T00:00:00"/>
    <n v="98296.71"/>
    <s v="heidi.jones@example.com"/>
    <n v="-4250642075"/>
    <s v="Poor"/>
    <b v="0"/>
    <n v="98296.71"/>
    <s v=" 4250642075"/>
    <s v="(425) 064-2075"/>
    <s v="Heidi Jones"/>
    <n v="6"/>
  </r>
  <r>
    <x v="763"/>
    <s v="Heidi"/>
    <s v="Johnson"/>
    <n v="40"/>
    <s v="Cloud Tech"/>
    <x v="2"/>
    <s v="Pending"/>
    <d v="2020-08-19T00:00:00"/>
    <n v="62584"/>
    <s v="heidi.johnson@example.com"/>
    <n v="-8362536666"/>
    <s v="Good"/>
    <b v="0"/>
    <n v="62584"/>
    <s v=" 8362536666"/>
    <s v="(836) 253-6666"/>
    <s v="Heidi Johnson"/>
    <n v="6"/>
  </r>
  <r>
    <x v="764"/>
    <s v="Charlie"/>
    <s v="Jones"/>
    <n v="40"/>
    <s v="Finance"/>
    <x v="0"/>
    <s v="Inactive"/>
    <d v="2020-02-21T00:00:00"/>
    <n v="62521.5"/>
    <s v="charlie.jones@example.com"/>
    <n v="-7767555627"/>
    <s v="Average"/>
    <b v="1"/>
    <n v="62521.5"/>
    <s v=" 7767555627"/>
    <s v="(776) 755-5627"/>
    <s v="Charlie Jones"/>
    <n v="6"/>
  </r>
  <r>
    <x v="765"/>
    <s v="David"/>
    <s v="Williams"/>
    <n v="40"/>
    <s v="Cloud Tech"/>
    <x v="0"/>
    <s v="Inactive"/>
    <d v="2023-11-17T00:00:00"/>
    <n v="95400.35"/>
    <s v="david.williams@example.com"/>
    <n v="-3333939577"/>
    <s v="Poor"/>
    <b v="1"/>
    <n v="95400.35"/>
    <s v=" 3333939577"/>
    <s v="(333) 393-9577"/>
    <s v="David Williams"/>
    <n v="2"/>
  </r>
  <r>
    <x v="766"/>
    <s v="Charlie"/>
    <s v="Jones"/>
    <n v="25"/>
    <s v="Cloud Tech"/>
    <x v="1"/>
    <s v="Pending"/>
    <d v="2022-07-09T00:00:00"/>
    <n v="94385.07"/>
    <s v="charlie.jones@example.com"/>
    <n v="-6543627186"/>
    <s v="Poor"/>
    <b v="1"/>
    <n v="94385.07"/>
    <s v=" 6543627186"/>
    <s v="(654) 362-7186"/>
    <s v="Charlie Jones"/>
    <n v="4"/>
  </r>
  <r>
    <x v="767"/>
    <s v="Grace"/>
    <s v="Garcia"/>
    <n v="30"/>
    <s v="Sales"/>
    <x v="4"/>
    <s v="Inactive"/>
    <d v="2023-02-01T00:00:00"/>
    <n v="76642.490000000005"/>
    <s v="grace.garcia@example.com"/>
    <n v="-4960335825"/>
    <s v="Poor"/>
    <b v="1"/>
    <n v="76642.490000000005"/>
    <s v=" 4960335825"/>
    <s v="(496) 033-5825"/>
    <s v="Grace Garcia"/>
    <n v="3"/>
  </r>
  <r>
    <x v="768"/>
    <s v="Frank"/>
    <s v="Brown"/>
    <n v="30"/>
    <s v="DevOps"/>
    <x v="4"/>
    <s v="Active"/>
    <d v="2024-11-14T00:00:00"/>
    <n v="60122.52"/>
    <s v="frank.brown@example.com"/>
    <n v="-8627036923"/>
    <s v="Excellent"/>
    <b v="1"/>
    <n v="60122.52"/>
    <s v=" 8627036923"/>
    <s v="(862) 703-6923"/>
    <s v="Frank Brown"/>
    <n v="1"/>
  </r>
  <r>
    <x v="769"/>
    <s v="Alice"/>
    <s v="Smith"/>
    <n v="40"/>
    <s v="HR"/>
    <x v="0"/>
    <s v="Pending"/>
    <d v="2024-04-23T00:00:00"/>
    <n v="117267.63"/>
    <s v="alice.smith@example.com"/>
    <n v="-9269326572"/>
    <s v="Good"/>
    <b v="0"/>
    <n v="117267.63"/>
    <s v=" 9269326572"/>
    <s v="(926) 932-6572"/>
    <s v="Alice Smith"/>
    <n v="2"/>
  </r>
  <r>
    <x v="770"/>
    <s v="Charlie"/>
    <s v="Jones"/>
    <n v="25"/>
    <s v="Admin"/>
    <x v="4"/>
    <s v="Active"/>
    <d v="2023-06-29T00:00:00"/>
    <s v="N/A"/>
    <s v="charlie.jones@example.com"/>
    <n v="-2759980110"/>
    <s v="Excellent"/>
    <b v="1"/>
    <n v="77997.320000000007"/>
    <s v=" 2759980110"/>
    <s v="(275) 998-0110"/>
    <s v="Charlie Jones"/>
    <n v="3"/>
  </r>
  <r>
    <x v="771"/>
    <s v="Heidi"/>
    <s v="Jones"/>
    <n v="40"/>
    <s v="Sales"/>
    <x v="1"/>
    <s v="Pending"/>
    <d v="2024-12-12T00:00:00"/>
    <n v="84542.68"/>
    <s v="heidi.jones@example.com"/>
    <n v="-5155322"/>
    <s v="Good"/>
    <b v="1"/>
    <n v="84542.68"/>
    <s v=" 5155322"/>
    <s v="(000) 515-5322"/>
    <s v="Heidi Jones"/>
    <n v="1"/>
  </r>
  <r>
    <x v="772"/>
    <s v="Heidi"/>
    <s v="Smith"/>
    <n v="40"/>
    <s v="Finance"/>
    <x v="3"/>
    <s v="Active"/>
    <d v="2023-05-16T00:00:00"/>
    <n v="92007.15"/>
    <s v="heidi.smith@example.com"/>
    <n v="-4159597751"/>
    <s v="Average"/>
    <b v="1"/>
    <n v="92007.15"/>
    <s v=" 4159597751"/>
    <s v="(415) 959-7751"/>
    <s v="Heidi Smith"/>
    <n v="3"/>
  </r>
  <r>
    <x v="773"/>
    <s v="Eva"/>
    <s v="Brown"/>
    <n v="30"/>
    <s v="DevOps"/>
    <x v="5"/>
    <s v="Active"/>
    <d v="2020-04-10T00:00:00"/>
    <n v="62938.8"/>
    <s v="eva.brown@example.com"/>
    <n v="-4418222617"/>
    <s v="Average"/>
    <b v="0"/>
    <n v="62938.8"/>
    <s v=" 4418222617"/>
    <s v="(441) 822-2617"/>
    <s v="Eva Brown"/>
    <n v="6"/>
  </r>
  <r>
    <x v="774"/>
    <s v="Frank"/>
    <s v="Johnson"/>
    <n v="25"/>
    <s v="Admin"/>
    <x v="1"/>
    <s v="Pending"/>
    <d v="2023-03-29T00:00:00"/>
    <n v="108661.01"/>
    <s v="frank.johnson@example.com"/>
    <n v="-9628874311"/>
    <s v="Poor"/>
    <b v="0"/>
    <n v="108661.01"/>
    <s v=" 9628874311"/>
    <s v="(962) 887-4311"/>
    <s v="Frank Johnson"/>
    <n v="3"/>
  </r>
  <r>
    <x v="775"/>
    <s v="Bob"/>
    <s v="Jones"/>
    <n v="25"/>
    <s v="Cloud Tech"/>
    <x v="3"/>
    <s v="Active"/>
    <d v="2020-11-26T00:00:00"/>
    <n v="97046.33"/>
    <s v="bob.jones@example.com"/>
    <n v="-7102676719"/>
    <s v="Good"/>
    <b v="0"/>
    <n v="97046.33"/>
    <s v=" 7102676719"/>
    <s v="(710) 267-6719"/>
    <s v="Bob Jones"/>
    <n v="5"/>
  </r>
  <r>
    <x v="776"/>
    <s v="Charlie"/>
    <s v="Smith"/>
    <n v="40"/>
    <s v="DevOps"/>
    <x v="5"/>
    <s v="Inactive"/>
    <d v="2020-03-14T00:00:00"/>
    <n v="56518.84"/>
    <s v="charlie.smith@example.com"/>
    <n v="-9579927078"/>
    <s v="Average"/>
    <b v="0"/>
    <n v="56518.84"/>
    <s v=" 9579927078"/>
    <s v="(957) 992-7078"/>
    <s v="Charlie Smith"/>
    <n v="6"/>
  </r>
  <r>
    <x v="777"/>
    <s v="Frank"/>
    <s v="Garcia"/>
    <n v="40"/>
    <s v="Cloud Tech"/>
    <x v="3"/>
    <s v="Pending"/>
    <d v="2020-05-12T00:00:00"/>
    <n v="70498.289999999994"/>
    <s v="frank.garcia@example.com"/>
    <n v="-5515122945"/>
    <s v="Good"/>
    <b v="1"/>
    <n v="70498.289999999994"/>
    <s v=" 5515122945"/>
    <s v="(551) 512-2945"/>
    <s v="Frank Garcia"/>
    <n v="6"/>
  </r>
  <r>
    <x v="778"/>
    <s v="Eva"/>
    <s v="Garcia"/>
    <n v="35"/>
    <s v="Sales"/>
    <x v="3"/>
    <s v="Pending"/>
    <d v="2021-03-05T00:00:00"/>
    <n v="98708.06"/>
    <s v="eva.garcia@example.com"/>
    <n v="-2135415969"/>
    <s v="Average"/>
    <b v="1"/>
    <n v="98708.06"/>
    <s v=" 2135415969"/>
    <s v="(213) 541-5969"/>
    <s v="Eva Garcia"/>
    <n v="5"/>
  </r>
  <r>
    <x v="779"/>
    <s v="Bob"/>
    <s v="Williams"/>
    <n v="30"/>
    <s v="DevOps"/>
    <x v="2"/>
    <s v="Pending"/>
    <d v="2020-06-28T00:00:00"/>
    <n v="83856.41"/>
    <s v="bob.williams@example.com"/>
    <n v="-9962543847"/>
    <s v="Excellent"/>
    <b v="0"/>
    <n v="83856.41"/>
    <s v=" 9962543847"/>
    <s v="(996) 254-3847"/>
    <s v="Bob Williams"/>
    <n v="6"/>
  </r>
  <r>
    <x v="780"/>
    <s v="Eva"/>
    <s v="Smith"/>
    <n v="40"/>
    <s v="Sales"/>
    <x v="0"/>
    <s v="Inactive"/>
    <d v="2022-12-12T00:00:00"/>
    <n v="90259.99"/>
    <s v="eva.smith@example.com"/>
    <n v="-752034475"/>
    <s v="Average"/>
    <b v="0"/>
    <n v="90259.99"/>
    <s v=" 752034475"/>
    <s v="(075) 203-4475"/>
    <s v="Eva Smith"/>
    <n v="3"/>
  </r>
  <r>
    <x v="781"/>
    <s v="Charlie"/>
    <s v="Williams"/>
    <n v="30"/>
    <s v="Sales"/>
    <x v="3"/>
    <s v="Pending"/>
    <d v="2024-02-02T00:00:00"/>
    <n v="94230.03"/>
    <s v="charlie.williams@example.com"/>
    <n v="-5047158028"/>
    <s v="Excellent"/>
    <b v="1"/>
    <n v="94230.03"/>
    <s v=" 5047158028"/>
    <s v="(504) 715-8028"/>
    <s v="Charlie Williams"/>
    <n v="2"/>
  </r>
  <r>
    <x v="782"/>
    <s v="Charlie"/>
    <s v="Garcia"/>
    <n v="30"/>
    <s v="Admin"/>
    <x v="2"/>
    <s v="Inactive"/>
    <d v="2021-01-31T00:00:00"/>
    <n v="50110.66"/>
    <s v="charlie.garcia@example.com"/>
    <n v="-904637659"/>
    <s v="Average"/>
    <b v="1"/>
    <n v="50110.66"/>
    <s v=" 904637659"/>
    <s v="(090) 463-7659"/>
    <s v="Charlie Garcia"/>
    <n v="5"/>
  </r>
  <r>
    <x v="783"/>
    <s v="Bob"/>
    <s v="Brown"/>
    <n v="30"/>
    <s v="Sales"/>
    <x v="3"/>
    <s v="Inactive"/>
    <d v="2020-04-03T00:00:00"/>
    <n v="73365.460000000006"/>
    <s v="bob.brown@example.com"/>
    <n v="-4655866524"/>
    <s v="Poor"/>
    <b v="0"/>
    <n v="73365.460000000006"/>
    <s v=" 4655866524"/>
    <s v="(465) 586-6524"/>
    <s v="Bob Brown"/>
    <n v="6"/>
  </r>
  <r>
    <x v="784"/>
    <s v="David"/>
    <s v="Johnson"/>
    <n v="25"/>
    <s v="DevOps"/>
    <x v="4"/>
    <s v="Pending"/>
    <d v="2021-07-30T00:00:00"/>
    <n v="67809.23"/>
    <s v="david.johnson@example.com"/>
    <n v="-4837441714"/>
    <s v="Excellent"/>
    <b v="0"/>
    <n v="67809.23"/>
    <s v=" 4837441714"/>
    <s v="(483) 744-1714"/>
    <s v="David Johnson"/>
    <n v="5"/>
  </r>
  <r>
    <x v="785"/>
    <s v="Eva"/>
    <s v="Smith"/>
    <n v="30"/>
    <s v="Sales"/>
    <x v="0"/>
    <s v="Active"/>
    <d v="2020-08-21T00:00:00"/>
    <n v="98008.51"/>
    <s v="eva.smith@example.com"/>
    <n v="-8102131250"/>
    <s v="Average"/>
    <b v="0"/>
    <n v="98008.51"/>
    <s v=" 8102131250"/>
    <s v="(810) 213-1250"/>
    <s v="Eva Smith"/>
    <n v="6"/>
  </r>
  <r>
    <x v="786"/>
    <s v="Alice"/>
    <s v="Davis"/>
    <n v="30"/>
    <s v="Admin"/>
    <x v="0"/>
    <s v="Inactive"/>
    <d v="2023-10-09T00:00:00"/>
    <n v="83537.58"/>
    <s v="alice.davis@example.com"/>
    <n v="-2931100590"/>
    <s v="Poor"/>
    <b v="0"/>
    <n v="83537.58"/>
    <s v=" 2931100590"/>
    <s v="(293) 110-0590"/>
    <s v="Alice Davis"/>
    <n v="3"/>
  </r>
  <r>
    <x v="787"/>
    <s v="Alice"/>
    <s v="Garcia"/>
    <n v="30"/>
    <s v="Finance"/>
    <x v="4"/>
    <s v="Pending"/>
    <d v="2022-08-01T00:00:00"/>
    <n v="112444.08"/>
    <s v="alice.garcia@example.com"/>
    <n v="-2975191022"/>
    <s v="Excellent"/>
    <b v="1"/>
    <n v="112444.08"/>
    <s v=" 2975191022"/>
    <s v="(297) 519-1022"/>
    <s v="Alice Garcia"/>
    <n v="4"/>
  </r>
  <r>
    <x v="788"/>
    <s v="Frank"/>
    <s v="Garcia"/>
    <n v="40"/>
    <s v="Finance"/>
    <x v="2"/>
    <s v="Active"/>
    <d v="2024-09-06T00:00:00"/>
    <n v="86475.13"/>
    <s v="frank.garcia@example.com"/>
    <n v="-1211063300"/>
    <s v="Poor"/>
    <b v="1"/>
    <n v="86475.13"/>
    <s v=" 1211063300"/>
    <s v="(121) 106-3300"/>
    <s v="Frank Garcia"/>
    <n v="2"/>
  </r>
  <r>
    <x v="789"/>
    <s v="Frank"/>
    <s v="Davis"/>
    <n v="30"/>
    <s v="Sales"/>
    <x v="1"/>
    <s v="Active"/>
    <d v="2023-03-28T00:00:00"/>
    <n v="97984.53"/>
    <s v="frank.davis@example.com"/>
    <n v="-6583737926"/>
    <s v="Good"/>
    <b v="1"/>
    <n v="97984.53"/>
    <s v=" 6583737926"/>
    <s v="(658) 373-7926"/>
    <s v="Frank Davis"/>
    <n v="3"/>
  </r>
  <r>
    <x v="790"/>
    <s v="Frank"/>
    <s v="Miller"/>
    <n v="25"/>
    <s v="Admin"/>
    <x v="0"/>
    <s v="Active"/>
    <d v="2021-11-25T00:00:00"/>
    <n v="118853.31"/>
    <s v="frank.miller@example.com"/>
    <n v="-4907280122"/>
    <s v="Good"/>
    <b v="0"/>
    <n v="118853.31"/>
    <s v=" 4907280122"/>
    <s v="(490) 728-0122"/>
    <s v="Frank Miller"/>
    <n v="4"/>
  </r>
  <r>
    <x v="791"/>
    <s v="Charlie"/>
    <s v="Garcia"/>
    <n v="30"/>
    <s v="Sales"/>
    <x v="3"/>
    <s v="Active"/>
    <d v="2023-05-03T00:00:00"/>
    <n v="58179.12"/>
    <s v="charlie.garcia@example.com"/>
    <n v="-4289311324"/>
    <s v="Excellent"/>
    <b v="0"/>
    <n v="58179.12"/>
    <s v=" 4289311324"/>
    <s v="(428) 931-1324"/>
    <s v="Charlie Garcia"/>
    <n v="3"/>
  </r>
  <r>
    <x v="792"/>
    <s v="Eva"/>
    <s v="Jones"/>
    <n v="35"/>
    <s v="DevOps"/>
    <x v="1"/>
    <s v="Inactive"/>
    <d v="2022-04-27T00:00:00"/>
    <n v="56075.839999999997"/>
    <s v="eva.jones@example.com"/>
    <n v="-3269496842"/>
    <s v="Average"/>
    <b v="1"/>
    <n v="56075.839999999997"/>
    <s v=" 3269496842"/>
    <s v="(326) 949-6842"/>
    <s v="Eva Jones"/>
    <n v="4"/>
  </r>
  <r>
    <x v="793"/>
    <s v="Frank"/>
    <s v="Brown"/>
    <n v="40"/>
    <s v="HR"/>
    <x v="4"/>
    <s v="Pending"/>
    <d v="2021-09-11T00:00:00"/>
    <n v="62250.89"/>
    <s v="frank.brown@example.com"/>
    <n v="-6453804420"/>
    <s v="Excellent"/>
    <b v="1"/>
    <n v="62250.89"/>
    <s v=" 6453804420"/>
    <s v="(645) 380-4420"/>
    <s v="Frank Brown"/>
    <n v="5"/>
  </r>
  <r>
    <x v="794"/>
    <s v="Alice"/>
    <s v="Smith"/>
    <n v="30"/>
    <s v="Cloud Tech"/>
    <x v="3"/>
    <s v="Pending"/>
    <d v="2020-02-21T00:00:00"/>
    <n v="105931.77"/>
    <s v="alice.smith@example.com"/>
    <n v="-175096169"/>
    <s v="Poor"/>
    <b v="1"/>
    <n v="105931.77"/>
    <s v=" 175096169"/>
    <s v="(017) 509-6169"/>
    <s v="Alice Smith"/>
    <n v="6"/>
  </r>
  <r>
    <x v="795"/>
    <s v="Charlie"/>
    <s v="Davis"/>
    <n v="30"/>
    <s v="HR"/>
    <x v="3"/>
    <s v="Pending"/>
    <d v="2024-11-24T00:00:00"/>
    <n v="86653.96"/>
    <s v="charlie.davis@example.com"/>
    <n v="-1595919456"/>
    <s v="Average"/>
    <b v="1"/>
    <n v="86653.96"/>
    <s v=" 1595919456"/>
    <s v="(159) 591-9456"/>
    <s v="Charlie Davis"/>
    <n v="1"/>
  </r>
  <r>
    <x v="796"/>
    <s v="Charlie"/>
    <s v="Jones"/>
    <n v="25"/>
    <s v="Sales"/>
    <x v="2"/>
    <s v="Active"/>
    <d v="2021-02-24T00:00:00"/>
    <n v="100719.94"/>
    <s v="charlie.jones@example.com"/>
    <n v="-5757475832"/>
    <s v="Good"/>
    <b v="0"/>
    <n v="100719.94"/>
    <s v=" 5757475832"/>
    <s v="(575) 747-5832"/>
    <s v="Charlie Jones"/>
    <n v="5"/>
  </r>
  <r>
    <x v="797"/>
    <s v="Bob"/>
    <s v="Davis"/>
    <n v="25"/>
    <s v="HR"/>
    <x v="1"/>
    <s v="Pending"/>
    <d v="2024-10-02T00:00:00"/>
    <n v="91600.13"/>
    <s v="bob.davis@example.com"/>
    <n v="-9205677566"/>
    <s v="Average"/>
    <b v="1"/>
    <n v="91600.13"/>
    <s v=" 9205677566"/>
    <s v="(920) 567-7566"/>
    <s v="Bob Davis"/>
    <n v="2"/>
  </r>
  <r>
    <x v="798"/>
    <s v="Heidi"/>
    <s v="Smith"/>
    <n v="25"/>
    <s v="Cloud Tech"/>
    <x v="5"/>
    <s v="Pending"/>
    <d v="2024-03-06T00:00:00"/>
    <n v="71873.66"/>
    <s v="heidi.smith@example.com"/>
    <n v="-7722660255"/>
    <s v="Good"/>
    <b v="1"/>
    <n v="71873.66"/>
    <s v=" 7722660255"/>
    <s v="(772) 266-0255"/>
    <s v="Heidi Smith"/>
    <n v="2"/>
  </r>
  <r>
    <x v="799"/>
    <s v="Eva"/>
    <s v="Williams"/>
    <n v="30"/>
    <s v="HR"/>
    <x v="4"/>
    <s v="Active"/>
    <d v="2021-08-09T00:00:00"/>
    <n v="69365.47"/>
    <s v="eva.williams@example.com"/>
    <n v="-2650622922"/>
    <s v="Average"/>
    <b v="1"/>
    <n v="69365.47"/>
    <s v=" 2650622922"/>
    <s v="(265) 062-2922"/>
    <s v="Eva Williams"/>
    <n v="5"/>
  </r>
  <r>
    <x v="800"/>
    <s v="Heidi"/>
    <s v="Smith"/>
    <n v="25"/>
    <s v="HR"/>
    <x v="4"/>
    <s v="Active"/>
    <d v="2021-07-14T00:00:00"/>
    <n v="58012.23"/>
    <s v="heidi.smith@example.com"/>
    <n v="-1067245306"/>
    <s v="Average"/>
    <b v="1"/>
    <n v="58012.23"/>
    <s v=" 1067245306"/>
    <s v="(106) 724-5306"/>
    <s v="Heidi Smith"/>
    <n v="5"/>
  </r>
  <r>
    <x v="801"/>
    <s v="Bob"/>
    <s v="Miller"/>
    <n v="30"/>
    <s v="Sales"/>
    <x v="0"/>
    <s v="Pending"/>
    <d v="2021-10-14T00:00:00"/>
    <n v="68973.649999999994"/>
    <s v="bob.miller@example.com"/>
    <n v="-6248433796"/>
    <s v="Average"/>
    <b v="1"/>
    <n v="68973.649999999994"/>
    <s v=" 6248433796"/>
    <s v="(624) 843-3796"/>
    <s v="Bob Miller"/>
    <n v="5"/>
  </r>
  <r>
    <x v="802"/>
    <s v="Eva"/>
    <s v="Smith"/>
    <n v="30"/>
    <s v="Admin"/>
    <x v="4"/>
    <s v="Active"/>
    <d v="2021-09-29T00:00:00"/>
    <n v="92928.4"/>
    <s v="eva.smith@example.com"/>
    <n v="-6627051156"/>
    <s v="Poor"/>
    <b v="1"/>
    <n v="92928.4"/>
    <s v=" 6627051156"/>
    <s v="(662) 705-1156"/>
    <s v="Eva Smith"/>
    <n v="5"/>
  </r>
  <r>
    <x v="803"/>
    <s v="Heidi"/>
    <s v="Smith"/>
    <n v="25"/>
    <s v="Admin"/>
    <x v="1"/>
    <s v="Inactive"/>
    <d v="2023-10-15T00:00:00"/>
    <n v="53531.92"/>
    <s v="heidi.smith@example.com"/>
    <n v="-9423873669"/>
    <s v="Poor"/>
    <b v="1"/>
    <n v="53531.92"/>
    <s v=" 9423873669"/>
    <s v="(942) 387-3669"/>
    <s v="Heidi Smith"/>
    <n v="3"/>
  </r>
  <r>
    <x v="804"/>
    <s v="Bob"/>
    <s v="Miller"/>
    <n v="40"/>
    <s v="Finance"/>
    <x v="4"/>
    <s v="Pending"/>
    <d v="2023-05-05T00:00:00"/>
    <n v="112389.31"/>
    <s v="bob.miller@example.com"/>
    <n v="-4254969191"/>
    <s v="Excellent"/>
    <b v="0"/>
    <n v="112389.31"/>
    <s v=" 4254969191"/>
    <s v="(425) 496-9191"/>
    <s v="Bob Miller"/>
    <n v="3"/>
  </r>
  <r>
    <x v="805"/>
    <s v="Heidi"/>
    <s v="Brown"/>
    <n v="30"/>
    <s v="HR"/>
    <x v="0"/>
    <s v="Inactive"/>
    <d v="2024-08-01T00:00:00"/>
    <n v="63870.3"/>
    <s v="heidi.brown@example.com"/>
    <n v="-8455259709"/>
    <s v="Excellent"/>
    <b v="0"/>
    <n v="63870.3"/>
    <s v=" 8455259709"/>
    <s v="(845) 525-9709"/>
    <s v="Heidi Brown"/>
    <n v="2"/>
  </r>
  <r>
    <x v="806"/>
    <s v="Bob"/>
    <s v="Garcia"/>
    <n v="40"/>
    <s v="Sales"/>
    <x v="4"/>
    <s v="Active"/>
    <d v="2024-07-22T00:00:00"/>
    <n v="106164.53"/>
    <s v="bob.garcia@example.com"/>
    <n v="-7563353573"/>
    <s v="Good"/>
    <b v="0"/>
    <n v="106164.53"/>
    <s v=" 7563353573"/>
    <s v="(756) 335-3573"/>
    <s v="Bob Garcia"/>
    <n v="2"/>
  </r>
  <r>
    <x v="807"/>
    <s v="Bob"/>
    <s v="Smith"/>
    <n v="40"/>
    <s v="HR"/>
    <x v="2"/>
    <s v="Pending"/>
    <d v="2023-12-25T00:00:00"/>
    <n v="103654.54"/>
    <s v="bob.smith@example.com"/>
    <n v="-8595325938"/>
    <s v="Poor"/>
    <b v="0"/>
    <n v="103654.54"/>
    <s v=" 8595325938"/>
    <s v="(859) 532-5938"/>
    <s v="Bob Smith"/>
    <n v="2"/>
  </r>
  <r>
    <x v="808"/>
    <s v="David"/>
    <s v="Miller"/>
    <n v="30"/>
    <s v="Sales"/>
    <x v="0"/>
    <s v="Inactive"/>
    <d v="2022-03-13T00:00:00"/>
    <n v="62834.720000000001"/>
    <s v="david.miller@example.com"/>
    <n v="-9337970580"/>
    <s v="Good"/>
    <b v="1"/>
    <n v="62834.720000000001"/>
    <s v=" 9337970580"/>
    <s v="(933) 797-0580"/>
    <s v="David Miller"/>
    <n v="4"/>
  </r>
  <r>
    <x v="809"/>
    <s v="Frank"/>
    <s v="Jones"/>
    <n v="35"/>
    <s v="Finance"/>
    <x v="3"/>
    <s v="Active"/>
    <d v="2020-05-13T00:00:00"/>
    <n v="83273.41"/>
    <s v="frank.jones@example.com"/>
    <n v="-6295187793"/>
    <s v="Excellent"/>
    <b v="0"/>
    <n v="83273.41"/>
    <s v=" 6295187793"/>
    <s v="(629) 518-7793"/>
    <s v="Frank Jones"/>
    <n v="6"/>
  </r>
  <r>
    <x v="810"/>
    <s v="Heidi"/>
    <s v="Williams"/>
    <n v="30"/>
    <s v="HR"/>
    <x v="0"/>
    <s v="Pending"/>
    <d v="2023-03-22T00:00:00"/>
    <n v="58917.58"/>
    <s v="heidi.williams@example.com"/>
    <n v="-1763425072"/>
    <s v="Good"/>
    <b v="0"/>
    <n v="58917.58"/>
    <s v=" 1763425072"/>
    <s v="(176) 342-5072"/>
    <s v="Heidi Williams"/>
    <n v="3"/>
  </r>
  <r>
    <x v="811"/>
    <s v="Bob"/>
    <s v="Williams"/>
    <n v="35"/>
    <s v="Sales"/>
    <x v="2"/>
    <s v="Active"/>
    <d v="2024-06-10T00:00:00"/>
    <n v="71148.27"/>
    <s v="bob.williams@example.com"/>
    <n v="-3055978244"/>
    <s v="Excellent"/>
    <b v="1"/>
    <n v="71148.27"/>
    <s v=" 3055978244"/>
    <s v="(305) 597-8244"/>
    <s v="Bob Williams"/>
    <n v="2"/>
  </r>
  <r>
    <x v="812"/>
    <s v="Grace"/>
    <s v="Smith"/>
    <n v="30"/>
    <s v="Sales"/>
    <x v="4"/>
    <s v="Pending"/>
    <d v="2020-11-21T00:00:00"/>
    <n v="118172.42"/>
    <s v="grace.smith@example.com"/>
    <n v="-7598339913"/>
    <s v="Poor"/>
    <b v="1"/>
    <n v="118172.42"/>
    <s v=" 7598339913"/>
    <s v="(759) 833-9913"/>
    <s v="Grace Smith"/>
    <n v="5"/>
  </r>
  <r>
    <x v="813"/>
    <s v="Frank"/>
    <s v="Brown"/>
    <n v="30"/>
    <s v="DevOps"/>
    <x v="5"/>
    <s v="Inactive"/>
    <d v="2024-05-25T00:00:00"/>
    <n v="118614.37"/>
    <s v="frank.brown@example.com"/>
    <n v="-388436603"/>
    <s v="Average"/>
    <b v="0"/>
    <n v="118614.37"/>
    <s v=" 388436603"/>
    <s v="(038) 843-6603"/>
    <s v="Frank Brown"/>
    <n v="2"/>
  </r>
  <r>
    <x v="814"/>
    <s v="Frank"/>
    <s v="Brown"/>
    <n v="30"/>
    <s v="DevOps"/>
    <x v="4"/>
    <s v="Active"/>
    <d v="2023-09-19T00:00:00"/>
    <n v="96872.36"/>
    <s v="frank.brown@example.com"/>
    <n v="-4324006156"/>
    <s v="Poor"/>
    <b v="0"/>
    <n v="96872.36"/>
    <s v=" 4324006156"/>
    <s v="(432) 400-6156"/>
    <s v="Frank Brown"/>
    <n v="3"/>
  </r>
  <r>
    <x v="815"/>
    <s v="Heidi"/>
    <s v="Jones"/>
    <n v="25"/>
    <s v="Sales"/>
    <x v="5"/>
    <s v="Inactive"/>
    <d v="2021-10-28T00:00:00"/>
    <n v="88856.14"/>
    <s v="heidi.jones@example.com"/>
    <n v="-2768297513"/>
    <s v="Good"/>
    <b v="1"/>
    <n v="88856.14"/>
    <s v=" 2768297513"/>
    <s v="(276) 829-7513"/>
    <s v="Heidi Jones"/>
    <n v="4"/>
  </r>
  <r>
    <x v="816"/>
    <s v="Charlie"/>
    <s v="Smith"/>
    <n v="35"/>
    <s v="Finance"/>
    <x v="1"/>
    <s v="Pending"/>
    <d v="2020-08-10T00:00:00"/>
    <n v="97985.61"/>
    <s v="charlie.smith@example.com"/>
    <n v="-7439742924"/>
    <s v="Good"/>
    <b v="0"/>
    <n v="97985.61"/>
    <s v=" 7439742924"/>
    <s v="(743) 974-2924"/>
    <s v="Charlie Smith"/>
    <n v="6"/>
  </r>
  <r>
    <x v="817"/>
    <s v="Grace"/>
    <s v="Williams"/>
    <n v="35"/>
    <s v="Finance"/>
    <x v="2"/>
    <s v="Pending"/>
    <d v="2020-05-05T00:00:00"/>
    <n v="56337.31"/>
    <s v="grace.williams@example.com"/>
    <n v="-105875255"/>
    <s v="Poor"/>
    <b v="1"/>
    <n v="56337.31"/>
    <s v=" 105875255"/>
    <s v="(010) 587-5255"/>
    <s v="Grace Williams"/>
    <n v="6"/>
  </r>
  <r>
    <x v="818"/>
    <s v="Alice"/>
    <s v="Brown"/>
    <n v="30"/>
    <s v="DevOps"/>
    <x v="4"/>
    <s v="Inactive"/>
    <d v="2022-12-24T00:00:00"/>
    <n v="70405.23"/>
    <s v="alice.brown@example.com"/>
    <n v="-8065625903"/>
    <s v="Poor"/>
    <b v="1"/>
    <n v="70405.23"/>
    <s v=" 8065625903"/>
    <s v="(806) 562-5903"/>
    <s v="Alice Brown"/>
    <n v="3"/>
  </r>
  <r>
    <x v="819"/>
    <s v="Heidi"/>
    <s v="Smith"/>
    <n v="30"/>
    <s v="Admin"/>
    <x v="2"/>
    <s v="Inactive"/>
    <d v="2021-09-05T00:00:00"/>
    <n v="89919.35"/>
    <s v="heidi.smith@example.com"/>
    <n v="-5990802710"/>
    <s v="Excellent"/>
    <b v="1"/>
    <n v="89919.35"/>
    <s v=" 5990802710"/>
    <s v="(599) 080-2710"/>
    <s v="Heidi Smith"/>
    <n v="5"/>
  </r>
  <r>
    <x v="820"/>
    <s v="Eva"/>
    <s v="Davis"/>
    <n v="40"/>
    <s v="DevOps"/>
    <x v="0"/>
    <s v="Active"/>
    <d v="2023-04-08T00:00:00"/>
    <n v="50568.35"/>
    <s v="eva.davis@example.com"/>
    <n v="-2218231554"/>
    <s v="Good"/>
    <b v="1"/>
    <n v="50568.35"/>
    <s v=" 2218231554"/>
    <s v="(221) 823-1554"/>
    <s v="Eva Davis"/>
    <n v="3"/>
  </r>
  <r>
    <x v="821"/>
    <s v="Grace"/>
    <s v="Brown"/>
    <n v="30"/>
    <s v="HR"/>
    <x v="1"/>
    <s v="Inactive"/>
    <d v="2023-01-29T00:00:00"/>
    <s v="N/A"/>
    <s v="grace.brown@example.com"/>
    <n v="-1651768085"/>
    <s v="Good"/>
    <b v="0"/>
    <n v="91600.13"/>
    <s v=" 1651768085"/>
    <s v="(165) 176-8085"/>
    <s v="Grace Brown"/>
    <n v="3"/>
  </r>
  <r>
    <x v="822"/>
    <s v="Frank"/>
    <s v="Miller"/>
    <n v="25"/>
    <s v="HR"/>
    <x v="1"/>
    <s v="Active"/>
    <d v="2022-06-03T00:00:00"/>
    <n v="99155.53"/>
    <s v="frank.miller@example.com"/>
    <n v="-6281372142"/>
    <s v="Poor"/>
    <b v="1"/>
    <n v="99155.53"/>
    <s v=" 6281372142"/>
    <s v="(628) 137-2142"/>
    <s v="Frank Miller"/>
    <n v="4"/>
  </r>
  <r>
    <x v="823"/>
    <s v="Frank"/>
    <s v="Davis"/>
    <n v="40"/>
    <s v="Finance"/>
    <x v="3"/>
    <s v="Inactive"/>
    <d v="2023-01-21T00:00:00"/>
    <n v="64785.13"/>
    <s v="frank.davis@example.com"/>
    <n v="-3080037002"/>
    <s v="Average"/>
    <b v="1"/>
    <n v="64785.13"/>
    <s v=" 3080037002"/>
    <s v="(308) 003-7002"/>
    <s v="Frank Davis"/>
    <n v="3"/>
  </r>
  <r>
    <x v="824"/>
    <s v="Charlie"/>
    <s v="Garcia"/>
    <n v="30"/>
    <s v="Sales"/>
    <x v="3"/>
    <s v="Inactive"/>
    <d v="2024-09-16T00:00:00"/>
    <n v="79206.48"/>
    <s v="charlie.garcia@example.com"/>
    <n v="-3228556607"/>
    <s v="Good"/>
    <b v="0"/>
    <n v="79206.48"/>
    <s v=" 3228556607"/>
    <s v="(322) 855-6607"/>
    <s v="Charlie Garcia"/>
    <n v="2"/>
  </r>
  <r>
    <x v="825"/>
    <s v="Charlie"/>
    <s v="Brown"/>
    <n v="30"/>
    <s v="Cloud Tech"/>
    <x v="1"/>
    <s v="Pending"/>
    <d v="2020-02-02T00:00:00"/>
    <n v="60079.71"/>
    <s v="charlie.brown@example.com"/>
    <n v="-4706810389"/>
    <s v="Average"/>
    <b v="1"/>
    <n v="60079.71"/>
    <s v=" 4706810389"/>
    <s v="(470) 681-0389"/>
    <s v="Charlie Brown"/>
    <n v="6"/>
  </r>
  <r>
    <x v="826"/>
    <s v="Grace"/>
    <s v="Williams"/>
    <n v="30"/>
    <s v="Cloud Tech"/>
    <x v="4"/>
    <s v="Pending"/>
    <d v="2024-07-08T00:00:00"/>
    <n v="79109.88"/>
    <s v="grace.williams@example.com"/>
    <n v="-3397051957"/>
    <s v="Poor"/>
    <b v="0"/>
    <n v="79109.88"/>
    <s v=" 3397051957"/>
    <s v="(339) 705-1957"/>
    <s v="Grace Williams"/>
    <n v="2"/>
  </r>
  <r>
    <x v="827"/>
    <s v="Grace"/>
    <s v="Johnson"/>
    <n v="30"/>
    <s v="Admin"/>
    <x v="3"/>
    <s v="Pending"/>
    <d v="2022-05-18T00:00:00"/>
    <n v="88643.5"/>
    <s v="grace.johnson@example.com"/>
    <n v="-2632809447"/>
    <s v="Poor"/>
    <b v="0"/>
    <n v="88643.5"/>
    <s v=" 2632809447"/>
    <s v="(263) 280-9447"/>
    <s v="Grace Johnson"/>
    <n v="4"/>
  </r>
  <r>
    <x v="828"/>
    <s v="Frank"/>
    <s v="Davis"/>
    <n v="30"/>
    <s v="Admin"/>
    <x v="3"/>
    <s v="Pending"/>
    <d v="2020-01-16T00:00:00"/>
    <n v="90455.7"/>
    <s v="frank.davis@example.com"/>
    <n v="-5862394534"/>
    <s v="Excellent"/>
    <b v="0"/>
    <n v="90455.7"/>
    <s v=" 5862394534"/>
    <s v="(586) 239-4534"/>
    <s v="Frank Davis"/>
    <n v="6"/>
  </r>
  <r>
    <x v="829"/>
    <s v="David"/>
    <s v="Garcia"/>
    <n v="30"/>
    <s v="HR"/>
    <x v="3"/>
    <s v="Pending"/>
    <d v="2023-03-26T00:00:00"/>
    <n v="75687.899999999994"/>
    <s v="david.garcia@example.com"/>
    <n v="-4614707985"/>
    <s v="Good"/>
    <b v="1"/>
    <n v="75687.899999999994"/>
    <s v=" 4614707985"/>
    <s v="(461) 470-7985"/>
    <s v="David Garcia"/>
    <n v="3"/>
  </r>
  <r>
    <x v="830"/>
    <s v="Heidi"/>
    <s v="Jones"/>
    <n v="35"/>
    <s v="Cloud Tech"/>
    <x v="5"/>
    <s v="Inactive"/>
    <d v="2023-11-15T00:00:00"/>
    <n v="55604.42"/>
    <s v="heidi.jones@example.com"/>
    <n v="-3210613393"/>
    <s v="Average"/>
    <b v="0"/>
    <n v="55604.42"/>
    <s v=" 3210613393"/>
    <s v="(321) 061-3393"/>
    <s v="Heidi Jones"/>
    <n v="2"/>
  </r>
  <r>
    <x v="831"/>
    <s v="Eva"/>
    <s v="Jones"/>
    <n v="40"/>
    <s v="Sales"/>
    <x v="1"/>
    <s v="Pending"/>
    <d v="2024-12-27T00:00:00"/>
    <n v="92704.94"/>
    <s v="eva.jones@example.com"/>
    <n v="-3945703942"/>
    <s v="Excellent"/>
    <b v="0"/>
    <n v="92704.94"/>
    <s v=" 3945703942"/>
    <s v="(394) 570-3942"/>
    <s v="Eva Jones"/>
    <n v="1"/>
  </r>
  <r>
    <x v="832"/>
    <s v="Bob"/>
    <s v="Williams"/>
    <n v="30"/>
    <s v="Sales"/>
    <x v="0"/>
    <s v="Pending"/>
    <d v="2020-04-18T00:00:00"/>
    <n v="113250.97"/>
    <s v="bob.williams@example.com"/>
    <n v="-8040325375"/>
    <s v="Good"/>
    <b v="1"/>
    <n v="113250.97"/>
    <s v=" 8040325375"/>
    <s v="(804) 032-5375"/>
    <s v="Bob Williams"/>
    <n v="6"/>
  </r>
  <r>
    <x v="833"/>
    <s v="Alice"/>
    <s v="Brown"/>
    <n v="40"/>
    <s v="Finance"/>
    <x v="5"/>
    <s v="Inactive"/>
    <d v="2023-03-21T00:00:00"/>
    <n v="101367.02"/>
    <s v="alice.brown@example.com"/>
    <n v="-5769277893"/>
    <s v="Excellent"/>
    <b v="0"/>
    <n v="101367.02"/>
    <s v=" 5769277893"/>
    <s v="(576) 927-7893"/>
    <s v="Alice Brown"/>
    <n v="3"/>
  </r>
  <r>
    <x v="834"/>
    <s v="Eva"/>
    <s v="Smith"/>
    <n v="35"/>
    <s v="Admin"/>
    <x v="1"/>
    <s v="Pending"/>
    <d v="2023-05-08T00:00:00"/>
    <n v="102459.77"/>
    <s v="eva.smith@example.com"/>
    <n v="-3191009003"/>
    <s v="Poor"/>
    <b v="0"/>
    <n v="102459.77"/>
    <s v=" 3191009003"/>
    <s v="(319) 100-9003"/>
    <s v="Eva Smith"/>
    <n v="3"/>
  </r>
  <r>
    <x v="835"/>
    <s v="Eva"/>
    <s v="Brown"/>
    <n v="25"/>
    <s v="DevOps"/>
    <x v="3"/>
    <s v="Pending"/>
    <d v="2020-12-12T00:00:00"/>
    <n v="90100.2"/>
    <s v="eva.brown@example.com"/>
    <n v="-476921052"/>
    <s v="Good"/>
    <b v="0"/>
    <n v="90100.2"/>
    <s v=" 476921052"/>
    <s v="(047) 692-1052"/>
    <s v="Eva Brown"/>
    <n v="5"/>
  </r>
  <r>
    <x v="836"/>
    <s v="Eva"/>
    <s v="Williams"/>
    <n v="30"/>
    <s v="Cloud Tech"/>
    <x v="0"/>
    <s v="Inactive"/>
    <d v="2020-06-17T00:00:00"/>
    <n v="58877.49"/>
    <s v="eva.williams@example.com"/>
    <n v="-3651460400"/>
    <s v="Excellent"/>
    <b v="0"/>
    <n v="58877.49"/>
    <s v=" 3651460400"/>
    <s v="(365) 146-0400"/>
    <s v="Eva Williams"/>
    <n v="6"/>
  </r>
  <r>
    <x v="837"/>
    <s v="Eva"/>
    <s v="Jones"/>
    <n v="35"/>
    <s v="Admin"/>
    <x v="5"/>
    <s v="Inactive"/>
    <d v="2021-07-17T00:00:00"/>
    <s v="N/A"/>
    <s v="eva.jones@example.com"/>
    <n v="-4247310719"/>
    <s v="Excellent"/>
    <b v="0"/>
    <n v="96158.15"/>
    <s v=" 4247310719"/>
    <s v="(424) 731-0719"/>
    <s v="Eva Jones"/>
    <n v="5"/>
  </r>
  <r>
    <x v="838"/>
    <s v="Bob"/>
    <s v="Brown"/>
    <n v="30"/>
    <s v="Admin"/>
    <x v="5"/>
    <s v="Pending"/>
    <d v="2020-11-05T00:00:00"/>
    <n v="96140.89"/>
    <s v="bob.brown@example.com"/>
    <n v="-1137984408"/>
    <s v="Average"/>
    <b v="1"/>
    <n v="96140.89"/>
    <s v=" 1137984408"/>
    <s v="(113) 798-4408"/>
    <s v="Bob Brown"/>
    <n v="5"/>
  </r>
  <r>
    <x v="839"/>
    <s v="Charlie"/>
    <s v="Jones"/>
    <n v="35"/>
    <s v="DevOps"/>
    <x v="4"/>
    <s v="Inactive"/>
    <d v="2021-01-05T00:00:00"/>
    <n v="105956.04"/>
    <s v="charlie.jones@example.com"/>
    <n v="-7123166006"/>
    <s v="Excellent"/>
    <b v="0"/>
    <n v="105956.04"/>
    <s v=" 7123166006"/>
    <s v="(712) 316-6006"/>
    <s v="Charlie Jones"/>
    <n v="5"/>
  </r>
  <r>
    <x v="840"/>
    <s v="Frank"/>
    <s v="Davis"/>
    <n v="25"/>
    <s v="Admin"/>
    <x v="5"/>
    <s v="Active"/>
    <d v="2024-09-11T00:00:00"/>
    <n v="84716.38"/>
    <s v="frank.davis@example.com"/>
    <n v="-6762090143"/>
    <s v="Good"/>
    <b v="0"/>
    <n v="84716.38"/>
    <s v=" 6762090143"/>
    <s v="(676) 209-0143"/>
    <s v="Frank Davis"/>
    <n v="2"/>
  </r>
  <r>
    <x v="841"/>
    <s v="Grace"/>
    <s v="Garcia"/>
    <n v="30"/>
    <s v="DevOps"/>
    <x v="3"/>
    <s v="Pending"/>
    <d v="2023-07-29T00:00:00"/>
    <n v="61709.83"/>
    <s v="grace.garcia@example.com"/>
    <n v="-7340433699"/>
    <s v="Good"/>
    <b v="1"/>
    <n v="61709.83"/>
    <s v=" 7340433699"/>
    <s v="(734) 043-3699"/>
    <s v="Grace Garcia"/>
    <n v="3"/>
  </r>
  <r>
    <x v="842"/>
    <s v="Frank"/>
    <s v="Smith"/>
    <n v="25"/>
    <s v="DevOps"/>
    <x v="0"/>
    <s v="Active"/>
    <d v="2020-04-17T00:00:00"/>
    <n v="61732.03"/>
    <s v="frank.smith@example.com"/>
    <n v="-9687304518"/>
    <s v="Average"/>
    <b v="1"/>
    <n v="61732.03"/>
    <s v=" 9687304518"/>
    <s v="(968) 730-4518"/>
    <s v="Frank Smith"/>
    <n v="6"/>
  </r>
  <r>
    <x v="843"/>
    <s v="Eva"/>
    <s v="Davis"/>
    <n v="40"/>
    <s v="DevOps"/>
    <x v="5"/>
    <s v="Active"/>
    <d v="2022-02-16T00:00:00"/>
    <n v="97845.7"/>
    <s v="eva.davis@example.com"/>
    <n v="-5778255881"/>
    <s v="Good"/>
    <b v="1"/>
    <n v="97845.7"/>
    <s v=" 5778255881"/>
    <s v="(577) 825-5881"/>
    <s v="Eva Davis"/>
    <n v="4"/>
  </r>
  <r>
    <x v="844"/>
    <s v="Eva"/>
    <s v="Jones"/>
    <n v="30"/>
    <s v="Sales"/>
    <x v="3"/>
    <s v="Active"/>
    <d v="2021-08-14T00:00:00"/>
    <n v="114905.58"/>
    <s v="eva.jones@example.com"/>
    <n v="-5562965753"/>
    <s v="Poor"/>
    <b v="0"/>
    <n v="114905.58"/>
    <s v=" 5562965753"/>
    <s v="(556) 296-5753"/>
    <s v="Eva Jones"/>
    <n v="5"/>
  </r>
  <r>
    <x v="845"/>
    <s v="Frank"/>
    <s v="Jones"/>
    <n v="30"/>
    <s v="DevOps"/>
    <x v="1"/>
    <s v="Active"/>
    <d v="2022-12-24T00:00:00"/>
    <n v="94619.69"/>
    <s v="frank.jones@example.com"/>
    <n v="-2786561941"/>
    <s v="Good"/>
    <b v="1"/>
    <n v="94619.69"/>
    <s v=" 2786561941"/>
    <s v="(278) 656-1941"/>
    <s v="Frank Jones"/>
    <n v="3"/>
  </r>
  <r>
    <x v="846"/>
    <s v="Grace"/>
    <s v="Johnson"/>
    <n v="30"/>
    <s v="DevOps"/>
    <x v="0"/>
    <s v="Inactive"/>
    <d v="2021-07-07T00:00:00"/>
    <n v="68696.149999999994"/>
    <s v="grace.johnson@example.com"/>
    <n v="-5577820581"/>
    <s v="Good"/>
    <b v="0"/>
    <n v="68696.149999999994"/>
    <s v=" 5577820581"/>
    <s v="(557) 782-0581"/>
    <s v="Grace Johnson"/>
    <n v="5"/>
  </r>
  <r>
    <x v="847"/>
    <s v="Grace"/>
    <s v="Johnson"/>
    <n v="40"/>
    <s v="DevOps"/>
    <x v="2"/>
    <s v="Active"/>
    <d v="2024-02-12T00:00:00"/>
    <n v="97032.29"/>
    <s v="grace.johnson@example.com"/>
    <n v="-9582923615"/>
    <s v="Excellent"/>
    <b v="0"/>
    <n v="97032.29"/>
    <s v=" 9582923615"/>
    <s v="(958) 292-3615"/>
    <s v="Grace Johnson"/>
    <n v="2"/>
  </r>
  <r>
    <x v="848"/>
    <s v="Frank"/>
    <s v="Davis"/>
    <n v="30"/>
    <s v="HR"/>
    <x v="5"/>
    <s v="Active"/>
    <d v="2023-10-09T00:00:00"/>
    <n v="50593.33"/>
    <s v="frank.davis@example.com"/>
    <n v="-1880819047"/>
    <s v="Excellent"/>
    <b v="1"/>
    <n v="50593.33"/>
    <s v=" 1880819047"/>
    <s v="(188) 081-9047"/>
    <s v="Frank Davis"/>
    <n v="3"/>
  </r>
  <r>
    <x v="849"/>
    <s v="Grace"/>
    <s v="Miller"/>
    <n v="25"/>
    <s v="Sales"/>
    <x v="1"/>
    <s v="Pending"/>
    <d v="2022-07-02T00:00:00"/>
    <n v="74606.149999999994"/>
    <s v="grace.miller@example.com"/>
    <n v="-2357155867"/>
    <s v="Good"/>
    <b v="1"/>
    <n v="74606.149999999994"/>
    <s v=" 2357155867"/>
    <s v="(235) 715-5867"/>
    <s v="Grace Miller"/>
    <n v="4"/>
  </r>
  <r>
    <x v="850"/>
    <s v="Eva"/>
    <s v="Davis"/>
    <n v="30"/>
    <s v="Cloud Tech"/>
    <x v="1"/>
    <s v="Pending"/>
    <d v="2020-07-07T00:00:00"/>
    <n v="53981.73"/>
    <s v="eva.davis@example.com"/>
    <n v="-6395613722"/>
    <s v="Average"/>
    <b v="0"/>
    <n v="53981.73"/>
    <s v=" 6395613722"/>
    <s v="(639) 561-3722"/>
    <s v="Eva Davis"/>
    <n v="6"/>
  </r>
  <r>
    <x v="851"/>
    <s v="David"/>
    <s v="Johnson"/>
    <n v="30"/>
    <s v="DevOps"/>
    <x v="1"/>
    <s v="Pending"/>
    <d v="2020-09-02T00:00:00"/>
    <n v="56047.05"/>
    <s v="david.johnson@example.com"/>
    <n v="-817214363"/>
    <s v="Excellent"/>
    <b v="1"/>
    <n v="56047.05"/>
    <s v=" 817214363"/>
    <s v="(081) 721-4363"/>
    <s v="David Johnson"/>
    <n v="6"/>
  </r>
  <r>
    <x v="852"/>
    <s v="Grace"/>
    <s v="Jones"/>
    <n v="30"/>
    <s v="Admin"/>
    <x v="1"/>
    <s v="Pending"/>
    <d v="2021-01-12T00:00:00"/>
    <n v="67733.5"/>
    <s v="grace.jones@example.com"/>
    <n v="-3813000412"/>
    <s v="Average"/>
    <b v="0"/>
    <n v="67733.5"/>
    <s v=" 3813000412"/>
    <s v="(381) 300-0412"/>
    <s v="Grace Jones"/>
    <n v="5"/>
  </r>
  <r>
    <x v="853"/>
    <s v="Bob"/>
    <s v="Williams"/>
    <n v="40"/>
    <s v="HR"/>
    <x v="3"/>
    <s v="Pending"/>
    <d v="2023-09-29T00:00:00"/>
    <n v="103891.64"/>
    <s v="bob.williams@example.com"/>
    <n v="-2114716559"/>
    <s v="Good"/>
    <b v="1"/>
    <n v="103891.64"/>
    <s v=" 2114716559"/>
    <s v="(211) 471-6559"/>
    <s v="Bob Williams"/>
    <n v="3"/>
  </r>
  <r>
    <x v="854"/>
    <s v="Charlie"/>
    <s v="Davis"/>
    <n v="25"/>
    <s v="HR"/>
    <x v="1"/>
    <s v="Inactive"/>
    <d v="2022-03-06T00:00:00"/>
    <n v="73285.83"/>
    <s v="charlie.davis@example.com"/>
    <n v="-9456534698"/>
    <s v="Good"/>
    <b v="1"/>
    <n v="73285.83"/>
    <s v=" 9456534698"/>
    <s v="(945) 653-4698"/>
    <s v="Charlie Davis"/>
    <n v="4"/>
  </r>
  <r>
    <x v="855"/>
    <s v="Eva"/>
    <s v="Jones"/>
    <n v="30"/>
    <s v="Finance"/>
    <x v="1"/>
    <s v="Inactive"/>
    <d v="2021-02-14T00:00:00"/>
    <n v="92721.13"/>
    <s v="eva.jones@example.com"/>
    <n v="-7990707549"/>
    <s v="Poor"/>
    <b v="1"/>
    <n v="92721.13"/>
    <s v=" 7990707549"/>
    <s v="(799) 070-7549"/>
    <s v="Eva Jones"/>
    <n v="5"/>
  </r>
  <r>
    <x v="856"/>
    <s v="Heidi"/>
    <s v="Williams"/>
    <n v="25"/>
    <s v="Admin"/>
    <x v="5"/>
    <s v="Inactive"/>
    <d v="2021-03-23T00:00:00"/>
    <n v="92977.64"/>
    <s v="heidi.williams@example.com"/>
    <n v="-4768169956"/>
    <s v="Excellent"/>
    <b v="0"/>
    <n v="92977.64"/>
    <s v=" 4768169956"/>
    <s v="(476) 816-9956"/>
    <s v="Heidi Williams"/>
    <n v="5"/>
  </r>
  <r>
    <x v="857"/>
    <s v="Heidi"/>
    <s v="Williams"/>
    <n v="35"/>
    <s v="Cloud Tech"/>
    <x v="1"/>
    <s v="Active"/>
    <d v="2020-05-24T00:00:00"/>
    <n v="89994.12"/>
    <s v="heidi.williams@example.com"/>
    <n v="-607174810"/>
    <s v="Good"/>
    <b v="1"/>
    <n v="89994.12"/>
    <s v=" 607174810"/>
    <s v="(060) 717-4810"/>
    <s v="Heidi Williams"/>
    <n v="6"/>
  </r>
  <r>
    <x v="858"/>
    <s v="Heidi"/>
    <s v="Johnson"/>
    <n v="25"/>
    <s v="Finance"/>
    <x v="4"/>
    <s v="Pending"/>
    <d v="2023-08-04T00:00:00"/>
    <n v="50060.73"/>
    <s v="heidi.johnson@example.com"/>
    <n v="-3176539704"/>
    <s v="Poor"/>
    <b v="0"/>
    <n v="50060.73"/>
    <s v=" 3176539704"/>
    <s v="(317) 653-9704"/>
    <s v="Heidi Johnson"/>
    <n v="3"/>
  </r>
  <r>
    <x v="859"/>
    <s v="Grace"/>
    <s v="Davis"/>
    <n v="35"/>
    <s v="Admin"/>
    <x v="2"/>
    <s v="Inactive"/>
    <d v="2022-03-12T00:00:00"/>
    <n v="90224.82"/>
    <s v="grace.davis@example.com"/>
    <n v="-4873961028"/>
    <s v="Excellent"/>
    <b v="0"/>
    <n v="90224.82"/>
    <s v=" 4873961028"/>
    <s v="(487) 396-1028"/>
    <s v="Grace Davis"/>
    <n v="4"/>
  </r>
  <r>
    <x v="860"/>
    <s v="Heidi"/>
    <s v="Brown"/>
    <n v="40"/>
    <s v="Finance"/>
    <x v="3"/>
    <s v="Pending"/>
    <d v="2024-05-18T00:00:00"/>
    <n v="106859.3"/>
    <s v="heidi.brown@example.com"/>
    <n v="-871827495"/>
    <s v="Good"/>
    <b v="0"/>
    <n v="106859.3"/>
    <s v=" 871827495"/>
    <s v="(087) 182-7495"/>
    <s v="Heidi Brown"/>
    <n v="2"/>
  </r>
  <r>
    <x v="861"/>
    <s v="David"/>
    <s v="Smith"/>
    <n v="25"/>
    <s v="Finance"/>
    <x v="2"/>
    <s v="Inactive"/>
    <d v="2020-09-05T00:00:00"/>
    <n v="89707.07"/>
    <s v="david.smith@example.com"/>
    <n v="-8049187273"/>
    <s v="Good"/>
    <b v="0"/>
    <n v="89707.07"/>
    <s v=" 8049187273"/>
    <s v="(804) 918-7273"/>
    <s v="David Smith"/>
    <n v="6"/>
  </r>
  <r>
    <x v="862"/>
    <s v="Frank"/>
    <s v="Johnson"/>
    <n v="35"/>
    <s v="DevOps"/>
    <x v="0"/>
    <s v="Inactive"/>
    <d v="2020-04-23T00:00:00"/>
    <n v="94259.08"/>
    <s v="frank.johnson@example.com"/>
    <n v="-2049561212"/>
    <s v="Excellent"/>
    <b v="1"/>
    <n v="94259.08"/>
    <s v=" 2049561212"/>
    <s v="(204) 956-1212"/>
    <s v="Frank Johnson"/>
    <n v="6"/>
  </r>
  <r>
    <x v="863"/>
    <s v="Bob"/>
    <s v="Johnson"/>
    <n v="35"/>
    <s v="Sales"/>
    <x v="0"/>
    <s v="Active"/>
    <d v="2024-09-18T00:00:00"/>
    <n v="82174.75"/>
    <s v="bob.johnson@example.com"/>
    <n v="-7730626041"/>
    <s v="Excellent"/>
    <b v="0"/>
    <n v="82174.75"/>
    <s v=" 7730626041"/>
    <s v="(773) 062-6041"/>
    <s v="Bob Johnson"/>
    <n v="2"/>
  </r>
  <r>
    <x v="864"/>
    <s v="David"/>
    <s v="Brown"/>
    <n v="30"/>
    <s v="Sales"/>
    <x v="1"/>
    <s v="Inactive"/>
    <d v="2023-09-15T00:00:00"/>
    <n v="63370.22"/>
    <s v="david.brown@example.com"/>
    <n v="-3597371121"/>
    <s v="Excellent"/>
    <b v="0"/>
    <n v="63370.22"/>
    <s v=" 3597371121"/>
    <s v="(359) 737-1121"/>
    <s v="David Brown"/>
    <n v="3"/>
  </r>
  <r>
    <x v="865"/>
    <s v="Bob"/>
    <s v="Smith"/>
    <n v="35"/>
    <s v="Finance"/>
    <x v="1"/>
    <s v="Pending"/>
    <d v="2022-06-15T00:00:00"/>
    <n v="101472.69"/>
    <s v="bob.smith@example.com"/>
    <n v="-2990775607"/>
    <s v="Good"/>
    <b v="1"/>
    <n v="101472.69"/>
    <s v=" 2990775607"/>
    <s v="(299) 077-5607"/>
    <s v="Bob Smith"/>
    <n v="4"/>
  </r>
  <r>
    <x v="866"/>
    <s v="David"/>
    <s v="Jones"/>
    <n v="25"/>
    <s v="DevOps"/>
    <x v="5"/>
    <s v="Active"/>
    <d v="2022-09-28T00:00:00"/>
    <n v="77213.73"/>
    <s v="david.jones@example.com"/>
    <n v="-5816704685"/>
    <s v="Good"/>
    <b v="0"/>
    <n v="77213.73"/>
    <s v=" 5816704685"/>
    <s v="(581) 670-4685"/>
    <s v="David Jones"/>
    <n v="4"/>
  </r>
  <r>
    <x v="867"/>
    <s v="Eva"/>
    <s v="Miller"/>
    <n v="40"/>
    <s v="Sales"/>
    <x v="3"/>
    <s v="Active"/>
    <d v="2020-03-16T00:00:00"/>
    <n v="73749.960000000006"/>
    <s v="eva.miller@example.com"/>
    <n v="-1114576831"/>
    <s v="Poor"/>
    <b v="1"/>
    <n v="73749.960000000006"/>
    <s v=" 1114576831"/>
    <s v="(111) 457-6831"/>
    <s v="Eva Miller"/>
    <n v="6"/>
  </r>
  <r>
    <x v="868"/>
    <s v="Alice"/>
    <s v="Davis"/>
    <n v="40"/>
    <s v="Cloud Tech"/>
    <x v="4"/>
    <s v="Pending"/>
    <d v="2023-09-28T00:00:00"/>
    <n v="86618.37"/>
    <s v="alice.davis@example.com"/>
    <n v="-1021923784"/>
    <s v="Average"/>
    <b v="0"/>
    <n v="86618.37"/>
    <s v=" 1021923784"/>
    <s v="(102) 192-3784"/>
    <s v="Alice Davis"/>
    <n v="3"/>
  </r>
  <r>
    <x v="869"/>
    <s v="Charlie"/>
    <s v="Miller"/>
    <n v="30"/>
    <s v="Admin"/>
    <x v="1"/>
    <s v="Active"/>
    <d v="2024-02-15T00:00:00"/>
    <n v="59911.33"/>
    <s v="charlie.miller@example.com"/>
    <n v="-8471296179"/>
    <s v="Excellent"/>
    <b v="1"/>
    <n v="59911.33"/>
    <s v=" 8471296179"/>
    <s v="(847) 129-6179"/>
    <s v="Charlie Miller"/>
    <n v="2"/>
  </r>
  <r>
    <x v="870"/>
    <s v="Heidi"/>
    <s v="Jones"/>
    <n v="30"/>
    <s v="Cloud Tech"/>
    <x v="4"/>
    <s v="Pending"/>
    <d v="2023-08-21T00:00:00"/>
    <n v="59137.64"/>
    <s v="heidi.jones@example.com"/>
    <n v="-3324260507"/>
    <s v="Good"/>
    <b v="0"/>
    <n v="59137.64"/>
    <s v=" 3324260507"/>
    <s v="(332) 426-0507"/>
    <s v="Heidi Jones"/>
    <n v="3"/>
  </r>
  <r>
    <x v="871"/>
    <s v="Alice"/>
    <s v="Garcia"/>
    <n v="35"/>
    <s v="Cloud Tech"/>
    <x v="3"/>
    <s v="Pending"/>
    <d v="2020-12-15T00:00:00"/>
    <n v="108474.65"/>
    <s v="alice.garcia@example.com"/>
    <n v="-184980424"/>
    <s v="Good"/>
    <b v="1"/>
    <n v="108474.65"/>
    <s v=" 184980424"/>
    <s v="(018) 498-0424"/>
    <s v="Alice Garcia"/>
    <n v="5"/>
  </r>
  <r>
    <x v="872"/>
    <s v="Bob"/>
    <s v="Johnson"/>
    <n v="25"/>
    <s v="Finance"/>
    <x v="5"/>
    <s v="Pending"/>
    <d v="2021-03-27T00:00:00"/>
    <n v="54417.71"/>
    <s v="bob.johnson@example.com"/>
    <n v="-3733777311"/>
    <s v="Excellent"/>
    <b v="0"/>
    <n v="54417.71"/>
    <s v=" 3733777311"/>
    <s v="(373) 377-7311"/>
    <s v="Bob Johnson"/>
    <n v="5"/>
  </r>
  <r>
    <x v="873"/>
    <s v="Frank"/>
    <s v="Smith"/>
    <n v="40"/>
    <s v="HR"/>
    <x v="1"/>
    <s v="Pending"/>
    <d v="2023-03-25T00:00:00"/>
    <n v="88211.94"/>
    <s v="frank.smith@example.com"/>
    <n v="-6881228216"/>
    <s v="Average"/>
    <b v="0"/>
    <n v="88211.94"/>
    <s v=" 6881228216"/>
    <s v="(688) 122-8216"/>
    <s v="Frank Smith"/>
    <n v="3"/>
  </r>
  <r>
    <x v="874"/>
    <s v="David"/>
    <s v="Johnson"/>
    <n v="25"/>
    <s v="Sales"/>
    <x v="4"/>
    <s v="Inactive"/>
    <d v="2020-05-09T00:00:00"/>
    <n v="58452.18"/>
    <s v="david.johnson@example.com"/>
    <n v="-8192365345"/>
    <s v="Excellent"/>
    <b v="1"/>
    <n v="58452.18"/>
    <s v=" 8192365345"/>
    <s v="(819) 236-5345"/>
    <s v="David Johnson"/>
    <n v="6"/>
  </r>
  <r>
    <x v="875"/>
    <s v="Grace"/>
    <s v="Williams"/>
    <n v="30"/>
    <s v="DevOps"/>
    <x v="0"/>
    <s v="Pending"/>
    <d v="2020-12-03T00:00:00"/>
    <n v="80706.28"/>
    <s v="grace.williams@example.com"/>
    <n v="-605603566"/>
    <s v="Average"/>
    <b v="1"/>
    <n v="80706.28"/>
    <s v=" 605603566"/>
    <s v="(060) 560-3566"/>
    <s v="Grace Williams"/>
    <n v="5"/>
  </r>
  <r>
    <x v="876"/>
    <s v="Alice"/>
    <s v="Johnson"/>
    <n v="30"/>
    <s v="Cloud Tech"/>
    <x v="2"/>
    <s v="Pending"/>
    <d v="2022-02-09T00:00:00"/>
    <s v="N/A"/>
    <s v="alice.johnson@example.com"/>
    <n v="-9327986238"/>
    <s v="Good"/>
    <b v="1"/>
    <n v="81017.91"/>
    <s v=" 9327986238"/>
    <s v="(932) 798-6238"/>
    <s v="Alice Johnson"/>
    <n v="4"/>
  </r>
  <r>
    <x v="877"/>
    <s v="Heidi"/>
    <s v="Johnson"/>
    <n v="25"/>
    <s v="Cloud Tech"/>
    <x v="1"/>
    <s v="Active"/>
    <d v="2020-07-01T00:00:00"/>
    <n v="99471.89"/>
    <s v="heidi.johnson@example.com"/>
    <n v="-8471690617"/>
    <s v="Average"/>
    <b v="1"/>
    <n v="99471.89"/>
    <s v=" 8471690617"/>
    <s v="(847) 169-0617"/>
    <s v="Heidi Johnson"/>
    <n v="6"/>
  </r>
  <r>
    <x v="878"/>
    <s v="Eva"/>
    <s v="Jones"/>
    <n v="40"/>
    <s v="DevOps"/>
    <x v="3"/>
    <s v="Pending"/>
    <d v="2020-09-16T00:00:00"/>
    <n v="64431.22"/>
    <s v="eva.jones@example.com"/>
    <n v="-1205464753"/>
    <s v="Poor"/>
    <b v="0"/>
    <n v="64431.22"/>
    <s v=" 1205464753"/>
    <s v="(120) 546-4753"/>
    <s v="Eva Jones"/>
    <n v="6"/>
  </r>
  <r>
    <x v="879"/>
    <s v="Heidi"/>
    <s v="Jones"/>
    <n v="40"/>
    <s v="Admin"/>
    <x v="4"/>
    <s v="Pending"/>
    <d v="2023-11-17T00:00:00"/>
    <n v="52633.48"/>
    <s v="heidi.jones@example.com"/>
    <n v="-8954787697"/>
    <s v="Good"/>
    <b v="0"/>
    <n v="52633.48"/>
    <s v=" 8954787697"/>
    <s v="(895) 478-7697"/>
    <s v="Heidi Jones"/>
    <n v="2"/>
  </r>
  <r>
    <x v="880"/>
    <s v="Heidi"/>
    <s v="Jones"/>
    <n v="30"/>
    <s v="Cloud Tech"/>
    <x v="2"/>
    <s v="Inactive"/>
    <d v="2021-12-13T00:00:00"/>
    <n v="79315.009999999995"/>
    <s v="heidi.jones@example.com"/>
    <n v="-9992751757"/>
    <s v="Poor"/>
    <b v="1"/>
    <n v="79315.009999999995"/>
    <s v=" 9992751757"/>
    <s v="(999) 275-1757"/>
    <s v="Heidi Jones"/>
    <n v="4"/>
  </r>
  <r>
    <x v="881"/>
    <s v="David"/>
    <s v="Miller"/>
    <n v="25"/>
    <s v="Sales"/>
    <x v="1"/>
    <s v="Pending"/>
    <d v="2022-01-11T00:00:00"/>
    <n v="110391.17"/>
    <s v="david.miller@example.com"/>
    <n v="-8914444982"/>
    <s v="Excellent"/>
    <b v="0"/>
    <n v="110391.17"/>
    <s v=" 8914444982"/>
    <s v="(891) 444-4982"/>
    <s v="David Miller"/>
    <n v="4"/>
  </r>
  <r>
    <x v="882"/>
    <s v="David"/>
    <s v="Williams"/>
    <n v="40"/>
    <s v="DevOps"/>
    <x v="2"/>
    <s v="Active"/>
    <d v="2021-07-20T00:00:00"/>
    <n v="53714.83"/>
    <s v="david.williams@example.com"/>
    <n v="-5539354357"/>
    <s v="Excellent"/>
    <b v="1"/>
    <n v="53714.83"/>
    <s v=" 5539354357"/>
    <s v="(553) 935-4357"/>
    <s v="David Williams"/>
    <n v="5"/>
  </r>
  <r>
    <x v="883"/>
    <s v="Charlie"/>
    <s v="Garcia"/>
    <n v="40"/>
    <s v="Finance"/>
    <x v="4"/>
    <s v="Active"/>
    <d v="2023-10-04T00:00:00"/>
    <n v="114587.11"/>
    <s v="charlie.garcia@example.com"/>
    <n v="-6449639242"/>
    <s v="Excellent"/>
    <b v="1"/>
    <n v="114587.11"/>
    <s v=" 6449639242"/>
    <s v="(644) 963-9242"/>
    <s v="Charlie Garcia"/>
    <n v="3"/>
  </r>
  <r>
    <x v="884"/>
    <s v="Frank"/>
    <s v="Garcia"/>
    <n v="35"/>
    <s v="Admin"/>
    <x v="3"/>
    <s v="Inactive"/>
    <d v="2021-11-15T00:00:00"/>
    <n v="93177.35"/>
    <s v="frank.garcia@example.com"/>
    <n v="-5885379820"/>
    <s v="Average"/>
    <b v="0"/>
    <n v="93177.35"/>
    <s v=" 5885379820"/>
    <s v="(588) 537-9820"/>
    <s v="Frank Garcia"/>
    <n v="4"/>
  </r>
  <r>
    <x v="885"/>
    <s v="Heidi"/>
    <s v="Jones"/>
    <n v="25"/>
    <s v="Cloud Tech"/>
    <x v="2"/>
    <s v="Active"/>
    <d v="2023-01-05T00:00:00"/>
    <n v="62312.13"/>
    <s v="heidi.jones@example.com"/>
    <n v="-4339527535"/>
    <s v="Good"/>
    <b v="0"/>
    <n v="62312.13"/>
    <s v=" 4339527535"/>
    <s v="(433) 952-7535"/>
    <s v="Heidi Jones"/>
    <n v="3"/>
  </r>
  <r>
    <x v="886"/>
    <s v="Heidi"/>
    <s v="Smith"/>
    <n v="30"/>
    <s v="Cloud Tech"/>
    <x v="1"/>
    <s v="Active"/>
    <d v="2024-01-17T00:00:00"/>
    <n v="81137.460000000006"/>
    <s v="heidi.smith@example.com"/>
    <n v="-7497852490"/>
    <s v="Excellent"/>
    <b v="0"/>
    <n v="81137.460000000006"/>
    <s v=" 7497852490"/>
    <s v="(749) 785-2490"/>
    <s v="Heidi Smith"/>
    <n v="2"/>
  </r>
  <r>
    <x v="887"/>
    <s v="Grace"/>
    <s v="Miller"/>
    <n v="30"/>
    <s v="DevOps"/>
    <x v="2"/>
    <s v="Inactive"/>
    <d v="2021-04-16T00:00:00"/>
    <n v="104528.27"/>
    <s v="grace.miller@example.com"/>
    <n v="-4168601346"/>
    <s v="Excellent"/>
    <b v="0"/>
    <n v="104528.27"/>
    <s v=" 4168601346"/>
    <s v="(416) 860-1346"/>
    <s v="Grace Miller"/>
    <n v="5"/>
  </r>
  <r>
    <x v="888"/>
    <s v="Bob"/>
    <s v="Brown"/>
    <n v="30"/>
    <s v="DevOps"/>
    <x v="3"/>
    <s v="Active"/>
    <d v="2022-02-08T00:00:00"/>
    <n v="112395.56"/>
    <s v="bob.brown@example.com"/>
    <n v="-7894896339"/>
    <s v="Good"/>
    <b v="0"/>
    <n v="112395.56"/>
    <s v=" 7894896339"/>
    <s v="(789) 489-6339"/>
    <s v="Bob Brown"/>
    <n v="4"/>
  </r>
  <r>
    <x v="889"/>
    <s v="Heidi"/>
    <s v="Smith"/>
    <n v="25"/>
    <s v="Finance"/>
    <x v="4"/>
    <s v="Active"/>
    <d v="2023-06-02T00:00:00"/>
    <n v="81849.36"/>
    <s v="heidi.smith@example.com"/>
    <n v="-6791766511"/>
    <s v="Excellent"/>
    <b v="0"/>
    <n v="81849.36"/>
    <s v=" 6791766511"/>
    <s v="(679) 176-6511"/>
    <s v="Heidi Smith"/>
    <n v="3"/>
  </r>
  <r>
    <x v="890"/>
    <s v="Charlie"/>
    <s v="Davis"/>
    <n v="40"/>
    <s v="DevOps"/>
    <x v="4"/>
    <s v="Pending"/>
    <d v="2022-01-04T00:00:00"/>
    <n v="118288.91"/>
    <s v="charlie.davis@example.com"/>
    <n v="-2150014187"/>
    <s v="Poor"/>
    <b v="0"/>
    <n v="118288.91"/>
    <s v=" 2150014187"/>
    <s v="(215) 001-4187"/>
    <s v="Charlie Davis"/>
    <n v="4"/>
  </r>
  <r>
    <x v="891"/>
    <s v="Charlie"/>
    <s v="Davis"/>
    <n v="25"/>
    <s v="DevOps"/>
    <x v="5"/>
    <s v="Active"/>
    <d v="2021-07-28T00:00:00"/>
    <n v="59555.1"/>
    <s v="charlie.davis@example.com"/>
    <n v="-4216309000"/>
    <s v="Good"/>
    <b v="1"/>
    <n v="59555.1"/>
    <s v=" 4216309000"/>
    <s v="(421) 630-9000"/>
    <s v="Charlie Davis"/>
    <n v="5"/>
  </r>
  <r>
    <x v="892"/>
    <s v="Heidi"/>
    <s v="Smith"/>
    <n v="40"/>
    <s v="Admin"/>
    <x v="0"/>
    <s v="Active"/>
    <d v="2024-12-20T00:00:00"/>
    <n v="70661.31"/>
    <s v="heidi.smith@example.com"/>
    <n v="-5944633398"/>
    <s v="Good"/>
    <b v="1"/>
    <n v="70661.31"/>
    <s v=" 5944633398"/>
    <s v="(594) 463-3398"/>
    <s v="Heidi Smith"/>
    <n v="1"/>
  </r>
  <r>
    <x v="893"/>
    <s v="Charlie"/>
    <s v="Jones"/>
    <n v="30"/>
    <s v="Sales"/>
    <x v="4"/>
    <s v="Active"/>
    <d v="2022-04-23T00:00:00"/>
    <n v="109988.16"/>
    <s v="charlie.jones@example.com"/>
    <n v="-9485320894"/>
    <s v="Good"/>
    <b v="1"/>
    <n v="109988.16"/>
    <s v=" 9485320894"/>
    <s v="(948) 532-0894"/>
    <s v="Charlie Jones"/>
    <n v="4"/>
  </r>
  <r>
    <x v="894"/>
    <s v="David"/>
    <s v="Brown"/>
    <n v="30"/>
    <s v="Finance"/>
    <x v="3"/>
    <s v="Inactive"/>
    <d v="2020-01-30T00:00:00"/>
    <n v="101101.24"/>
    <s v="david.brown@example.com"/>
    <n v="-3263890218"/>
    <s v="Poor"/>
    <b v="1"/>
    <n v="101101.24"/>
    <s v=" 3263890218"/>
    <s v="(326) 389-0218"/>
    <s v="David Brown"/>
    <n v="6"/>
  </r>
  <r>
    <x v="895"/>
    <s v="David"/>
    <s v="Brown"/>
    <n v="30"/>
    <s v="HR"/>
    <x v="3"/>
    <s v="Pending"/>
    <d v="2021-03-31T00:00:00"/>
    <n v="112427.58"/>
    <s v="david.brown@example.com"/>
    <n v="-9471136336"/>
    <s v="Good"/>
    <b v="1"/>
    <n v="112427.58"/>
    <s v=" 9471136336"/>
    <s v="(947) 113-6336"/>
    <s v="David Brown"/>
    <n v="5"/>
  </r>
  <r>
    <x v="896"/>
    <s v="Charlie"/>
    <s v="Miller"/>
    <n v="30"/>
    <s v="Cloud Tech"/>
    <x v="3"/>
    <s v="Active"/>
    <d v="2020-03-23T00:00:00"/>
    <n v="119389.15"/>
    <s v="charlie.miller@example.com"/>
    <n v="-9223410345"/>
    <s v="Poor"/>
    <b v="0"/>
    <n v="119389.15"/>
    <s v=" 9223410345"/>
    <s v="(922) 341-0345"/>
    <s v="Charlie Miller"/>
    <n v="6"/>
  </r>
  <r>
    <x v="897"/>
    <s v="Alice"/>
    <s v="Brown"/>
    <n v="40"/>
    <s v="Sales"/>
    <x v="3"/>
    <s v="Inactive"/>
    <d v="2024-07-16T00:00:00"/>
    <n v="105861.23"/>
    <s v="alice.brown@example.com"/>
    <n v="-9967331166"/>
    <s v="Good"/>
    <b v="1"/>
    <n v="105861.23"/>
    <s v=" 9967331166"/>
    <s v="(996) 733-1166"/>
    <s v="Alice Brown"/>
    <n v="2"/>
  </r>
  <r>
    <x v="898"/>
    <s v="Heidi"/>
    <s v="Davis"/>
    <n v="40"/>
    <s v="Admin"/>
    <x v="1"/>
    <s v="Pending"/>
    <d v="2024-03-22T00:00:00"/>
    <n v="50869.61"/>
    <s v="heidi.davis@example.com"/>
    <n v="-7269608436"/>
    <s v="Average"/>
    <b v="1"/>
    <n v="50869.61"/>
    <s v=" 7269608436"/>
    <s v="(726) 960-8436"/>
    <s v="Heidi Davis"/>
    <n v="2"/>
  </r>
  <r>
    <x v="899"/>
    <s v="David"/>
    <s v="Williams"/>
    <n v="30"/>
    <s v="HR"/>
    <x v="0"/>
    <s v="Active"/>
    <d v="2023-08-19T00:00:00"/>
    <s v="N/A"/>
    <s v="david.williams@example.com"/>
    <n v="-6855078966"/>
    <s v="Excellent"/>
    <b v="1"/>
    <n v="85969.535000000003"/>
    <s v=" 6855078966"/>
    <s v="(685) 507-8966"/>
    <s v="David Williams"/>
    <n v="3"/>
  </r>
  <r>
    <x v="900"/>
    <s v="Eva"/>
    <s v="Jones"/>
    <n v="30"/>
    <s v="DevOps"/>
    <x v="3"/>
    <s v="Pending"/>
    <d v="2024-03-10T00:00:00"/>
    <n v="90856.21"/>
    <s v="eva.jones@example.com"/>
    <n v="-9352196262"/>
    <s v="Average"/>
    <b v="1"/>
    <n v="90856.21"/>
    <s v=" 9352196262"/>
    <s v="(935) 219-6262"/>
    <s v="Eva Jones"/>
    <n v="2"/>
  </r>
  <r>
    <x v="901"/>
    <s v="Heidi"/>
    <s v="Brown"/>
    <n v="30"/>
    <s v="DevOps"/>
    <x v="3"/>
    <s v="Active"/>
    <d v="2024-06-05T00:00:00"/>
    <n v="111008.63"/>
    <s v="heidi.brown@example.com"/>
    <n v="-3556434368"/>
    <s v="Excellent"/>
    <b v="1"/>
    <n v="111008.63"/>
    <s v=" 3556434368"/>
    <s v="(355) 643-4368"/>
    <s v="Heidi Brown"/>
    <n v="2"/>
  </r>
  <r>
    <x v="902"/>
    <s v="Alice"/>
    <s v="Miller"/>
    <n v="25"/>
    <s v="Finance"/>
    <x v="2"/>
    <s v="Inactive"/>
    <d v="2022-12-23T00:00:00"/>
    <n v="52289.99"/>
    <s v="alice.miller@example.com"/>
    <n v="-7093170694"/>
    <s v="Poor"/>
    <b v="1"/>
    <n v="52289.99"/>
    <s v=" 7093170694"/>
    <s v="(709) 317-0694"/>
    <s v="Alice Miller"/>
    <n v="3"/>
  </r>
  <r>
    <x v="903"/>
    <s v="Eva"/>
    <s v="Davis"/>
    <n v="30"/>
    <s v="Sales"/>
    <x v="5"/>
    <s v="Active"/>
    <d v="2024-06-01T00:00:00"/>
    <n v="97926.56"/>
    <s v="eva.davis@example.com"/>
    <n v="-5607676163"/>
    <s v="Average"/>
    <b v="1"/>
    <n v="97926.56"/>
    <s v=" 5607676163"/>
    <s v="(560) 767-6163"/>
    <s v="Eva Davis"/>
    <n v="2"/>
  </r>
  <r>
    <x v="904"/>
    <s v="Frank"/>
    <s v="Williams"/>
    <n v="25"/>
    <s v="Sales"/>
    <x v="2"/>
    <s v="Inactive"/>
    <d v="2024-12-23T00:00:00"/>
    <n v="53609.38"/>
    <s v="frank.williams@example.com"/>
    <n v="-5345472238"/>
    <s v="Good"/>
    <b v="0"/>
    <n v="53609.38"/>
    <s v=" 5345472238"/>
    <s v="(534) 547-2238"/>
    <s v="Frank Williams"/>
    <n v="1"/>
  </r>
  <r>
    <x v="905"/>
    <s v="Heidi"/>
    <s v="Johnson"/>
    <n v="30"/>
    <s v="Cloud Tech"/>
    <x v="0"/>
    <s v="Inactive"/>
    <d v="2020-12-24T00:00:00"/>
    <n v="95372.09"/>
    <s v="heidi.johnson@example.com"/>
    <n v="-8983065030"/>
    <s v="Excellent"/>
    <b v="0"/>
    <n v="95372.09"/>
    <s v=" 8983065030"/>
    <s v="(898) 306-5030"/>
    <s v="Heidi Johnson"/>
    <n v="5"/>
  </r>
  <r>
    <x v="906"/>
    <s v="David"/>
    <s v="Johnson"/>
    <n v="30"/>
    <s v="HR"/>
    <x v="4"/>
    <s v="Pending"/>
    <d v="2020-08-20T00:00:00"/>
    <n v="95432.69"/>
    <s v="david.johnson@example.com"/>
    <n v="-2198041846"/>
    <s v="Excellent"/>
    <b v="1"/>
    <n v="95432.69"/>
    <s v=" 2198041846"/>
    <s v="(219) 804-1846"/>
    <s v="David Johnson"/>
    <n v="6"/>
  </r>
  <r>
    <x v="907"/>
    <s v="David"/>
    <s v="Williams"/>
    <n v="30"/>
    <s v="HR"/>
    <x v="0"/>
    <s v="Inactive"/>
    <d v="2022-10-28T00:00:00"/>
    <n v="97615.87"/>
    <s v="david.williams@example.com"/>
    <n v="-2426423641"/>
    <s v="Average"/>
    <b v="0"/>
    <n v="97615.87"/>
    <s v=" 2426423641"/>
    <s v="(242) 642-3641"/>
    <s v="David Williams"/>
    <n v="3"/>
  </r>
  <r>
    <x v="908"/>
    <s v="Bob"/>
    <s v="Davis"/>
    <n v="35"/>
    <s v="HR"/>
    <x v="3"/>
    <s v="Inactive"/>
    <d v="2022-10-23T00:00:00"/>
    <n v="86867.78"/>
    <s v="bob.davis@example.com"/>
    <n v="-8131909247"/>
    <s v="Poor"/>
    <b v="0"/>
    <n v="86867.78"/>
    <s v=" 8131909247"/>
    <s v="(813) 190-9247"/>
    <s v="Bob Davis"/>
    <n v="3"/>
  </r>
  <r>
    <x v="909"/>
    <s v="Eva"/>
    <s v="Miller"/>
    <n v="40"/>
    <s v="Sales"/>
    <x v="0"/>
    <s v="Pending"/>
    <d v="2023-11-20T00:00:00"/>
    <n v="106615.71"/>
    <s v="eva.miller@example.com"/>
    <n v="-7623039110"/>
    <s v="Average"/>
    <b v="0"/>
    <n v="106615.71"/>
    <s v=" 7623039110"/>
    <s v="(762) 303-9110"/>
    <s v="Eva Miller"/>
    <n v="2"/>
  </r>
  <r>
    <x v="910"/>
    <s v="Bob"/>
    <s v="Williams"/>
    <n v="30"/>
    <s v="Finance"/>
    <x v="1"/>
    <s v="Active"/>
    <d v="2022-03-11T00:00:00"/>
    <n v="112856.21"/>
    <s v="bob.williams@example.com"/>
    <n v="-4281785227"/>
    <s v="Poor"/>
    <b v="0"/>
    <n v="112856.21"/>
    <s v=" 4281785227"/>
    <s v="(428) 178-5227"/>
    <s v="Bob Williams"/>
    <n v="4"/>
  </r>
  <r>
    <x v="911"/>
    <s v="Bob"/>
    <s v="Jones"/>
    <n v="25"/>
    <s v="Admin"/>
    <x v="0"/>
    <s v="Active"/>
    <d v="2023-11-28T00:00:00"/>
    <n v="60356.78"/>
    <s v="bob.jones@example.com"/>
    <n v="-2305248087"/>
    <s v="Poor"/>
    <b v="1"/>
    <n v="60356.78"/>
    <s v=" 2305248087"/>
    <s v="(230) 524-8087"/>
    <s v="Bob Jones"/>
    <n v="2"/>
  </r>
  <r>
    <x v="912"/>
    <s v="David"/>
    <s v="Jones"/>
    <n v="30"/>
    <s v="DevOps"/>
    <x v="1"/>
    <s v="Inactive"/>
    <d v="2022-05-03T00:00:00"/>
    <n v="117870.22"/>
    <s v="david.jones@example.com"/>
    <n v="-622072238"/>
    <s v="Excellent"/>
    <b v="0"/>
    <n v="117870.22"/>
    <s v=" 622072238"/>
    <s v="(062) 207-2238"/>
    <s v="David Jones"/>
    <n v="4"/>
  </r>
  <r>
    <x v="913"/>
    <s v="Charlie"/>
    <s v="Johnson"/>
    <n v="40"/>
    <s v="HR"/>
    <x v="3"/>
    <s v="Inactive"/>
    <d v="2024-02-19T00:00:00"/>
    <n v="95127.91"/>
    <s v="charlie.johnson@example.com"/>
    <n v="-5947372131"/>
    <s v="Average"/>
    <b v="0"/>
    <n v="95127.91"/>
    <s v=" 5947372131"/>
    <s v="(594) 737-2131"/>
    <s v="Charlie Johnson"/>
    <n v="2"/>
  </r>
  <r>
    <x v="914"/>
    <s v="Bob"/>
    <s v="Brown"/>
    <n v="25"/>
    <s v="Admin"/>
    <x v="5"/>
    <s v="Pending"/>
    <d v="2021-11-18T00:00:00"/>
    <n v="78818.42"/>
    <s v="bob.brown@example.com"/>
    <n v="-9016204786"/>
    <s v="Average"/>
    <b v="0"/>
    <n v="78818.42"/>
    <s v=" 9016204786"/>
    <s v="(901) 620-4786"/>
    <s v="Bob Brown"/>
    <n v="4"/>
  </r>
  <r>
    <x v="915"/>
    <s v="Frank"/>
    <s v="Miller"/>
    <n v="40"/>
    <s v="Sales"/>
    <x v="2"/>
    <s v="Pending"/>
    <d v="2022-12-21T00:00:00"/>
    <n v="108933.55"/>
    <s v="frank.miller@example.com"/>
    <n v="-6886878598"/>
    <s v="Poor"/>
    <b v="1"/>
    <n v="108933.55"/>
    <s v=" 6886878598"/>
    <s v="(688) 687-8598"/>
    <s v="Frank Miller"/>
    <n v="3"/>
  </r>
  <r>
    <x v="916"/>
    <s v="Eva"/>
    <s v="Johnson"/>
    <n v="30"/>
    <s v="Admin"/>
    <x v="0"/>
    <s v="Active"/>
    <d v="2024-06-04T00:00:00"/>
    <n v="68200.52"/>
    <s v="eva.johnson@example.com"/>
    <n v="-6486287202"/>
    <s v="Average"/>
    <b v="1"/>
    <n v="68200.52"/>
    <s v=" 6486287202"/>
    <s v="(648) 628-7202"/>
    <s v="Eva Johnson"/>
    <n v="2"/>
  </r>
  <r>
    <x v="917"/>
    <s v="Eva"/>
    <s v="Brown"/>
    <n v="25"/>
    <s v="Admin"/>
    <x v="0"/>
    <s v="Inactive"/>
    <d v="2022-07-22T00:00:00"/>
    <n v="116934.97"/>
    <s v="eva.brown@example.com"/>
    <n v="-1954196663"/>
    <s v="Good"/>
    <b v="1"/>
    <n v="116934.97"/>
    <s v=" 1954196663"/>
    <s v="(195) 419-6663"/>
    <s v="Eva Brown"/>
    <n v="4"/>
  </r>
  <r>
    <x v="918"/>
    <s v="Charlie"/>
    <s v="Brown"/>
    <n v="30"/>
    <s v="HR"/>
    <x v="4"/>
    <s v="Active"/>
    <d v="2024-09-14T00:00:00"/>
    <n v="99567.78"/>
    <s v="charlie.brown@example.com"/>
    <n v="-5057303626"/>
    <s v="Good"/>
    <b v="1"/>
    <n v="99567.78"/>
    <s v=" 5057303626"/>
    <s v="(505) 730-3626"/>
    <s v="Charlie Brown"/>
    <n v="2"/>
  </r>
  <r>
    <x v="919"/>
    <s v="Charlie"/>
    <s v="Garcia"/>
    <n v="30"/>
    <s v="Admin"/>
    <x v="1"/>
    <s v="Active"/>
    <d v="2021-10-10T00:00:00"/>
    <n v="90216.76"/>
    <s v="charlie.garcia@example.com"/>
    <n v="-9246320373"/>
    <s v="Average"/>
    <b v="1"/>
    <n v="90216.76"/>
    <s v=" 9246320373"/>
    <s v="(924) 632-0373"/>
    <s v="Charlie Garcia"/>
    <n v="5"/>
  </r>
  <r>
    <x v="920"/>
    <s v="Frank"/>
    <s v="Jones"/>
    <n v="30"/>
    <s v="Admin"/>
    <x v="5"/>
    <s v="Pending"/>
    <d v="2020-03-12T00:00:00"/>
    <n v="96588.73"/>
    <s v="frank.jones@example.com"/>
    <n v="-7677537259"/>
    <s v="Average"/>
    <b v="1"/>
    <n v="96588.73"/>
    <s v=" 7677537259"/>
    <s v="(767) 753-7259"/>
    <s v="Frank Jones"/>
    <n v="6"/>
  </r>
  <r>
    <x v="921"/>
    <s v="Charlie"/>
    <s v="Davis"/>
    <n v="35"/>
    <s v="Finance"/>
    <x v="5"/>
    <s v="Active"/>
    <d v="2022-12-28T00:00:00"/>
    <n v="71109.179999999993"/>
    <s v="charlie.davis@example.com"/>
    <n v="-3214505765"/>
    <s v="Poor"/>
    <b v="1"/>
    <n v="71109.179999999993"/>
    <s v=" 3214505765"/>
    <s v="(321) 450-5765"/>
    <s v="Charlie Davis"/>
    <n v="3"/>
  </r>
  <r>
    <x v="922"/>
    <s v="Grace"/>
    <s v="Smith"/>
    <n v="40"/>
    <s v="Admin"/>
    <x v="3"/>
    <s v="Inactive"/>
    <d v="2020-11-15T00:00:00"/>
    <n v="50300.6"/>
    <s v="grace.smith@example.com"/>
    <n v="-1945887070"/>
    <s v="Good"/>
    <b v="0"/>
    <n v="50300.6"/>
    <s v=" 1945887070"/>
    <s v="(194) 588-7070"/>
    <s v="Grace Smith"/>
    <n v="5"/>
  </r>
  <r>
    <x v="923"/>
    <s v="Frank"/>
    <s v="Davis"/>
    <n v="35"/>
    <s v="Finance"/>
    <x v="0"/>
    <s v="Pending"/>
    <d v="2023-09-27T00:00:00"/>
    <n v="60295.839999999997"/>
    <s v="frank.davis@example.com"/>
    <n v="-5534820127"/>
    <s v="Good"/>
    <b v="0"/>
    <n v="60295.839999999997"/>
    <s v=" 5534820127"/>
    <s v="(553) 482-0127"/>
    <s v="Frank Davis"/>
    <n v="3"/>
  </r>
  <r>
    <x v="924"/>
    <s v="Heidi"/>
    <s v="Smith"/>
    <n v="35"/>
    <s v="DevOps"/>
    <x v="1"/>
    <s v="Pending"/>
    <d v="2022-09-07T00:00:00"/>
    <n v="113012.21"/>
    <s v="heidi.smith@example.com"/>
    <n v="-4008385075"/>
    <s v="Excellent"/>
    <b v="0"/>
    <n v="113012.21"/>
    <s v=" 4008385075"/>
    <s v="(400) 838-5075"/>
    <s v="Heidi Smith"/>
    <n v="4"/>
  </r>
  <r>
    <x v="925"/>
    <s v="Bob"/>
    <s v="Williams"/>
    <n v="35"/>
    <s v="Cloud Tech"/>
    <x v="3"/>
    <s v="Pending"/>
    <d v="2024-09-18T00:00:00"/>
    <n v="65425.54"/>
    <s v="bob.williams@example.com"/>
    <n v="-5975954507"/>
    <s v="Poor"/>
    <b v="1"/>
    <n v="65425.54"/>
    <s v=" 5975954507"/>
    <s v="(597) 595-4507"/>
    <s v="Bob Williams"/>
    <n v="2"/>
  </r>
  <r>
    <x v="926"/>
    <s v="Frank"/>
    <s v="Jones"/>
    <n v="25"/>
    <s v="Sales"/>
    <x v="2"/>
    <s v="Active"/>
    <d v="2023-04-09T00:00:00"/>
    <n v="86850.37"/>
    <s v="frank.jones@example.com"/>
    <n v="-9177680897"/>
    <s v="Excellent"/>
    <b v="1"/>
    <n v="86850.37"/>
    <s v=" 9177680897"/>
    <s v="(917) 768-0897"/>
    <s v="Frank Jones"/>
    <n v="3"/>
  </r>
  <r>
    <x v="927"/>
    <s v="Eva"/>
    <s v="Brown"/>
    <n v="30"/>
    <s v="Cloud Tech"/>
    <x v="1"/>
    <s v="Pending"/>
    <d v="2024-10-05T00:00:00"/>
    <n v="81182.070000000007"/>
    <s v="eva.brown@example.com"/>
    <n v="-1265742230"/>
    <s v="Good"/>
    <b v="1"/>
    <n v="81182.070000000007"/>
    <s v=" 1265742230"/>
    <s v="(126) 574-2230"/>
    <s v="Eva Brown"/>
    <n v="2"/>
  </r>
  <r>
    <x v="928"/>
    <s v="Bob"/>
    <s v="Miller"/>
    <n v="30"/>
    <s v="Finance"/>
    <x v="4"/>
    <s v="Inactive"/>
    <d v="2021-10-12T00:00:00"/>
    <n v="92222.03"/>
    <s v="bob.miller@example.com"/>
    <n v="-9646300401"/>
    <s v="Poor"/>
    <b v="1"/>
    <n v="92222.03"/>
    <s v=" 9646300401"/>
    <s v="(964) 630-0401"/>
    <s v="Bob Miller"/>
    <n v="5"/>
  </r>
  <r>
    <x v="929"/>
    <s v="Alice"/>
    <s v="Smith"/>
    <n v="35"/>
    <s v="Finance"/>
    <x v="4"/>
    <s v="Pending"/>
    <d v="2024-10-14T00:00:00"/>
    <n v="79934.83"/>
    <s v="alice.smith@example.com"/>
    <n v="-3693626893"/>
    <s v="Average"/>
    <b v="1"/>
    <n v="79934.83"/>
    <s v=" 3693626893"/>
    <s v="(369) 362-6893"/>
    <s v="Alice Smith"/>
    <n v="2"/>
  </r>
  <r>
    <x v="930"/>
    <s v="Alice"/>
    <s v="Davis"/>
    <n v="35"/>
    <s v="HR"/>
    <x v="0"/>
    <s v="Inactive"/>
    <d v="2022-07-01T00:00:00"/>
    <n v="111201.12"/>
    <s v="alice.davis@example.com"/>
    <n v="-3012047136"/>
    <s v="Poor"/>
    <b v="0"/>
    <n v="111201.12"/>
    <s v=" 3012047136"/>
    <s v="(301) 204-7136"/>
    <s v="Alice Davis"/>
    <n v="4"/>
  </r>
  <r>
    <x v="931"/>
    <s v="Heidi"/>
    <s v="Brown"/>
    <n v="40"/>
    <s v="Finance"/>
    <x v="0"/>
    <s v="Active"/>
    <d v="2024-07-08T00:00:00"/>
    <n v="100960.05"/>
    <s v="heidi.brown@example.com"/>
    <n v="-2711759573"/>
    <s v="Average"/>
    <b v="0"/>
    <n v="100960.05"/>
    <s v=" 2711759573"/>
    <s v="(271) 175-9573"/>
    <s v="Heidi Brown"/>
    <n v="2"/>
  </r>
  <r>
    <x v="932"/>
    <s v="Grace"/>
    <s v="Smith"/>
    <n v="30"/>
    <s v="Sales"/>
    <x v="5"/>
    <s v="Active"/>
    <d v="2020-10-21T00:00:00"/>
    <n v="64544.87"/>
    <s v="grace.smith@example.com"/>
    <n v="-9885582983"/>
    <s v="Average"/>
    <b v="1"/>
    <n v="64544.87"/>
    <s v=" 9885582983"/>
    <s v="(988) 558-2983"/>
    <s v="Grace Smith"/>
    <n v="5"/>
  </r>
  <r>
    <x v="933"/>
    <s v="Frank"/>
    <s v="Smith"/>
    <n v="25"/>
    <s v="Sales"/>
    <x v="3"/>
    <s v="Active"/>
    <d v="2020-01-14T00:00:00"/>
    <n v="78662.240000000005"/>
    <s v="frank.smith@example.com"/>
    <n v="-9330674583"/>
    <s v="Poor"/>
    <b v="1"/>
    <n v="78662.240000000005"/>
    <s v=" 9330674583"/>
    <s v="(933) 067-4583"/>
    <s v="Frank Smith"/>
    <n v="6"/>
  </r>
  <r>
    <x v="934"/>
    <s v="Grace"/>
    <s v="Garcia"/>
    <n v="30"/>
    <s v="Sales"/>
    <x v="3"/>
    <s v="Pending"/>
    <d v="2023-03-09T00:00:00"/>
    <n v="102867.06"/>
    <s v="grace.garcia@example.com"/>
    <n v="-7609441282"/>
    <s v="Average"/>
    <b v="1"/>
    <n v="102867.06"/>
    <s v=" 7609441282"/>
    <s v="(760) 944-1282"/>
    <s v="Grace Garcia"/>
    <n v="3"/>
  </r>
  <r>
    <x v="935"/>
    <s v="Charlie"/>
    <s v="Smith"/>
    <n v="40"/>
    <s v="HR"/>
    <x v="5"/>
    <s v="Inactive"/>
    <d v="2020-03-27T00:00:00"/>
    <n v="107595.95"/>
    <s v="charlie.smith@example.com"/>
    <n v="-3372188565"/>
    <s v="Excellent"/>
    <b v="1"/>
    <n v="107595.95"/>
    <s v=" 3372188565"/>
    <s v="(337) 218-8565"/>
    <s v="Charlie Smith"/>
    <n v="6"/>
  </r>
  <r>
    <x v="936"/>
    <s v="Eva"/>
    <s v="Miller"/>
    <n v="40"/>
    <s v="Sales"/>
    <x v="2"/>
    <s v="Inactive"/>
    <d v="2021-04-04T00:00:00"/>
    <s v="N/A"/>
    <s v="eva.miller@example.com"/>
    <n v="-6954132970"/>
    <s v="Good"/>
    <b v="0"/>
    <n v="82750.05"/>
    <s v=" 6954132970"/>
    <s v="(695) 413-2970"/>
    <s v="Eva Miller"/>
    <n v="5"/>
  </r>
  <r>
    <x v="937"/>
    <s v="Eva"/>
    <s v="Jones"/>
    <n v="35"/>
    <s v="DevOps"/>
    <x v="2"/>
    <s v="Inactive"/>
    <d v="2020-09-11T00:00:00"/>
    <n v="95766.91"/>
    <s v="eva.jones@example.com"/>
    <n v="-5066626704"/>
    <s v="Average"/>
    <b v="1"/>
    <n v="95766.91"/>
    <s v=" 5066626704"/>
    <s v="(506) 662-6704"/>
    <s v="Eva Jones"/>
    <n v="6"/>
  </r>
  <r>
    <x v="938"/>
    <s v="Grace"/>
    <s v="Miller"/>
    <n v="30"/>
    <s v="Finance"/>
    <x v="2"/>
    <s v="Pending"/>
    <d v="2021-05-16T00:00:00"/>
    <n v="51990.98"/>
    <s v="grace.miller@example.com"/>
    <n v="-5143776935"/>
    <s v="Excellent"/>
    <b v="1"/>
    <n v="51990.98"/>
    <s v=" 5143776935"/>
    <s v="(514) 377-6935"/>
    <s v="Grace Miller"/>
    <n v="5"/>
  </r>
  <r>
    <x v="939"/>
    <s v="Heidi"/>
    <s v="Johnson"/>
    <n v="25"/>
    <s v="Sales"/>
    <x v="2"/>
    <s v="Inactive"/>
    <d v="2023-04-05T00:00:00"/>
    <n v="83634.009999999995"/>
    <s v="heidi.johnson@example.com"/>
    <n v="-6343925294"/>
    <s v="Average"/>
    <b v="1"/>
    <n v="83634.009999999995"/>
    <s v=" 6343925294"/>
    <s v="(634) 392-5294"/>
    <s v="Heidi Johnson"/>
    <n v="3"/>
  </r>
  <r>
    <x v="940"/>
    <s v="Eva"/>
    <s v="Brown"/>
    <n v="40"/>
    <s v="DevOps"/>
    <x v="1"/>
    <s v="Inactive"/>
    <d v="2022-11-15T00:00:00"/>
    <s v="N/A"/>
    <s v="eva.brown@example.com"/>
    <n v="-9611110285"/>
    <s v="Good"/>
    <b v="1"/>
    <n v="82617.654999999999"/>
    <s v=" 9611110285"/>
    <s v="(961) 111-0285"/>
    <s v="Eva Brown"/>
    <n v="3"/>
  </r>
  <r>
    <x v="941"/>
    <s v="Eva"/>
    <s v="Jones"/>
    <n v="30"/>
    <s v="Sales"/>
    <x v="1"/>
    <s v="Active"/>
    <d v="2021-10-16T00:00:00"/>
    <n v="82273.08"/>
    <s v="eva.jones@example.com"/>
    <n v="-7120072023"/>
    <s v="Excellent"/>
    <b v="0"/>
    <n v="82273.08"/>
    <s v=" 7120072023"/>
    <s v="(712) 007-2023"/>
    <s v="Eva Jones"/>
    <n v="4"/>
  </r>
  <r>
    <x v="942"/>
    <s v="Frank"/>
    <s v="Garcia"/>
    <n v="30"/>
    <s v="Cloud Tech"/>
    <x v="0"/>
    <s v="Inactive"/>
    <d v="2022-05-09T00:00:00"/>
    <n v="94537.3"/>
    <s v="frank.garcia@example.com"/>
    <n v="-5591024509"/>
    <s v="Good"/>
    <b v="1"/>
    <n v="94537.3"/>
    <s v=" 5591024509"/>
    <s v="(559) 102-4509"/>
    <s v="Frank Garcia"/>
    <n v="4"/>
  </r>
  <r>
    <x v="943"/>
    <s v="Alice"/>
    <s v="Jones"/>
    <n v="35"/>
    <s v="HR"/>
    <x v="5"/>
    <s v="Pending"/>
    <d v="2020-06-06T00:00:00"/>
    <n v="85970.65"/>
    <s v="alice.jones@example.com"/>
    <n v="-9109032670"/>
    <s v="Good"/>
    <b v="1"/>
    <n v="85970.65"/>
    <s v=" 9109032670"/>
    <s v="(910) 903-2670"/>
    <s v="Alice Jones"/>
    <n v="6"/>
  </r>
  <r>
    <x v="944"/>
    <s v="Charlie"/>
    <s v="Jones"/>
    <n v="25"/>
    <s v="Sales"/>
    <x v="4"/>
    <s v="Pending"/>
    <d v="2021-10-22T00:00:00"/>
    <n v="111071.02"/>
    <s v="charlie.jones@example.com"/>
    <n v="-4949819420"/>
    <s v="Excellent"/>
    <b v="0"/>
    <n v="111071.02"/>
    <s v=" 4949819420"/>
    <s v="(494) 981-9420"/>
    <s v="Charlie Jones"/>
    <n v="4"/>
  </r>
  <r>
    <x v="945"/>
    <s v="Eva"/>
    <s v="Davis"/>
    <n v="35"/>
    <s v="DevOps"/>
    <x v="2"/>
    <s v="Pending"/>
    <d v="2022-01-12T00:00:00"/>
    <n v="56708.34"/>
    <s v="eva.davis@example.com"/>
    <n v="-7942817933"/>
    <s v="Excellent"/>
    <b v="0"/>
    <n v="56708.34"/>
    <s v=" 7942817933"/>
    <s v="(794) 281-7933"/>
    <s v="Eva Davis"/>
    <n v="4"/>
  </r>
  <r>
    <x v="946"/>
    <s v="Charlie"/>
    <s v="Jones"/>
    <n v="25"/>
    <s v="Admin"/>
    <x v="5"/>
    <s v="Inactive"/>
    <d v="2022-02-02T00:00:00"/>
    <n v="104516.55"/>
    <s v="charlie.jones@example.com"/>
    <n v="-652775843"/>
    <s v="Excellent"/>
    <b v="0"/>
    <n v="104516.55"/>
    <s v=" 652775843"/>
    <s v="(065) 277-5843"/>
    <s v="Charlie Jones"/>
    <n v="4"/>
  </r>
  <r>
    <x v="947"/>
    <s v="Charlie"/>
    <s v="Garcia"/>
    <n v="25"/>
    <s v="Admin"/>
    <x v="4"/>
    <s v="Pending"/>
    <d v="2021-03-28T00:00:00"/>
    <n v="108210.15"/>
    <s v="charlie.garcia@example.com"/>
    <n v="-6634533721"/>
    <s v="Poor"/>
    <b v="1"/>
    <n v="108210.15"/>
    <s v=" 6634533721"/>
    <s v="(663) 453-3721"/>
    <s v="Charlie Garcia"/>
    <n v="5"/>
  </r>
  <r>
    <x v="948"/>
    <s v="Bob"/>
    <s v="Miller"/>
    <n v="40"/>
    <s v="Finance"/>
    <x v="1"/>
    <s v="Active"/>
    <d v="2024-08-03T00:00:00"/>
    <s v="N/A"/>
    <s v="bob.miller@example.com"/>
    <n v="-109121721"/>
    <s v="Excellent"/>
    <b v="1"/>
    <n v="84839.485000000001"/>
    <s v=" 109121721"/>
    <s v="(010) 912-1721"/>
    <s v="Bob Miller"/>
    <n v="2"/>
  </r>
  <r>
    <x v="949"/>
    <s v="Frank"/>
    <s v="Jones"/>
    <n v="35"/>
    <s v="DevOps"/>
    <x v="0"/>
    <s v="Active"/>
    <d v="2024-07-31T00:00:00"/>
    <n v="80935.649999999994"/>
    <s v="frank.jones@example.com"/>
    <n v="-1455937660"/>
    <s v="Excellent"/>
    <b v="0"/>
    <n v="80935.649999999994"/>
    <s v=" 1455937660"/>
    <s v="(145) 593-7660"/>
    <s v="Frank Jones"/>
    <n v="2"/>
  </r>
  <r>
    <x v="950"/>
    <s v="Frank"/>
    <s v="Williams"/>
    <n v="30"/>
    <s v="DevOps"/>
    <x v="0"/>
    <s v="Active"/>
    <d v="2024-03-04T00:00:00"/>
    <n v="107020.19"/>
    <s v="frank.williams@example.com"/>
    <n v="-8943705262"/>
    <s v="Excellent"/>
    <b v="0"/>
    <n v="107020.19"/>
    <s v=" 8943705262"/>
    <s v="(894) 370-5262"/>
    <s v="Frank Williams"/>
    <n v="2"/>
  </r>
  <r>
    <x v="951"/>
    <s v="Charlie"/>
    <s v="Brown"/>
    <n v="30"/>
    <s v="HR"/>
    <x v="4"/>
    <s v="Active"/>
    <d v="2020-09-23T00:00:00"/>
    <n v="118677.67"/>
    <s v="charlie.brown@example.com"/>
    <n v="-5100462775"/>
    <s v="Excellent"/>
    <b v="0"/>
    <n v="118677.67"/>
    <s v=" 5100462775"/>
    <s v="(510) 046-2775"/>
    <s v="Charlie Brown"/>
    <n v="6"/>
  </r>
  <r>
    <x v="952"/>
    <s v="Bob"/>
    <s v="Jones"/>
    <n v="25"/>
    <s v="Cloud Tech"/>
    <x v="3"/>
    <s v="Inactive"/>
    <d v="2020-03-28T00:00:00"/>
    <n v="63744.57"/>
    <s v="bob.jones@example.com"/>
    <n v="-5725659201"/>
    <s v="Average"/>
    <b v="0"/>
    <n v="63744.57"/>
    <s v=" 5725659201"/>
    <s v="(572) 565-9201"/>
    <s v="Bob Jones"/>
    <n v="6"/>
  </r>
  <r>
    <x v="953"/>
    <s v="Alice"/>
    <s v="Brown"/>
    <n v="40"/>
    <s v="Cloud Tech"/>
    <x v="0"/>
    <s v="Active"/>
    <d v="2020-05-15T00:00:00"/>
    <s v="N/A"/>
    <s v="alice.brown@example.com"/>
    <n v="-4617520237"/>
    <s v="Poor"/>
    <b v="0"/>
    <n v="87126.604999999996"/>
    <s v=" 4617520237"/>
    <s v="(461) 752-0237"/>
    <s v="Alice Brown"/>
    <n v="6"/>
  </r>
  <r>
    <x v="954"/>
    <s v="Bob"/>
    <s v="Williams"/>
    <n v="25"/>
    <s v="Sales"/>
    <x v="4"/>
    <s v="Pending"/>
    <d v="2021-02-13T00:00:00"/>
    <n v="62934.73"/>
    <s v="bob.williams@example.com"/>
    <n v="-9743260054"/>
    <s v="Good"/>
    <b v="0"/>
    <n v="62934.73"/>
    <s v=" 9743260054"/>
    <s v="(974) 326-0054"/>
    <s v="Bob Williams"/>
    <n v="5"/>
  </r>
  <r>
    <x v="955"/>
    <s v="Bob"/>
    <s v="Williams"/>
    <n v="30"/>
    <s v="DevOps"/>
    <x v="0"/>
    <s v="Pending"/>
    <d v="2021-12-13T00:00:00"/>
    <n v="74654.23"/>
    <s v="bob.williams@example.com"/>
    <n v="-9550178331"/>
    <s v="Excellent"/>
    <b v="1"/>
    <n v="74654.23"/>
    <s v=" 9550178331"/>
    <s v="(955) 017-8331"/>
    <s v="Bob Williams"/>
    <n v="4"/>
  </r>
  <r>
    <x v="956"/>
    <s v="David"/>
    <s v="Brown"/>
    <n v="30"/>
    <s v="Sales"/>
    <x v="1"/>
    <s v="Active"/>
    <d v="2024-08-05T00:00:00"/>
    <s v="N/A"/>
    <s v="david.brown@example.com"/>
    <n v="-5848689992"/>
    <s v="Average"/>
    <b v="1"/>
    <n v="86910.904999999999"/>
    <s v=" 5848689992"/>
    <s v="(584) 868-9992"/>
    <s v="David Brown"/>
    <n v="2"/>
  </r>
  <r>
    <x v="957"/>
    <s v="David"/>
    <s v="Smith"/>
    <n v="30"/>
    <s v="HR"/>
    <x v="4"/>
    <s v="Pending"/>
    <d v="2020-01-09T00:00:00"/>
    <n v="118150.59"/>
    <s v="david.smith@example.com"/>
    <n v="-6079848703"/>
    <s v="Average"/>
    <b v="1"/>
    <n v="118150.59"/>
    <s v=" 6079848703"/>
    <s v="(607) 984-8703"/>
    <s v="David Smith"/>
    <n v="6"/>
  </r>
  <r>
    <x v="958"/>
    <s v="David"/>
    <s v="Johnson"/>
    <n v="30"/>
    <s v="DevOps"/>
    <x v="3"/>
    <s v="Inactive"/>
    <d v="2023-11-30T00:00:00"/>
    <n v="91256.639999999999"/>
    <s v="david.johnson@example.com"/>
    <n v="-5069176798"/>
    <s v="Average"/>
    <b v="0"/>
    <n v="91256.639999999999"/>
    <s v=" 5069176798"/>
    <s v="(506) 917-6798"/>
    <s v="David Johnson"/>
    <n v="2"/>
  </r>
  <r>
    <x v="959"/>
    <s v="Bob"/>
    <s v="Davis"/>
    <n v="30"/>
    <s v="HR"/>
    <x v="3"/>
    <s v="Inactive"/>
    <d v="2021-03-14T00:00:00"/>
    <n v="85997.57"/>
    <s v="bob.davis@example.com"/>
    <n v="-3593744038"/>
    <s v="Good"/>
    <b v="0"/>
    <n v="85997.57"/>
    <s v=" 3593744038"/>
    <s v="(359) 374-4038"/>
    <s v="Bob Davis"/>
    <n v="5"/>
  </r>
  <r>
    <x v="960"/>
    <s v="Frank"/>
    <s v="Smith"/>
    <n v="25"/>
    <s v="Finance"/>
    <x v="1"/>
    <s v="Pending"/>
    <d v="2020-10-05T00:00:00"/>
    <n v="84707.12"/>
    <s v="frank.smith@example.com"/>
    <n v="-4640830372"/>
    <s v="Excellent"/>
    <b v="0"/>
    <n v="84707.12"/>
    <s v=" 4640830372"/>
    <s v="(464) 083-0372"/>
    <s v="Frank Smith"/>
    <n v="6"/>
  </r>
  <r>
    <x v="961"/>
    <s v="Eva"/>
    <s v="Smith"/>
    <n v="30"/>
    <s v="DevOps"/>
    <x v="1"/>
    <s v="Active"/>
    <d v="2021-11-02T00:00:00"/>
    <n v="84559.9"/>
    <s v="eva.smith@example.com"/>
    <n v="-6060148859"/>
    <s v="Poor"/>
    <b v="0"/>
    <n v="84559.9"/>
    <s v=" 6060148859"/>
    <s v="(606) 014-8859"/>
    <s v="Eva Smith"/>
    <n v="4"/>
  </r>
  <r>
    <x v="962"/>
    <s v="Heidi"/>
    <s v="Miller"/>
    <n v="30"/>
    <s v="DevOps"/>
    <x v="0"/>
    <s v="Pending"/>
    <d v="2024-09-18T00:00:00"/>
    <n v="81076.91"/>
    <s v="heidi.miller@example.com"/>
    <n v="-8490793883"/>
    <s v="Poor"/>
    <b v="0"/>
    <n v="81076.91"/>
    <s v=" 8490793883"/>
    <s v="(849) 079-3883"/>
    <s v="Heidi Miller"/>
    <n v="2"/>
  </r>
  <r>
    <x v="963"/>
    <s v="Eva"/>
    <s v="Davis"/>
    <n v="40"/>
    <s v="Admin"/>
    <x v="1"/>
    <s v="Inactive"/>
    <d v="2023-10-22T00:00:00"/>
    <s v="N/A"/>
    <s v="eva.davis@example.com"/>
    <n v="-1368528305"/>
    <s v="Average"/>
    <b v="0"/>
    <n v="86135.69"/>
    <s v=" 1368528305"/>
    <s v="(136) 852-8305"/>
    <s v="Eva Davis"/>
    <n v="2"/>
  </r>
  <r>
    <x v="964"/>
    <s v="Heidi"/>
    <s v="Davis"/>
    <n v="25"/>
    <s v="Finance"/>
    <x v="3"/>
    <s v="Pending"/>
    <d v="2023-09-10T00:00:00"/>
    <n v="97356.31"/>
    <s v="heidi.davis@example.com"/>
    <n v="-1537012423"/>
    <s v="Good"/>
    <b v="1"/>
    <n v="97356.31"/>
    <s v=" 1537012423"/>
    <s v="(153) 701-2423"/>
    <s v="Heidi Davis"/>
    <n v="3"/>
  </r>
  <r>
    <x v="965"/>
    <s v="Grace"/>
    <s v="Smith"/>
    <n v="40"/>
    <s v="DevOps"/>
    <x v="5"/>
    <s v="Active"/>
    <d v="2024-02-27T00:00:00"/>
    <n v="114770.32"/>
    <s v="grace.smith@example.com"/>
    <n v="-4626325143"/>
    <s v="Good"/>
    <b v="1"/>
    <n v="114770.32"/>
    <s v=" 4626325143"/>
    <s v="(462) 632-5143"/>
    <s v="Grace Smith"/>
    <n v="2"/>
  </r>
  <r>
    <x v="966"/>
    <s v="Bob"/>
    <s v="Jones"/>
    <n v="35"/>
    <s v="Admin"/>
    <x v="0"/>
    <s v="Active"/>
    <d v="2023-05-03T00:00:00"/>
    <n v="109082.07"/>
    <s v="bob.jones@example.com"/>
    <n v="-8811210313"/>
    <s v="Good"/>
    <b v="0"/>
    <n v="109082.07"/>
    <s v=" 8811210313"/>
    <s v="(881) 121-0313"/>
    <s v="Bob Jones"/>
    <n v="3"/>
  </r>
  <r>
    <x v="967"/>
    <s v="David"/>
    <s v="Miller"/>
    <n v="40"/>
    <s v="DevOps"/>
    <x v="3"/>
    <s v="Inactive"/>
    <d v="2024-04-15T00:00:00"/>
    <n v="99944.57"/>
    <s v="david.miller@example.com"/>
    <n v="-2175188780"/>
    <s v="Poor"/>
    <b v="1"/>
    <n v="99944.57"/>
    <s v=" 2175188780"/>
    <s v="(217) 518-8780"/>
    <s v="David Miller"/>
    <n v="2"/>
  </r>
  <r>
    <x v="968"/>
    <s v="Eva"/>
    <s v="Miller"/>
    <n v="40"/>
    <s v="HR"/>
    <x v="3"/>
    <s v="Pending"/>
    <d v="2023-05-20T00:00:00"/>
    <n v="116509.72"/>
    <s v="eva.miller@example.com"/>
    <n v="-7941515262"/>
    <s v="Average"/>
    <b v="0"/>
    <n v="116509.72"/>
    <s v=" 7941515262"/>
    <s v="(794) 151-5262"/>
    <s v="Eva Miller"/>
    <n v="3"/>
  </r>
  <r>
    <x v="969"/>
    <s v="Eva"/>
    <s v="Williams"/>
    <n v="30"/>
    <s v="Finance"/>
    <x v="1"/>
    <s v="Active"/>
    <d v="2021-05-28T00:00:00"/>
    <n v="84253.9"/>
    <s v="eva.williams@example.com"/>
    <n v="-8409112251"/>
    <s v="Excellent"/>
    <b v="1"/>
    <n v="84253.9"/>
    <s v=" 8409112251"/>
    <s v="(840) 911-2251"/>
    <s v="Eva Williams"/>
    <n v="5"/>
  </r>
  <r>
    <x v="970"/>
    <s v="Charlie"/>
    <s v="Garcia"/>
    <n v="25"/>
    <s v="Cloud Tech"/>
    <x v="2"/>
    <s v="Active"/>
    <d v="2024-08-27T00:00:00"/>
    <n v="54776.01"/>
    <s v="charlie.garcia@example.com"/>
    <n v="-8837505660"/>
    <s v="Poor"/>
    <b v="0"/>
    <n v="54776.01"/>
    <s v=" 8837505660"/>
    <s v="(883) 750-5660"/>
    <s v="Charlie Garcia"/>
    <n v="2"/>
  </r>
  <r>
    <x v="971"/>
    <s v="Charlie"/>
    <s v="Davis"/>
    <n v="40"/>
    <s v="Sales"/>
    <x v="2"/>
    <s v="Inactive"/>
    <d v="2020-11-08T00:00:00"/>
    <n v="71192.679999999993"/>
    <s v="charlie.davis@example.com"/>
    <n v="-8632397912"/>
    <s v="Average"/>
    <b v="0"/>
    <n v="71192.679999999993"/>
    <s v=" 8632397912"/>
    <s v="(863) 239-7912"/>
    <s v="Charlie Davis"/>
    <n v="5"/>
  </r>
  <r>
    <x v="972"/>
    <s v="Bob"/>
    <s v="Smith"/>
    <n v="30"/>
    <s v="Finance"/>
    <x v="3"/>
    <s v="Active"/>
    <d v="2021-08-24T00:00:00"/>
    <n v="96346.53"/>
    <s v="bob.smith@example.com"/>
    <n v="-7876553006"/>
    <s v="Average"/>
    <b v="1"/>
    <n v="96346.53"/>
    <s v=" 7876553006"/>
    <s v="(787) 655-3006"/>
    <s v="Bob Smith"/>
    <n v="5"/>
  </r>
  <r>
    <x v="973"/>
    <s v="Eva"/>
    <s v="Williams"/>
    <n v="30"/>
    <s v="HR"/>
    <x v="5"/>
    <s v="Pending"/>
    <d v="2020-02-06T00:00:00"/>
    <n v="116680.63"/>
    <s v="eva.williams@example.com"/>
    <n v="-3095055604"/>
    <s v="Excellent"/>
    <b v="1"/>
    <n v="116680.63"/>
    <s v=" 3095055604"/>
    <s v="(309) 505-5604"/>
    <s v="Eva Williams"/>
    <n v="6"/>
  </r>
  <r>
    <x v="974"/>
    <s v="Grace"/>
    <s v="Brown"/>
    <n v="25"/>
    <s v="Finance"/>
    <x v="3"/>
    <s v="Inactive"/>
    <d v="2024-10-12T00:00:00"/>
    <n v="76343.56"/>
    <s v="grace.brown@example.com"/>
    <n v="-7121988191"/>
    <s v="Excellent"/>
    <b v="0"/>
    <n v="76343.56"/>
    <s v=" 7121988191"/>
    <s v="(712) 198-8191"/>
    <s v="Grace Brown"/>
    <n v="2"/>
  </r>
  <r>
    <x v="975"/>
    <s v="Alice"/>
    <s v="Johnson"/>
    <n v="30"/>
    <s v="Sales"/>
    <x v="2"/>
    <s v="Inactive"/>
    <d v="2024-12-16T00:00:00"/>
    <n v="99424.14"/>
    <s v="alice.johnson@example.com"/>
    <n v="-7788519052"/>
    <s v="Excellent"/>
    <b v="0"/>
    <n v="99424.14"/>
    <s v=" 7788519052"/>
    <s v="(778) 851-9052"/>
    <s v="Alice Johnson"/>
    <n v="1"/>
  </r>
  <r>
    <x v="976"/>
    <s v="Charlie"/>
    <s v="Garcia"/>
    <n v="35"/>
    <s v="DevOps"/>
    <x v="3"/>
    <s v="Inactive"/>
    <d v="2024-04-13T00:00:00"/>
    <n v="57656.74"/>
    <s v="charlie.garcia@example.com"/>
    <n v="-4864010423"/>
    <s v="Good"/>
    <b v="1"/>
    <n v="57656.74"/>
    <s v=" 4864010423"/>
    <s v="(486) 401-0423"/>
    <s v="Charlie Garcia"/>
    <n v="2"/>
  </r>
  <r>
    <x v="977"/>
    <s v="Heidi"/>
    <s v="Garcia"/>
    <n v="40"/>
    <s v="Sales"/>
    <x v="4"/>
    <s v="Pending"/>
    <d v="2020-04-24T00:00:00"/>
    <n v="77396.94"/>
    <s v="heidi.garcia@example.com"/>
    <n v="-6245618516"/>
    <s v="Excellent"/>
    <b v="1"/>
    <n v="77396.94"/>
    <s v=" 6245618516"/>
    <s v="(624) 561-8516"/>
    <s v="Heidi Garcia"/>
    <n v="6"/>
  </r>
  <r>
    <x v="978"/>
    <s v="Grace"/>
    <s v="Garcia"/>
    <n v="30"/>
    <s v="DevOps"/>
    <x v="0"/>
    <s v="Inactive"/>
    <d v="2021-10-18T00:00:00"/>
    <n v="54299.68"/>
    <s v="grace.garcia@example.com"/>
    <n v="-4460045211"/>
    <s v="Average"/>
    <b v="0"/>
    <n v="54299.68"/>
    <s v=" 4460045211"/>
    <s v="(446) 004-5211"/>
    <s v="Grace Garcia"/>
    <n v="4"/>
  </r>
  <r>
    <x v="979"/>
    <s v="Charlie"/>
    <s v="Miller"/>
    <n v="35"/>
    <s v="HR"/>
    <x v="2"/>
    <s v="Pending"/>
    <d v="2020-02-25T00:00:00"/>
    <n v="103563.58"/>
    <s v="charlie.miller@example.com"/>
    <n v="-8991511454"/>
    <s v="Excellent"/>
    <b v="1"/>
    <n v="103563.58"/>
    <s v=" 8991511454"/>
    <s v="(899) 151-1454"/>
    <s v="Charlie Miller"/>
    <n v="6"/>
  </r>
  <r>
    <x v="980"/>
    <s v="Grace"/>
    <s v="Brown"/>
    <n v="25"/>
    <s v="Finance"/>
    <x v="0"/>
    <s v="Inactive"/>
    <d v="2022-04-23T00:00:00"/>
    <n v="74588.850000000006"/>
    <s v="grace.brown@example.com"/>
    <n v="-1293913043"/>
    <s v="Average"/>
    <b v="0"/>
    <n v="74588.850000000006"/>
    <s v=" 1293913043"/>
    <s v="(129) 391-3043"/>
    <s v="Grace Brown"/>
    <n v="4"/>
  </r>
  <r>
    <x v="981"/>
    <s v="David"/>
    <s v="Garcia"/>
    <n v="30"/>
    <s v="DevOps"/>
    <x v="0"/>
    <s v="Pending"/>
    <d v="2020-06-22T00:00:00"/>
    <n v="113727.23"/>
    <s v="david.garcia@example.com"/>
    <n v="-8818984840"/>
    <s v="Poor"/>
    <b v="0"/>
    <n v="113727.23"/>
    <s v=" 8818984840"/>
    <s v="(881) 898-4840"/>
    <s v="David Garcia"/>
    <n v="6"/>
  </r>
  <r>
    <x v="982"/>
    <s v="Eva"/>
    <s v="Brown"/>
    <n v="25"/>
    <s v="HR"/>
    <x v="4"/>
    <s v="Active"/>
    <d v="2023-01-07T00:00:00"/>
    <n v="72828.179999999993"/>
    <s v="eva.brown@example.com"/>
    <n v="-6046154020"/>
    <s v="Good"/>
    <b v="0"/>
    <n v="72828.179999999993"/>
    <s v=" 6046154020"/>
    <s v="(604) 615-4020"/>
    <s v="Eva Brown"/>
    <n v="3"/>
  </r>
  <r>
    <x v="983"/>
    <s v="Grace"/>
    <s v="Jones"/>
    <n v="30"/>
    <s v="Sales"/>
    <x v="3"/>
    <s v="Inactive"/>
    <d v="2020-02-11T00:00:00"/>
    <n v="98717.09"/>
    <s v="grace.jones@example.com"/>
    <n v="-1901707567"/>
    <s v="Poor"/>
    <b v="0"/>
    <n v="98717.09"/>
    <s v=" 1901707567"/>
    <s v="(190) 170-7567"/>
    <s v="Grace Jones"/>
    <n v="6"/>
  </r>
  <r>
    <x v="984"/>
    <s v="Frank"/>
    <s v="Garcia"/>
    <n v="40"/>
    <s v="Sales"/>
    <x v="3"/>
    <s v="Inactive"/>
    <d v="2023-03-18T00:00:00"/>
    <n v="56840.800000000003"/>
    <s v="frank.garcia@example.com"/>
    <n v="-1429831521"/>
    <s v="Poor"/>
    <b v="1"/>
    <n v="56840.800000000003"/>
    <s v=" 1429831521"/>
    <s v="(142) 983-1521"/>
    <s v="Frank Garcia"/>
    <n v="3"/>
  </r>
  <r>
    <x v="985"/>
    <s v="David"/>
    <s v="Johnson"/>
    <n v="35"/>
    <s v="Finance"/>
    <x v="5"/>
    <s v="Pending"/>
    <d v="2021-11-26T00:00:00"/>
    <n v="61663.91"/>
    <s v="david.johnson@example.com"/>
    <n v="-9107322835"/>
    <s v="Average"/>
    <b v="1"/>
    <n v="61663.91"/>
    <s v=" 9107322835"/>
    <s v="(910) 732-2835"/>
    <s v="David Johnson"/>
    <n v="4"/>
  </r>
  <r>
    <x v="986"/>
    <s v="Grace"/>
    <s v="Brown"/>
    <n v="30"/>
    <s v="Finance"/>
    <x v="2"/>
    <s v="Active"/>
    <d v="2024-09-17T00:00:00"/>
    <n v="109523.4"/>
    <s v="grace.brown@example.com"/>
    <n v="-849378305"/>
    <s v="Poor"/>
    <b v="1"/>
    <n v="109523.4"/>
    <s v=" 849378305"/>
    <s v="(084) 937-8305"/>
    <s v="Grace Brown"/>
    <n v="2"/>
  </r>
  <r>
    <x v="987"/>
    <s v="Eva"/>
    <s v="Brown"/>
    <n v="25"/>
    <s v="HR"/>
    <x v="5"/>
    <s v="Inactive"/>
    <d v="2024-07-05T00:00:00"/>
    <n v="65812.02"/>
    <s v="eva.brown@example.com"/>
    <n v="-3963845268"/>
    <s v="Average"/>
    <b v="1"/>
    <n v="65812.02"/>
    <s v=" 3963845268"/>
    <s v="(396) 384-5268"/>
    <s v="Eva Brown"/>
    <n v="2"/>
  </r>
  <r>
    <x v="988"/>
    <s v="Bob"/>
    <s v="Johnson"/>
    <n v="30"/>
    <s v="Cloud Tech"/>
    <x v="5"/>
    <s v="Inactive"/>
    <d v="2021-07-13T00:00:00"/>
    <n v="54708.88"/>
    <s v="bob.johnson@example.com"/>
    <n v="-6944391648"/>
    <s v="Excellent"/>
    <b v="1"/>
    <n v="54708.88"/>
    <s v=" 6944391648"/>
    <s v="(694) 439-1648"/>
    <s v="Bob Johnson"/>
    <n v="5"/>
  </r>
  <r>
    <x v="989"/>
    <s v="Heidi"/>
    <s v="Garcia"/>
    <n v="40"/>
    <s v="Admin"/>
    <x v="0"/>
    <s v="Active"/>
    <d v="2023-08-27T00:00:00"/>
    <n v="107661.73"/>
    <s v="heidi.garcia@example.com"/>
    <n v="-7016934291"/>
    <s v="Excellent"/>
    <b v="1"/>
    <n v="107661.73"/>
    <s v=" 7016934291"/>
    <s v="(701) 693-4291"/>
    <s v="Heidi Garcia"/>
    <n v="3"/>
  </r>
  <r>
    <x v="990"/>
    <s v="Eva"/>
    <s v="Johnson"/>
    <n v="40"/>
    <s v="DevOps"/>
    <x v="5"/>
    <s v="Inactive"/>
    <d v="2021-02-13T00:00:00"/>
    <n v="79002"/>
    <s v="eva.johnson@example.com"/>
    <n v="-9132033015"/>
    <s v="Average"/>
    <b v="1"/>
    <n v="79002"/>
    <s v=" 9132033015"/>
    <s v="(913) 203-3015"/>
    <s v="Eva Johnson"/>
    <n v="5"/>
  </r>
  <r>
    <x v="991"/>
    <s v="Heidi"/>
    <s v="Brown"/>
    <n v="30"/>
    <s v="Admin"/>
    <x v="1"/>
    <s v="Pending"/>
    <d v="2023-12-11T00:00:00"/>
    <n v="86135.69"/>
    <s v="heidi.brown@example.com"/>
    <n v="-2341903105"/>
    <s v="Excellent"/>
    <b v="0"/>
    <n v="86135.69"/>
    <s v=" 2341903105"/>
    <s v="(234) 190-3105"/>
    <s v="Heidi Brown"/>
    <n v="2"/>
  </r>
  <r>
    <x v="992"/>
    <s v="Heidi"/>
    <s v="Johnson"/>
    <n v="30"/>
    <s v="DevOps"/>
    <x v="2"/>
    <s v="Inactive"/>
    <d v="2021-07-02T00:00:00"/>
    <n v="115601.4"/>
    <s v="heidi.johnson@example.com"/>
    <n v="-1537221555"/>
    <s v="Good"/>
    <b v="1"/>
    <n v="115601.4"/>
    <s v=" 1537221555"/>
    <s v="(153) 722-1555"/>
    <s v="Heidi Johnson"/>
    <n v="5"/>
  </r>
  <r>
    <x v="993"/>
    <s v="Grace"/>
    <s v="Brown"/>
    <n v="30"/>
    <s v="DevOps"/>
    <x v="2"/>
    <s v="Active"/>
    <d v="2022-12-05T00:00:00"/>
    <n v="64045.36"/>
    <s v="grace.brown@example.com"/>
    <n v="-6847323652"/>
    <s v="Poor"/>
    <b v="1"/>
    <n v="64045.36"/>
    <s v=" 6847323652"/>
    <s v="(684) 732-3652"/>
    <s v="Grace Brown"/>
    <n v="3"/>
  </r>
  <r>
    <x v="994"/>
    <s v="David"/>
    <s v="Brown"/>
    <n v="30"/>
    <s v="DevOps"/>
    <x v="2"/>
    <s v="Inactive"/>
    <d v="2024-09-24T00:00:00"/>
    <n v="80477.210000000006"/>
    <s v="david.brown@example.com"/>
    <n v="-3774604066"/>
    <s v="Good"/>
    <b v="0"/>
    <n v="80477.210000000006"/>
    <s v=" 3774604066"/>
    <s v="(377) 460-4066"/>
    <s v="David Brown"/>
    <n v="2"/>
  </r>
  <r>
    <x v="995"/>
    <s v="Bob"/>
    <s v="Jones"/>
    <n v="30"/>
    <s v="Finance"/>
    <x v="0"/>
    <s v="Inactive"/>
    <d v="2023-08-16T00:00:00"/>
    <n v="61240.9"/>
    <s v="bob.jones@example.com"/>
    <n v="-2007843613"/>
    <s v="Poor"/>
    <b v="1"/>
    <n v="61240.9"/>
    <s v=" 2007843613"/>
    <s v="(200) 784-3613"/>
    <s v="Bob Jones"/>
    <n v="3"/>
  </r>
  <r>
    <x v="996"/>
    <s v="David"/>
    <s v="Smith"/>
    <n v="40"/>
    <s v="Admin"/>
    <x v="1"/>
    <s v="Active"/>
    <d v="2021-01-28T00:00:00"/>
    <n v="51939.29"/>
    <s v="david.smith@example.com"/>
    <n v="-2442607818"/>
    <s v="Excellent"/>
    <b v="1"/>
    <n v="51939.29"/>
    <s v=" 2442607818"/>
    <s v="(244) 260-7818"/>
    <s v="David Smith"/>
    <n v="5"/>
  </r>
  <r>
    <x v="997"/>
    <s v="Eva"/>
    <s v="Brown"/>
    <n v="40"/>
    <s v="Finance"/>
    <x v="5"/>
    <s v="Inactive"/>
    <d v="2022-05-14T00:00:00"/>
    <n v="95284.54"/>
    <s v="eva.brown@example.com"/>
    <n v="-7543734763"/>
    <s v="Good"/>
    <b v="0"/>
    <n v="95284.54"/>
    <s v=" 7543734763"/>
    <s v="(754) 373-4763"/>
    <s v="Eva Brown"/>
    <n v="4"/>
  </r>
  <r>
    <x v="998"/>
    <s v="Charlie"/>
    <s v="Garcia"/>
    <n v="35"/>
    <s v="Admin"/>
    <x v="1"/>
    <s v="Inactive"/>
    <d v="2024-06-05T00:00:00"/>
    <n v="106247.67"/>
    <s v="charlie.garcia@example.com"/>
    <n v="-2737203762"/>
    <s v="Excellent"/>
    <b v="1"/>
    <n v="106247.67"/>
    <s v=" 2737203762"/>
    <s v="(273) 720-3762"/>
    <s v="Charlie Garcia"/>
    <n v="2"/>
  </r>
  <r>
    <x v="999"/>
    <s v="Charlie"/>
    <s v="Williams"/>
    <n v="25"/>
    <s v="DevOps"/>
    <x v="3"/>
    <s v="Active"/>
    <d v="2020-04-23T00:00:00"/>
    <n v="110170.88"/>
    <s v="charlie.williams@example.com"/>
    <n v="-8821458413"/>
    <s v="Poor"/>
    <b v="1"/>
    <n v="110170.88"/>
    <s v=" 8821458413"/>
    <s v="(882) 145-8413"/>
    <s v="Charlie Williams"/>
    <n v="6"/>
  </r>
  <r>
    <x v="1000"/>
    <s v="Charlie"/>
    <s v="Miller"/>
    <n v="25"/>
    <s v="HR"/>
    <x v="2"/>
    <s v="Pending"/>
    <d v="2024-06-10T00:00:00"/>
    <n v="52615.44"/>
    <s v="charlie.miller@example.com"/>
    <n v="-8460191343"/>
    <s v="Average"/>
    <b v="1"/>
    <n v="52615.44"/>
    <s v=" 8460191343"/>
    <s v="(846) 019-1343"/>
    <s v="Charlie Miller"/>
    <n v="2"/>
  </r>
  <r>
    <x v="1001"/>
    <s v="Eva"/>
    <s v="Davis"/>
    <n v="30"/>
    <s v="DevOps"/>
    <x v="5"/>
    <s v="Inactive"/>
    <d v="2020-04-18T00:00:00"/>
    <n v="82547.259999999995"/>
    <s v="eva.davis@example.com"/>
    <n v="-3899827801"/>
    <s v="Average"/>
    <b v="0"/>
    <n v="82547.259999999995"/>
    <s v=" 3899827801"/>
    <s v="(389) 982-7801"/>
    <s v="Eva Davis"/>
    <n v="6"/>
  </r>
  <r>
    <x v="1002"/>
    <s v="Bob"/>
    <s v="Smith"/>
    <n v="35"/>
    <s v="Finance"/>
    <x v="5"/>
    <s v="Pending"/>
    <d v="2020-06-29T00:00:00"/>
    <n v="63049.22"/>
    <s v="bob.smith@example.com"/>
    <n v="-586950731"/>
    <s v="Good"/>
    <b v="1"/>
    <n v="63049.22"/>
    <s v=" 586950731"/>
    <s v="(058) 695-0731"/>
    <s v="Bob Smith"/>
    <n v="6"/>
  </r>
  <r>
    <x v="1003"/>
    <s v="Frank"/>
    <s v="Smith"/>
    <n v="35"/>
    <s v="HR"/>
    <x v="0"/>
    <s v="Pending"/>
    <d v="2023-02-15T00:00:00"/>
    <n v="115229.12"/>
    <s v="frank.smith@example.com"/>
    <n v="-1464493698"/>
    <s v="Excellent"/>
    <b v="1"/>
    <n v="115229.12"/>
    <s v=" 1464493698"/>
    <s v="(146) 449-3698"/>
    <s v="Frank Smith"/>
    <n v="3"/>
  </r>
  <r>
    <x v="1004"/>
    <s v="Grace"/>
    <s v="Smith"/>
    <n v="25"/>
    <s v="DevOps"/>
    <x v="5"/>
    <s v="Pending"/>
    <d v="2023-06-15T00:00:00"/>
    <n v="60687.63"/>
    <s v="grace.smith@example.com"/>
    <n v="-9516793349"/>
    <s v="Excellent"/>
    <b v="0"/>
    <n v="60687.63"/>
    <s v=" 9516793349"/>
    <s v="(951) 679-3349"/>
    <s v="Grace Smith"/>
    <n v="3"/>
  </r>
  <r>
    <x v="1005"/>
    <s v="Frank"/>
    <s v="Jones"/>
    <n v="30"/>
    <s v="Finance"/>
    <x v="5"/>
    <s v="Inactive"/>
    <d v="2022-03-19T00:00:00"/>
    <n v="67492.73"/>
    <s v="frank.jones@example.com"/>
    <n v="-5573857367"/>
    <s v="Good"/>
    <b v="1"/>
    <n v="67492.73"/>
    <s v=" 5573857367"/>
    <s v="(557) 385-7367"/>
    <s v="Frank Jones"/>
    <n v="4"/>
  </r>
  <r>
    <x v="1006"/>
    <s v="Grace"/>
    <s v="Brown"/>
    <n v="30"/>
    <s v="HR"/>
    <x v="5"/>
    <s v="Inactive"/>
    <d v="2023-10-25T00:00:00"/>
    <n v="77821.789999999994"/>
    <s v="grace.brown@example.com"/>
    <n v="-119236036"/>
    <s v="Average"/>
    <b v="0"/>
    <n v="77821.789999999994"/>
    <s v=" 119236036"/>
    <s v="(011) 923-6036"/>
    <s v="Grace Brown"/>
    <n v="2"/>
  </r>
  <r>
    <x v="1007"/>
    <s v="Charlie"/>
    <s v="Jones"/>
    <n v="35"/>
    <s v="DevOps"/>
    <x v="1"/>
    <s v="Active"/>
    <d v="2022-07-14T00:00:00"/>
    <n v="69146.95"/>
    <s v="charlie.jones@example.com"/>
    <n v="-6811872332"/>
    <s v="Poor"/>
    <b v="0"/>
    <n v="69146.95"/>
    <s v=" 6811872332"/>
    <s v="(681) 187-2332"/>
    <s v="Charlie Jones"/>
    <n v="4"/>
  </r>
  <r>
    <x v="1008"/>
    <s v="Grace"/>
    <s v="Brown"/>
    <n v="35"/>
    <s v="Admin"/>
    <x v="2"/>
    <s v="Inactive"/>
    <d v="2022-03-12T00:00:00"/>
    <n v="90224.82"/>
    <s v="grace.brown@example.com"/>
    <n v="-5104096148"/>
    <s v="Good"/>
    <b v="1"/>
    <n v="90224.82"/>
    <s v=" 5104096148"/>
    <s v="(510) 409-6148"/>
    <s v="Grace Brown"/>
    <n v="4"/>
  </r>
  <r>
    <x v="1009"/>
    <s v="David"/>
    <s v="Garcia"/>
    <n v="30"/>
    <s v="Finance"/>
    <x v="5"/>
    <s v="Pending"/>
    <d v="2024-06-11T00:00:00"/>
    <n v="62603.98"/>
    <s v="david.garcia@example.com"/>
    <n v="-7315391148"/>
    <s v="Poor"/>
    <b v="0"/>
    <n v="62603.98"/>
    <s v=" 7315391148"/>
    <s v="(731) 539-1148"/>
    <s v="David Garcia"/>
    <n v="2"/>
  </r>
  <r>
    <x v="1010"/>
    <s v="Bob"/>
    <s v="Jones"/>
    <n v="35"/>
    <s v="Sales"/>
    <x v="2"/>
    <s v="Active"/>
    <d v="2024-06-10T00:00:00"/>
    <n v="71148.27"/>
    <s v="bob.jones@example.com"/>
    <n v="-8307482072"/>
    <s v="Average"/>
    <b v="0"/>
    <n v="71148.27"/>
    <s v=" 8307482072"/>
    <s v="(830) 748-2072"/>
    <s v="Bob Jones"/>
    <n v="2"/>
  </r>
  <r>
    <x v="1011"/>
    <s v="David"/>
    <s v="Jones"/>
    <n v="40"/>
    <s v="Admin"/>
    <x v="0"/>
    <s v="Inactive"/>
    <d v="2022-09-21T00:00:00"/>
    <n v="52031.74"/>
    <s v="david.jones@example.com"/>
    <n v="-6511893939"/>
    <s v="Excellent"/>
    <b v="1"/>
    <n v="52031.74"/>
    <s v=" 6511893939"/>
    <s v="(651) 189-3939"/>
    <s v="David Jones"/>
    <n v="4"/>
  </r>
  <r>
    <x v="1012"/>
    <s v="Grace"/>
    <s v="Miller"/>
    <n v="35"/>
    <s v="DevOps"/>
    <x v="3"/>
    <s v="Inactive"/>
    <d v="2023-04-15T00:00:00"/>
    <s v="N/A"/>
    <s v="grace.miller@example.com"/>
    <n v="-6557820189"/>
    <s v="Average"/>
    <b v="0"/>
    <n v="90856.21"/>
    <s v=" 6557820189"/>
    <s v="(655) 782-0189"/>
    <s v="Grace Miller"/>
    <n v="3"/>
  </r>
  <r>
    <x v="1013"/>
    <s v="Eva"/>
    <s v="Williams"/>
    <n v="30"/>
    <s v="HR"/>
    <x v="5"/>
    <s v="Pending"/>
    <d v="2020-02-06T00:00:00"/>
    <n v="116680.63"/>
    <s v="eva.williams@example.com"/>
    <n v="-4322302332"/>
    <s v="Good"/>
    <b v="0"/>
    <n v="116680.63"/>
    <s v=" 4322302332"/>
    <s v="(432) 230-2332"/>
    <s v="Eva Williams"/>
    <n v="6"/>
  </r>
  <r>
    <x v="1014"/>
    <s v="Grace"/>
    <s v="Jones"/>
    <n v="30"/>
    <s v="Finance"/>
    <x v="2"/>
    <s v="Pending"/>
    <d v="2021-05-16T00:00:00"/>
    <n v="51990.98"/>
    <s v="grace.jones@example.com"/>
    <n v="-2470739200"/>
    <s v="Excellent"/>
    <b v="1"/>
    <n v="51990.98"/>
    <s v=" 2470739200"/>
    <s v="(247) 073-9200"/>
    <s v="Grace Jones"/>
    <n v="5"/>
  </r>
  <r>
    <x v="1015"/>
    <s v="David"/>
    <s v="Miller"/>
    <n v="30"/>
    <s v="HR"/>
    <x v="0"/>
    <s v="Active"/>
    <d v="2023-08-19T00:00:00"/>
    <s v="N/A"/>
    <s v="david.miller@example.com"/>
    <n v="-3546212759"/>
    <s v="Good"/>
    <b v="1"/>
    <n v="85969.535000000003"/>
    <s v=" 3546212759"/>
    <s v="(354) 621-2759"/>
    <s v="David Miller"/>
    <n v="3"/>
  </r>
  <r>
    <x v="1016"/>
    <s v="David"/>
    <s v="Johnson"/>
    <n v="30"/>
    <s v="Cloud Tech"/>
    <x v="1"/>
    <s v="Inactive"/>
    <d v="2021-11-07T00:00:00"/>
    <n v="100215.06"/>
    <s v="david.johnson@example.com"/>
    <n v="-2508261122"/>
    <s v="Good"/>
    <b v="1"/>
    <n v="100215.06"/>
    <s v=" 2508261122"/>
    <s v="(250) 826-1122"/>
    <s v="David Johnson"/>
    <n v="4"/>
  </r>
  <r>
    <x v="1017"/>
    <s v="Charlie"/>
    <s v="Williams"/>
    <n v="40"/>
    <s v="Finance"/>
    <x v="4"/>
    <s v="Active"/>
    <d v="2023-10-04T00:00:00"/>
    <n v="114587.11"/>
    <s v="charlie.williams@example.com"/>
    <n v="-1261632487"/>
    <s v="Average"/>
    <b v="0"/>
    <n v="114587.11"/>
    <s v=" 1261632487"/>
    <s v="(126) 163-2487"/>
    <s v="Charlie Williams"/>
    <n v="3"/>
  </r>
  <r>
    <x v="1018"/>
    <s v="Alice"/>
    <s v="Garcia"/>
    <n v="30"/>
    <s v="HR"/>
    <x v="3"/>
    <s v="Inactive"/>
    <d v="2024-12-16T00:00:00"/>
    <n v="71318.789999999994"/>
    <s v="alice.garcia@example.com"/>
    <n v="-8995729892"/>
    <s v="Good"/>
    <b v="1"/>
    <n v="71318.789999999994"/>
    <s v=" 8995729892"/>
    <s v="(899) 572-9892"/>
    <s v="Alice Garcia"/>
    <n v="1"/>
  </r>
  <r>
    <x v="1019"/>
    <s v="Heidi"/>
    <s v="Jones"/>
    <n v="30"/>
    <s v="DevOps"/>
    <x v="5"/>
    <s v="Pending"/>
    <d v="2021-02-22T00:00:00"/>
    <n v="77764.240000000005"/>
    <s v="heidi.jones@example.com"/>
    <n v="-7629745492"/>
    <s v="Average"/>
    <b v="0"/>
    <n v="77764.240000000005"/>
    <s v=" 7629745492"/>
    <s v="(762) 974-5492"/>
    <s v="Heidi Jones"/>
    <n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3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A4D417-5BB9-4197-99C5-4799C1222FDF}" name="PivotChartTable14" cacheId="3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1:B14" firstHeaderRow="1" firstDataRow="1" firstDataCol="1"/>
  <pivotFields count="2">
    <pivotField axis="axisRow" allDrilled="1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dataField="1" subtotalTop="0" showAll="0" defaultSubtota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Count of Join_Date (Month)" fld="1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rowHierarchiesUsage count="1">
    <rowHierarchyUsage hierarchyUsage="1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44433962-1CF7-4059-B4EE-95C3D5FFCF73}">
      <x15:pivotTableData rowCount="13" columnCount="1" cacheId="328678553">
        <x15:pivotRow count="1">
          <x15:c>
            <x15:v>72</x15:v>
          </x15:c>
        </x15:pivotRow>
        <x15:pivotRow count="1">
          <x15:c>
            <x15:v>77</x15:v>
          </x15:c>
        </x15:pivotRow>
        <x15:pivotRow count="1">
          <x15:c>
            <x15:v>105</x15:v>
          </x15:c>
        </x15:pivotRow>
        <x15:pivotRow count="1">
          <x15:c>
            <x15:v>90</x15:v>
          </x15:c>
        </x15:pivotRow>
        <x15:pivotRow count="1">
          <x15:c>
            <x15:v>86</x15:v>
          </x15:c>
        </x15:pivotRow>
        <x15:pivotRow count="1">
          <x15:c>
            <x15:v>66</x15:v>
          </x15:c>
        </x15:pivotRow>
        <x15:pivotRow count="1">
          <x15:c>
            <x15:v>91</x15:v>
          </x15:c>
        </x15:pivotRow>
        <x15:pivotRow count="1">
          <x15:c>
            <x15:v>89</x15:v>
          </x15:c>
        </x15:pivotRow>
        <x15:pivotRow count="1">
          <x15:c>
            <x15:v>80</x15:v>
          </x15:c>
        </x15:pivotRow>
        <x15:pivotRow count="1">
          <x15:c>
            <x15:v>100</x15:v>
          </x15:c>
        </x15:pivotRow>
        <x15:pivotRow count="1">
          <x15:c>
            <x15:v>92</x15:v>
          </x15:c>
        </x15:pivotRow>
        <x15:pivotRow count="1">
          <x15:c>
            <x15:v>72</x15:v>
          </x15:c>
        </x15:pivotRow>
        <x15:pivotRow count="1">
          <x15:c>
            <x15:v>1020</x15:v>
          </x15:c>
        </x15:pivotRow>
      </x15:pivotTableData>
    </ext>
    <ext xmlns:x15="http://schemas.microsoft.com/office/spreadsheetml/2010/11/main" uri="{E67621CE-5B39-4880-91FE-76760E9C1902}">
      <x15:pivotTableUISettings>
        <x15:activeTabTopLevelEntity name="[Table_Employee_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F8B7C0-8B15-4654-8FCA-F72DFD9C199F}" name="PivotChartTable13" cacheId="3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6">
  <location ref="A1:B5" firstHeaderRow="1" firstDataRow="1" firstDataCol="1"/>
  <pivotFields count="2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Status" fld="1" subtotal="count" baseField="0" baseItem="0"/>
  </dataFields>
  <chartFormats count="9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0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0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1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1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1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</chartFormats>
  <pivotHierarchies count="3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rowHierarchiesUsage count="1">
    <rowHierarchyUsage hierarchyUsage="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44433962-1CF7-4059-B4EE-95C3D5FFCF73}">
      <x15:pivotTableData rowCount="4" columnCount="1" cacheId="1170049467">
        <x15:pivotRow count="1">
          <x15:c>
            <x15:v>352</x15:v>
          </x15:c>
        </x15:pivotRow>
        <x15:pivotRow count="1">
          <x15:c>
            <x15:v>312</x15:v>
          </x15:c>
        </x15:pivotRow>
        <x15:pivotRow count="1">
          <x15:c>
            <x15:v>356</x15:v>
          </x15:c>
        </x15:pivotRow>
        <x15:pivotRow count="1">
          <x15:c>
            <x15:v>1020</x15:v>
          </x15:c>
        </x15:pivotRow>
      </x15:pivotTableData>
    </ext>
    <ext xmlns:x15="http://schemas.microsoft.com/office/spreadsheetml/2010/11/main" uri="{E67621CE-5B39-4880-91FE-76760E9C1902}">
      <x15:pivotTableUISettings>
        <x15:activeTabTopLevelEntity name="[Table_Employee_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A65381-6506-4911-9AB1-D637116F660F}" name="PivotChartTable12" cacheId="3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2">
  <location ref="A1:B6" firstHeaderRow="1" firstDataRow="1" firstDataCol="1"/>
  <pivotFields count="2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Performance_Score" fld="1" subtotal="count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rowHierarchiesUsage count="1">
    <rowHierarchyUsage hierarchyUsage="1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44433962-1CF7-4059-B4EE-95C3D5FFCF73}">
      <x15:pivotTableData rowCount="5" columnCount="1" cacheId="284373066">
        <x15:pivotRow count="1">
          <x15:c>
            <x15:v>267</x15:v>
          </x15:c>
        </x15:pivotRow>
        <x15:pivotRow count="1">
          <x15:c>
            <x15:v>267</x15:v>
          </x15:c>
        </x15:pivotRow>
        <x15:pivotRow count="1">
          <x15:c>
            <x15:v>270</x15:v>
          </x15:c>
        </x15:pivotRow>
        <x15:pivotRow count="1">
          <x15:c>
            <x15:v>216</x15:v>
          </x15:c>
        </x15:pivotRow>
        <x15:pivotRow count="1">
          <x15:c>
            <x15:v>1020</x15:v>
          </x15:c>
        </x15:pivotRow>
      </x15:pivotTableData>
    </ext>
    <ext xmlns:x15="http://schemas.microsoft.com/office/spreadsheetml/2010/11/main" uri="{E67621CE-5B39-4880-91FE-76760E9C1902}">
      <x15:pivotTableUISettings>
        <x15:activeTabTopLevelEntity name="[Table_Employee_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A65381-6506-4911-9AB1-D637116F660F}" name="PivotChartTable11" cacheId="3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1:B6" firstHeaderRow="1" firstDataRow="1" firstDataCol="1"/>
  <pivotFields count="2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Performance_Score" fld="1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rowHierarchiesUsage count="1">
    <rowHierarchyUsage hierarchyUsage="1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44433962-1CF7-4059-B4EE-95C3D5FFCF73}">
      <x15:pivotTableData rowCount="5" columnCount="1" cacheId="365221726">
        <x15:pivotRow count="1">
          <x15:c>
            <x15:v>267</x15:v>
          </x15:c>
        </x15:pivotRow>
        <x15:pivotRow count="1">
          <x15:c>
            <x15:v>267</x15:v>
          </x15:c>
        </x15:pivotRow>
        <x15:pivotRow count="1">
          <x15:c>
            <x15:v>270</x15:v>
          </x15:c>
        </x15:pivotRow>
        <x15:pivotRow count="1">
          <x15:c>
            <x15:v>216</x15:v>
          </x15:c>
        </x15:pivotRow>
        <x15:pivotRow count="1">
          <x15:c>
            <x15:v>1020</x15:v>
          </x15:c>
        </x15:pivotRow>
      </x15:pivotTableData>
    </ext>
    <ext xmlns:x15="http://schemas.microsoft.com/office/spreadsheetml/2010/11/main" uri="{E67621CE-5B39-4880-91FE-76760E9C1902}">
      <x15:pivotTableUISettings>
        <x15:activeTabTopLevelEntity name="[Table_Employee_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F8B7C0-8B15-4654-8FCA-F72DFD9C199F}" name="PivotChartTable7" cacheId="4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A1:B5" firstHeaderRow="1" firstDataRow="1" firstDataCol="1"/>
  <pivotFields count="2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Status" fld="1" subtotal="count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</chartFormats>
  <pivotHierarchies count="3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rowHierarchiesUsage count="1">
    <rowHierarchyUsage hierarchyUsage="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44433962-1CF7-4059-B4EE-95C3D5FFCF73}">
      <x15:pivotTableData rowCount="4" columnCount="1" cacheId="1975150018">
        <x15:pivotRow count="1">
          <x15:c>
            <x15:v>352</x15:v>
          </x15:c>
        </x15:pivotRow>
        <x15:pivotRow count="1">
          <x15:c>
            <x15:v>312</x15:v>
          </x15:c>
        </x15:pivotRow>
        <x15:pivotRow count="1">
          <x15:c>
            <x15:v>356</x15:v>
          </x15:c>
        </x15:pivotRow>
        <x15:pivotRow count="1">
          <x15:c>
            <x15:v>1020</x15:v>
          </x15:c>
        </x15:pivotRow>
      </x15:pivotTableData>
    </ext>
    <ext xmlns:x15="http://schemas.microsoft.com/office/spreadsheetml/2010/11/main" uri="{E67621CE-5B39-4880-91FE-76760E9C1902}">
      <x15:pivotTableUISettings>
        <x15:activeTabTopLevelEntity name="[Table_Employee_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2704AF-F224-44EA-879C-B4328F5C7DE4}" name="PivotChartTable6" cacheId="4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:B8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Salary_fill" fld="0" baseField="0" baseItem="0"/>
  </dataFields>
  <chartFormats count="1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rowHierarchiesUsage count="1">
    <rowHierarchyUsage hierarchyUsage="2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44433962-1CF7-4059-B4EE-95C3D5FFCF73}">
      <x15:pivotTableData rowCount="7" columnCount="1" cacheId="1996925633">
        <x15:pivotRow count="1">
          <x15:c>
            <x15:v>4095451.33</x15:v>
          </x15:c>
        </x15:pivotRow>
        <x15:pivotRow count="1">
          <x15:c>
            <x15:v>18938969.809999999</x15:v>
          </x15:c>
        </x15:pivotRow>
        <x15:pivotRow count="1">
          <x15:c>
            <x15:v>17968326.280000001</x15:v>
          </x15:c>
        </x15:pivotRow>
        <x15:pivotRow count="1">
          <x15:c>
            <x15:v>15712833.09</x15:v>
          </x15:c>
        </x15:pivotRow>
        <x15:pivotRow count="1">
          <x15:c>
            <x15:v>15311292.539999999</x15:v>
          </x15:c>
        </x15:pivotRow>
        <x15:pivotRow count="1">
          <x15:c>
            <x15:v>14849882.805</x15:v>
          </x15:c>
        </x15:pivotRow>
        <x15:pivotRow count="1">
          <x15:c>
            <x15:v>86876755.855000004</x15:v>
          </x15:c>
        </x15:pivotRow>
      </x15:pivotTableData>
    </ext>
    <ext xmlns:x15="http://schemas.microsoft.com/office/spreadsheetml/2010/11/main" uri="{E67621CE-5B39-4880-91FE-76760E9C1902}">
      <x15:pivotTableUISettings>
        <x15:activeTabTopLevelEntity name="[Table_Employee_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F145B8-88F5-4F6C-8417-37D8094C7D35}" name="PivotChartTable1" cacheId="4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1:B6" firstHeaderRow="1" firstDataRow="1" firstDataCol="1"/>
  <pivotFields count="2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ary_fill" fld="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rowHierarchiesUsage count="1">
    <rowHierarchyUsage hierarchyUsage="1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44433962-1CF7-4059-B4EE-95C3D5FFCF73}">
      <x15:pivotTableData rowCount="5" columnCount="1" cacheId="1227120617">
        <x15:pivotRow count="1">
          <x15:c>
            <x15:v>22503023.844999999</x15:v>
          </x15:c>
        </x15:pivotRow>
        <x15:pivotRow count="1">
          <x15:c>
            <x15:v>22701036.719999999</x15:v>
          </x15:c>
        </x15:pivotRow>
        <x15:pivotRow count="1">
          <x15:c>
            <x15:v>23304066.885000002</x15:v>
          </x15:c>
        </x15:pivotRow>
        <x15:pivotRow count="1">
          <x15:c>
            <x15:v>18368628.405000001</x15:v>
          </x15:c>
        </x15:pivotRow>
        <x15:pivotRow count="1">
          <x15:c>
            <x15:v>86876755.855000004</x15:v>
          </x15:c>
        </x15:pivotRow>
      </x15:pivotTableData>
    </ext>
    <ext xmlns:x15="http://schemas.microsoft.com/office/spreadsheetml/2010/11/main" uri="{E67621CE-5B39-4880-91FE-76760E9C1902}">
      <x15:pivotTableUISettings>
        <x15:activeTabTopLevelEntity name="[Table_Employee_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86FFD8-FCCF-4A95-8B77-D8EF1ED5C882}" name="PivotTable27" cacheId="3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38:C45" firstHeaderRow="1" firstDataRow="1" firstDataCol="1"/>
  <pivotFields count="18">
    <pivotField dataField="1" showAll="0">
      <items count="10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t="default"/>
      </items>
    </pivotField>
    <pivotField showAll="0"/>
    <pivotField showAll="0"/>
    <pivotField showAll="0"/>
    <pivotField showAll="0"/>
    <pivotField axis="axisRow" showAll="0">
      <items count="7">
        <item x="0"/>
        <item x="3"/>
        <item x="5"/>
        <item x="2"/>
        <item x="4"/>
        <item x="1"/>
        <item t="default"/>
      </items>
    </pivotField>
    <pivotField showAll="0"/>
    <pivotField numFmtId="22" showAll="0"/>
    <pivotField showAll="0"/>
    <pivotField showAll="0"/>
    <pivotField showAll="0"/>
    <pivotField showAll="0"/>
    <pivotField showAll="0"/>
    <pivotField numFmtId="6" showAll="0"/>
    <pivotField showAll="0"/>
    <pivotField showAll="0"/>
    <pivotField showAll="0"/>
    <pivotField showAll="0"/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Employee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AD309A-5A49-4049-B0D9-42DB768AA22A}" name="PivotTable22" cacheId="3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T5:U12" firstHeaderRow="1" firstDataRow="1" firstDataCol="1"/>
  <pivotFields count="2">
    <pivotField axis="axisRow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  <pivotField dataField="1" subtotalTop="0" showAll="0" defaultSubtota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Department" fld="1" subtotal="count" baseField="0" baseItem="0"/>
  </dataFields>
  <chartFormats count="1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9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8" format="10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8" format="1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8" format="12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8" format="13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8" format="14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</chartFormats>
  <pivotHierarchies count="3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_Employee_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68AFC1-B551-4F6A-9109-CABB83C66648}" name="PivotTable8" cacheId="3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7">
  <location ref="A17:B24" firstHeaderRow="1" firstDataRow="1" firstDataCol="1"/>
  <pivotFields count="2">
    <pivotField axis="axisRow" allDrilled="1" subtotalTop="0" showAll="0" sortType="descending" defaultSubtotal="0" defaultAttributeDrillState="1">
      <items count="6">
        <item x="0"/>
        <item x="1"/>
        <item x="2"/>
        <item x="3"/>
        <item x="4"/>
        <item x="5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7">
    <i>
      <x v="2"/>
    </i>
    <i>
      <x v="5"/>
    </i>
    <i>
      <x v="4"/>
    </i>
    <i>
      <x/>
    </i>
    <i>
      <x v="3"/>
    </i>
    <i>
      <x v="1"/>
    </i>
    <i t="grand">
      <x/>
    </i>
  </rowItems>
  <colItems count="1">
    <i/>
  </colItems>
  <dataFields count="1">
    <dataField name="Sum of Salary_fill" fld="1" baseField="0" baseItem="0"/>
  </dataFields>
  <chartFormats count="2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_Employee_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723BFE-BAD6-45EE-8DF4-FCEF31850B71}" name="PivotTable7" cacheId="3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4" firstHeaderRow="1" firstDataRow="1" firstDataCol="1"/>
  <pivotFields count="2">
    <pivotField axis="axisRow" allDrilled="1" subtotalTop="0" showAll="0" measureFilter="1" sortType="ascending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11">
    <i>
      <x v="9"/>
    </i>
    <i>
      <x/>
    </i>
    <i>
      <x v="3"/>
    </i>
    <i>
      <x v="2"/>
    </i>
    <i>
      <x v="1"/>
    </i>
    <i>
      <x v="8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Salary_fill" fld="1" baseField="0" baseItem="0"/>
  </dataFields>
  <pivotHierarchies count="3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Max of Salary_fill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0" type="count" id="4" iMeasureHier="24">
      <autoFilter ref="A1">
        <filterColumn colId="0">
          <top10 val="10" filterVal="10"/>
        </filterColumn>
      </autoFilter>
    </filter>
  </filters>
  <rowHierarchiesUsage count="1">
    <rowHierarchyUsage hierarchyUsage="1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Messy_Employee_dataset.xlsx!Table_Employee_1">
        <x15:activeTabTopLevelEntity name="[Table_Employee_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29BAF7-4583-4164-A3D9-A2018BE09851}" name="PivotTable29" cacheId="3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C43:AE60" firstHeaderRow="1" firstDataRow="1" firstDataCol="0"/>
  <pivotFields count="18">
    <pivotField showAll="0"/>
    <pivotField showAll="0"/>
    <pivotField showAll="0"/>
    <pivotField showAll="0"/>
    <pivotField showAll="0"/>
    <pivotField showAll="0"/>
    <pivotField showAll="0"/>
    <pivotField numFmtId="22" showAll="0"/>
    <pivotField showAll="0"/>
    <pivotField showAll="0"/>
    <pivotField showAll="0"/>
    <pivotField showAll="0"/>
    <pivotField showAll="0"/>
    <pivotField numFmtId="6" showAll="0"/>
    <pivotField showAll="0"/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030423-D046-439A-86D0-4EDB5442E1A7}" name="PivotTable23" cacheId="35" applyNumberFormats="0" applyBorderFormats="0" applyFontFormats="0" applyPatternFormats="0" applyAlignmentFormats="0" applyWidthHeightFormats="1" dataCaption="Values" updatedVersion="8" minRefreshableVersion="3" useAutoFormatting="1" subtotalHiddenItems="1" rowGrandTotals="0" itemPrintTitles="1" createdVersion="8" indent="0" outline="1" outlineData="1" multipleFieldFilters="0" rowHeaderCaption="HIGEST SALARY">
  <location ref="D21:E45" firstHeaderRow="1" firstDataRow="1" firstDataCol="1"/>
  <pivotFields count="3">
    <pivotField axis="axisRow" allDrilled="1" subtotalTop="0" showAll="0" measureFilter="1" sortType="descending" defaultSubtotal="0" defaultAttributeDrillState="1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allDrilled="1" subtotalTop="0" showAll="0" measureFilter="1" dataSourceSort="1" defaultSubtotal="0" defaultAttributeDrillState="1">
      <items count="6">
        <item x="0"/>
        <item x="1"/>
        <item x="2"/>
        <item x="3"/>
        <item x="4"/>
        <item x="5"/>
      </items>
    </pivotField>
    <pivotField dataField="1" subtotalTop="0" showAll="0" defaultSubtotal="0"/>
  </pivotFields>
  <rowFields count="2">
    <field x="1"/>
    <field x="0"/>
  </rowFields>
  <rowItems count="24">
    <i>
      <x/>
    </i>
    <i r="1">
      <x/>
    </i>
    <i r="1">
      <x v="1"/>
    </i>
    <i r="1">
      <x v="2"/>
    </i>
    <i>
      <x v="1"/>
    </i>
    <i r="1">
      <x v="5"/>
    </i>
    <i r="1">
      <x v="4"/>
    </i>
    <i r="1">
      <x v="3"/>
    </i>
    <i>
      <x v="2"/>
    </i>
    <i r="1">
      <x v="7"/>
    </i>
    <i r="1">
      <x v="8"/>
    </i>
    <i r="1">
      <x v="6"/>
    </i>
    <i>
      <x v="3"/>
    </i>
    <i r="1">
      <x v="9"/>
    </i>
    <i r="1">
      <x v="10"/>
    </i>
    <i r="1">
      <x v="7"/>
    </i>
    <i>
      <x v="4"/>
    </i>
    <i r="1">
      <x v="10"/>
    </i>
    <i r="1">
      <x v="12"/>
    </i>
    <i r="1">
      <x v="11"/>
    </i>
    <i>
      <x v="5"/>
    </i>
    <i r="1">
      <x v="14"/>
    </i>
    <i r="1">
      <x v="15"/>
    </i>
    <i r="1">
      <x v="13"/>
    </i>
  </rowItems>
  <colItems count="1">
    <i/>
  </colItems>
  <dataFields count="1">
    <dataField name="Max of Salary_fill" fld="2" subtotal="max" baseField="1" baseItem="0"/>
  </dataFields>
  <formats count="21">
    <format dxfId="39">
      <pivotArea type="all" dataOnly="0" outline="0" fieldPosition="0"/>
    </format>
    <format dxfId="38">
      <pivotArea outline="0" collapsedLevelsAreSubtotals="1" fieldPosition="0"/>
    </format>
    <format dxfId="37">
      <pivotArea field="0" type="button" dataOnly="0" labelOnly="1" outline="0" axis="axisRow" fieldPosition="1"/>
    </format>
    <format dxfId="36">
      <pivotArea dataOnly="0" labelOnly="1" grandRow="1" outline="0" fieldPosition="0"/>
    </format>
    <format dxfId="35">
      <pivotArea dataOnly="0" labelOnly="1" outline="0" axis="axisValues" fieldPosition="0"/>
    </format>
    <format dxfId="34">
      <pivotArea type="all" dataOnly="0" outline="0" fieldPosition="0"/>
    </format>
    <format dxfId="33">
      <pivotArea outline="0" collapsedLevelsAreSubtotals="1" fieldPosition="0"/>
    </format>
    <format dxfId="32">
      <pivotArea field="0" type="button" dataOnly="0" labelOnly="1" outline="0" axis="axisRow" fieldPosition="1"/>
    </format>
    <format dxfId="31">
      <pivotArea dataOnly="0" labelOnly="1" grandRow="1" outline="0" fieldPosition="0"/>
    </format>
    <format dxfId="30">
      <pivotArea outline="0" collapsedLevelsAreSubtotals="1" fieldPosition="0"/>
    </format>
    <format dxfId="29">
      <pivotArea type="all" dataOnly="0" outline="0" fieldPosition="0"/>
    </format>
    <format dxfId="28">
      <pivotArea outline="0" collapsedLevelsAreSubtotals="1" fieldPosition="0"/>
    </format>
    <format dxfId="27">
      <pivotArea field="1" type="button" dataOnly="0" labelOnly="1" outline="0" axis="axisRow" fieldPosition="0"/>
    </format>
    <format dxfId="26">
      <pivotArea dataOnly="0" labelOnly="1" fieldPosition="0">
        <references count="1">
          <reference field="1" count="0"/>
        </references>
      </pivotArea>
    </format>
    <format dxfId="25">
      <pivotArea dataOnly="0" labelOnly="1" fieldPosition="0">
        <references count="2">
          <reference field="0" count="3">
            <x v="0"/>
            <x v="1"/>
            <x v="2"/>
          </reference>
          <reference field="1" count="1" selected="0">
            <x v="0"/>
          </reference>
        </references>
      </pivotArea>
    </format>
    <format dxfId="24">
      <pivotArea dataOnly="0" labelOnly="1" fieldPosition="0">
        <references count="2">
          <reference field="0" count="3">
            <x v="3"/>
            <x v="4"/>
            <x v="5"/>
          </reference>
          <reference field="1" count="1" selected="0">
            <x v="1"/>
          </reference>
        </references>
      </pivotArea>
    </format>
    <format dxfId="23">
      <pivotArea dataOnly="0" labelOnly="1" fieldPosition="0">
        <references count="2">
          <reference field="0" count="3">
            <x v="6"/>
            <x v="7"/>
            <x v="8"/>
          </reference>
          <reference field="1" count="1" selected="0">
            <x v="2"/>
          </reference>
        </references>
      </pivotArea>
    </format>
    <format dxfId="22">
      <pivotArea dataOnly="0" labelOnly="1" fieldPosition="0">
        <references count="2">
          <reference field="0" count="3">
            <x v="7"/>
            <x v="9"/>
            <x v="10"/>
          </reference>
          <reference field="1" count="1" selected="0">
            <x v="3"/>
          </reference>
        </references>
      </pivotArea>
    </format>
    <format dxfId="21">
      <pivotArea dataOnly="0" labelOnly="1" fieldPosition="0">
        <references count="2">
          <reference field="0" count="3">
            <x v="10"/>
            <x v="11"/>
            <x v="12"/>
          </reference>
          <reference field="1" count="1" selected="0">
            <x v="4"/>
          </reference>
        </references>
      </pivotArea>
    </format>
    <format dxfId="20">
      <pivotArea dataOnly="0" labelOnly="1" fieldPosition="0">
        <references count="2">
          <reference field="0" count="3">
            <x v="13"/>
            <x v="14"/>
            <x v="15"/>
          </reference>
          <reference field="1" count="1" selected="0">
            <x v="5"/>
          </reference>
        </references>
      </pivotArea>
    </format>
    <format dxfId="19">
      <pivotArea dataOnly="0" labelOnly="1" outline="0" axis="axisValues" fieldPosition="0"/>
    </format>
  </formats>
  <pivotHierarchies count="3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 caption="SALARY"/>
    <pivotHierarchy dragToData="1" caption="Max of Salary_fill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2">
    <filter fld="1" type="count" id="8" iMeasureHier="24">
      <autoFilter ref="A1">
        <filterColumn colId="0">
          <top10 val="10" filterVal="10"/>
        </filterColumn>
      </autoFilter>
    </filter>
    <filter fld="0" type="count" evalOrder="1" id="9" iMeasureHier="24">
      <autoFilter ref="A1">
        <filterColumn colId="0">
          <top10 val="3" filterVal="3"/>
        </filterColumn>
      </autoFilter>
    </filter>
  </filters>
  <rowHierarchiesUsage count="2">
    <rowHierarchyUsage hierarchyUsage="4"/>
    <rowHierarchyUsage hierarchyUsage="1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Messy_Employee_dataset.xlsx!Table_Employee_1">
        <x15:activeTabTopLevelEntity name="[Table_Employee_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8F1EC8-57A3-47AE-9E86-400BDA3A3517}" name="PivotTable24" cacheId="34" applyNumberFormats="0" applyBorderFormats="0" applyFontFormats="0" applyPatternFormats="0" applyAlignmentFormats="0" applyWidthHeightFormats="1" dataCaption="Values" updatedVersion="8" minRefreshableVersion="3" useAutoFormatting="1" subtotalHiddenItems="1" rowGrandTotals="0" itemPrintTitles="1" createdVersion="8" indent="0" outline="1" outlineData="1" multipleFieldFilters="0" chartFormat="15">
  <location ref="G21:H27" firstHeaderRow="1" firstDataRow="1" firstDataCol="1"/>
  <pivotFields count="2">
    <pivotField axis="axisRow" allDrilled="1" subtotalTop="0" showAll="0" sortType="descending" defaultSubtotal="0" defaultAttributeDrillState="1">
      <items count="6">
        <item x="0"/>
        <item x="1"/>
        <item x="2"/>
        <item x="3"/>
        <item x="4"/>
        <item x="5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6">
    <i>
      <x v="2"/>
    </i>
    <i>
      <x v="5"/>
    </i>
    <i>
      <x v="4"/>
    </i>
    <i>
      <x/>
    </i>
    <i>
      <x v="3"/>
    </i>
    <i>
      <x v="1"/>
    </i>
  </rowItems>
  <colItems count="1">
    <i/>
  </colItems>
  <dataFields count="1">
    <dataField name="Sum of Salary_fill" fld="1" baseField="0" baseItem="0"/>
  </dataFields>
  <formats count="14">
    <format dxfId="53">
      <pivotArea type="all" dataOnly="0" outline="0" fieldPosition="0"/>
    </format>
    <format dxfId="52">
      <pivotArea dataOnly="0" labelOnly="1" grandRow="1" outline="0" fieldPosition="0"/>
    </format>
    <format dxfId="51">
      <pivotArea type="all" dataOnly="0" outline="0" fieldPosition="0"/>
    </format>
    <format dxfId="50">
      <pivotArea outline="0" collapsedLevelsAreSubtotals="1" fieldPosition="0"/>
    </format>
    <format dxfId="49">
      <pivotArea field="0" type="button" dataOnly="0" labelOnly="1" outline="0" axis="axisRow" fieldPosition="0"/>
    </format>
    <format dxfId="48">
      <pivotArea dataOnly="0" labelOnly="1" fieldPosition="0">
        <references count="1">
          <reference field="0" count="0"/>
        </references>
      </pivotArea>
    </format>
    <format dxfId="47">
      <pivotArea dataOnly="0" labelOnly="1" grandRow="1" outline="0" fieldPosition="0"/>
    </format>
    <format dxfId="46">
      <pivotArea dataOnly="0" labelOnly="1" outline="0" axis="axisValues" fieldPosition="0"/>
    </format>
    <format dxfId="45">
      <pivotArea collapsedLevelsAreSubtotals="1" fieldPosition="0">
        <references count="1">
          <reference field="0" count="0"/>
        </references>
      </pivotArea>
    </format>
    <format dxfId="44">
      <pivotArea type="all" dataOnly="0" outline="0" fieldPosition="0"/>
    </format>
    <format dxfId="43">
      <pivotArea outline="0" collapsedLevelsAreSubtotals="1" fieldPosition="0"/>
    </format>
    <format dxfId="42">
      <pivotArea field="0" type="button" dataOnly="0" labelOnly="1" outline="0" axis="axisRow" fieldPosition="0"/>
    </format>
    <format dxfId="41">
      <pivotArea dataOnly="0" labelOnly="1" fieldPosition="0">
        <references count="1">
          <reference field="0" count="0"/>
        </references>
      </pivotArea>
    </format>
    <format dxfId="40">
      <pivotArea dataOnly="0" labelOnly="1" outline="0" axis="axisValues" fieldPosition="0"/>
    </format>
  </formats>
  <chartFormats count="2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_Employee_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63BBE7D-9C0C-4857-BC19-DA6862B5678D}" autoFormatId="16" applyNumberFormats="0" applyBorderFormats="0" applyFontFormats="0" applyPatternFormats="0" applyAlignmentFormats="0" applyWidthHeightFormats="0">
  <queryTableRefresh nextId="21" unboundColumnsRight="6">
    <queryTableFields count="19">
      <queryTableField id="1" name="Employee_ID" tableColumnId="1"/>
      <queryTableField id="2" name="First_Name" tableColumnId="2"/>
      <queryTableField id="3" name="Last_Name" tableColumnId="3"/>
      <queryTableField id="4" name="Age" tableColumnId="4"/>
      <queryTableField id="5" name="Department" tableColumnId="5"/>
      <queryTableField id="6" name="Region" tableColumnId="6"/>
      <queryTableField id="7" name="Status" tableColumnId="7"/>
      <queryTableField id="8" name="Join_Date" tableColumnId="8"/>
      <queryTableField id="9" name="Salary" tableColumnId="9"/>
      <queryTableField id="10" name="Email" tableColumnId="10"/>
      <queryTableField id="11" name="Phone" tableColumnId="11"/>
      <queryTableField id="12" name="Performance_Score" tableColumnId="12"/>
      <queryTableField id="13" name="Remote_Work" tableColumnId="13"/>
      <queryTableField id="14" dataBound="0" tableColumnId="14"/>
      <queryTableField id="16" dataBound="0" tableColumnId="16"/>
      <queryTableField id="17" dataBound="0" tableColumnId="17"/>
      <queryTableField id="18" dataBound="0" tableColumnId="18"/>
      <queryTableField id="19" dataBound="0" tableColumnId="15"/>
      <queryTableField id="20" dataBound="0" tableColumnId="19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1BB448C-F4DC-49D8-B751-09CAA9077D24}" name="Table_Employee" displayName="Table_Employee" ref="A1:L1021" totalsRowShown="0">
  <autoFilter ref="A1:L1021" xr:uid="{81BB448C-F4DC-49D8-B751-09CAA9077D24}"/>
  <tableColumns count="12">
    <tableColumn id="1" xr3:uid="{FF64EE19-5B35-49D7-B996-2248F06C2A38}" name="Employee_ID"/>
    <tableColumn id="2" xr3:uid="{CD42D955-855D-43FA-A3B3-76DF890EDA1E}" name="First_Name"/>
    <tableColumn id="3" xr3:uid="{3E0C2437-F0A6-4C5C-ABF9-C78F296BCD0B}" name="Last_Name"/>
    <tableColumn id="4" xr3:uid="{D8F1B311-52BF-4EA5-AE97-144C738854B8}" name="Age"/>
    <tableColumn id="5" xr3:uid="{77A8C943-E652-4D54-BB39-A49269465804}" name="Department_Region"/>
    <tableColumn id="6" xr3:uid="{75861D99-E80D-47DE-B25F-A57CD16190B9}" name="Status"/>
    <tableColumn id="7" xr3:uid="{38993A97-CB6A-4B11-A548-DF593338E630}" name="Join_Date" dataDxfId="18"/>
    <tableColumn id="8" xr3:uid="{7FB29CEE-9AF9-48C1-8657-26212C6978F4}" name="Salary" dataDxfId="17"/>
    <tableColumn id="9" xr3:uid="{5A24530C-1720-4267-8F40-3A399F57D792}" name="Email"/>
    <tableColumn id="10" xr3:uid="{70999B8B-1725-4DDB-89DF-6C966387A576}" name="Phone"/>
    <tableColumn id="11" xr3:uid="{F5534A18-3157-43C4-9D78-C1DB852C8BD2}" name="Performance_Score"/>
    <tableColumn id="12" xr3:uid="{25FBEE23-6288-4ADD-8211-4A16FF7EE7E8}" name="Remote_Work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8DAFAAE-D1BF-4E28-B0ED-24FDD0891ECD}" name="Table_Employee_Clean" displayName="Table_Employee_Clean" ref="A1:S1021" tableType="queryTable" totalsRowShown="0">
  <autoFilter ref="A1:S1021" xr:uid="{88DAFAAE-D1BF-4E28-B0ED-24FDD0891ECD}"/>
  <tableColumns count="19">
    <tableColumn id="1" xr3:uid="{DBD9E40F-8417-40EA-AB7A-0ED83AFD574F}" uniqueName="1" name="Employee_ID" queryTableFieldId="1" dataDxfId="16"/>
    <tableColumn id="2" xr3:uid="{7936C1FF-8976-486D-8409-D53AB7C4F6E3}" uniqueName="2" name="First_Name" queryTableFieldId="2" dataDxfId="15"/>
    <tableColumn id="3" xr3:uid="{BC7AD644-DF1C-445B-B0EC-56C2DFBD438F}" uniqueName="3" name="Last_Name" queryTableFieldId="3" dataDxfId="14"/>
    <tableColumn id="4" xr3:uid="{9A986FBD-41E7-4E9A-AD7A-1C8FAE77C6CD}" uniqueName="4" name="Age" queryTableFieldId="4"/>
    <tableColumn id="5" xr3:uid="{0C8F81FA-BB69-4D8B-A974-0194A9A8AD19}" uniqueName="5" name="Department" queryTableFieldId="5" dataDxfId="13"/>
    <tableColumn id="6" xr3:uid="{14F9319F-D965-439A-B3EA-63E46C20E7AE}" uniqueName="6" name="Region" queryTableFieldId="6" dataDxfId="12"/>
    <tableColumn id="7" xr3:uid="{154AAE49-93E0-4D0B-9185-73670D5A1DBC}" uniqueName="7" name="Status" queryTableFieldId="7" dataDxfId="11"/>
    <tableColumn id="8" xr3:uid="{2C7C3921-ED45-4FEE-88EB-FCD909DD6FB3}" uniqueName="8" name="Join_Date" queryTableFieldId="8" dataDxfId="10"/>
    <tableColumn id="9" xr3:uid="{99BD0B97-FB45-48E7-8343-78B0950EDA21}" uniqueName="9" name="Salary" queryTableFieldId="9"/>
    <tableColumn id="10" xr3:uid="{DEF81CC3-C5FC-4058-B329-80890DBBD5B4}" uniqueName="10" name="Email" queryTableFieldId="10" dataDxfId="9"/>
    <tableColumn id="11" xr3:uid="{2BA8C08B-5791-41FC-B0CC-D6EAC05006DF}" uniqueName="11" name="Phone" queryTableFieldId="11"/>
    <tableColumn id="12" xr3:uid="{C38AFDA9-C0E3-4310-85AB-8C6CC1BCB44E}" uniqueName="12" name="Performance_Score" queryTableFieldId="12" dataDxfId="8"/>
    <tableColumn id="13" xr3:uid="{BA53B079-50C8-4262-A69D-3B6858B3AB0E}" uniqueName="13" name="Remote_Work" queryTableFieldId="13"/>
    <tableColumn id="14" xr3:uid="{0EB4DD94-45D6-4F09-B864-B75A2D0D4192}" uniqueName="14" name="Salary_fill" queryTableFieldId="14" dataDxfId="7">
      <calculatedColumnFormula array="1">IF(Table_Employee!I2="N/A",
    IFERROR(MEDIAN(_xlfn._xlws.FILTER(Table_Employee_Clean[Salary],
        (Table_Employee_Clean[Department] = Table_Employee!E2) *
        (Table_Employee_Clean[Region] = Table_Employee!F2))),
    "N/A"),
Table_Employee!I2)</calculatedColumnFormula>
    </tableColumn>
    <tableColumn id="16" xr3:uid="{B7255628-A1FD-4EC8-B2AE-BA78BC4BE7C9}" uniqueName="16" name="Format_Phone" queryTableFieldId="16" dataDxfId="6">
      <calculatedColumnFormula>" "&amp;SUBSTITUTE(Table_Employee_Clean[[#This Row],[Phone]],"-","")</calculatedColumnFormula>
    </tableColumn>
    <tableColumn id="17" xr3:uid="{602DBDF1-657E-4B47-B0E0-F00713C30386}" uniqueName="17" name="Phone_AF" queryTableFieldId="17" dataDxfId="5">
      <calculatedColumnFormula>TEXT(Table_Employee_Clean[[#This Row],[Format_Phone]],"(000) 000-0000")</calculatedColumnFormula>
    </tableColumn>
    <tableColumn id="18" xr3:uid="{4FDA67F2-09C1-42CF-B294-D98AA6F4A624}" uniqueName="18" name="Name_Concat" queryTableFieldId="18" dataDxfId="4">
      <calculatedColumnFormula>CONCATENATE(TRIM(Table_Employee_Clean[[#This Row],[First_Name]])," ",TRIM(Table_Employee_Clean[[#This Row],[Last_Name]]))</calculatedColumnFormula>
    </tableColumn>
    <tableColumn id="15" xr3:uid="{4554E560-888D-43AA-BDC4-33686DA4CB4C}" uniqueName="15" name="Tenure" queryTableFieldId="19" dataDxfId="3">
      <calculatedColumnFormula>DATEDIF(Table_Employee_Clean[[#This Row],[Join_Date]], TODAY(), "y")</calculatedColumnFormula>
    </tableColumn>
    <tableColumn id="19" xr3:uid="{A0F6D1BB-3E2E-4898-9FDB-3E08FB983C01}" uniqueName="19" name="NameConReg" queryTableFieldId="20" dataDxfId="2">
      <calculatedColumnFormula>CONCATENATE(TRIM(Table_Employee_Clean[[#This Row],[Name_Concat]])," FROM ",TRIM(Table_Employee_Clean[[#This Row],[Region]]))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0.xml"/><Relationship Id="rId7" Type="http://schemas.openxmlformats.org/officeDocument/2006/relationships/drawing" Target="../drawings/drawing1.xml"/><Relationship Id="rId2" Type="http://schemas.openxmlformats.org/officeDocument/2006/relationships/pivotTable" Target="../pivotTables/pivotTable9.xml"/><Relationship Id="rId1" Type="http://schemas.openxmlformats.org/officeDocument/2006/relationships/pivotTable" Target="../pivotTables/pivotTable8.xml"/><Relationship Id="rId6" Type="http://schemas.openxmlformats.org/officeDocument/2006/relationships/printerSettings" Target="../printerSettings/printerSettings2.bin"/><Relationship Id="rId5" Type="http://schemas.openxmlformats.org/officeDocument/2006/relationships/pivotTable" Target="../pivotTables/pivotTable12.xml"/><Relationship Id="rId4" Type="http://schemas.openxmlformats.org/officeDocument/2006/relationships/pivotTable" Target="../pivotTables/pivotTable1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14.xml"/><Relationship Id="rId1" Type="http://schemas.openxmlformats.org/officeDocument/2006/relationships/pivotTable" Target="../pivotTables/pivot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4EEF3-E9F3-424A-B5E4-03F16BEA4815}">
  <dimension ref="A1:L1021"/>
  <sheetViews>
    <sheetView workbookViewId="0">
      <selection activeCell="K5" sqref="K5"/>
    </sheetView>
  </sheetViews>
  <sheetFormatPr defaultRowHeight="15" x14ac:dyDescent="0.25"/>
  <cols>
    <col min="1" max="1" width="15" customWidth="1"/>
    <col min="2" max="2" width="13.28515625" customWidth="1"/>
    <col min="3" max="3" width="13" customWidth="1"/>
    <col min="5" max="5" width="21.140625" customWidth="1"/>
    <col min="7" max="7" width="11.85546875" customWidth="1"/>
    <col min="8" max="8" width="13.42578125" style="4" customWidth="1"/>
    <col min="11" max="11" width="20.7109375" customWidth="1"/>
    <col min="12" max="12" width="15.8554687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4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D2">
        <v>25</v>
      </c>
      <c r="E2" t="s">
        <v>15</v>
      </c>
      <c r="F2" t="s">
        <v>16</v>
      </c>
      <c r="G2" s="1">
        <v>44288</v>
      </c>
      <c r="H2" s="4">
        <v>59767.65</v>
      </c>
      <c r="I2" t="s">
        <v>17</v>
      </c>
      <c r="J2">
        <v>-1651623197</v>
      </c>
      <c r="K2" t="s">
        <v>18</v>
      </c>
      <c r="L2" t="b">
        <v>1</v>
      </c>
    </row>
    <row r="3" spans="1:12" x14ac:dyDescent="0.25">
      <c r="A3" t="s">
        <v>19</v>
      </c>
      <c r="B3" t="s">
        <v>13</v>
      </c>
      <c r="C3" t="s">
        <v>20</v>
      </c>
      <c r="E3" t="s">
        <v>21</v>
      </c>
      <c r="F3" t="s">
        <v>16</v>
      </c>
      <c r="G3" s="1">
        <v>44022</v>
      </c>
      <c r="H3" s="4">
        <v>65304.66</v>
      </c>
      <c r="I3" t="s">
        <v>22</v>
      </c>
      <c r="J3">
        <v>-1898471390</v>
      </c>
      <c r="K3" t="s">
        <v>23</v>
      </c>
      <c r="L3" t="b">
        <v>1</v>
      </c>
    </row>
    <row r="4" spans="1:12" x14ac:dyDescent="0.25">
      <c r="A4" t="s">
        <v>24</v>
      </c>
      <c r="B4" t="s">
        <v>25</v>
      </c>
      <c r="C4" t="s">
        <v>26</v>
      </c>
      <c r="E4" t="s">
        <v>27</v>
      </c>
      <c r="F4" t="s">
        <v>28</v>
      </c>
      <c r="G4" s="1">
        <v>45267</v>
      </c>
      <c r="H4" s="4">
        <v>88145.9</v>
      </c>
      <c r="I4" t="s">
        <v>29</v>
      </c>
      <c r="J4">
        <v>-5596363211</v>
      </c>
      <c r="K4" t="s">
        <v>30</v>
      </c>
      <c r="L4" t="b">
        <v>1</v>
      </c>
    </row>
    <row r="5" spans="1:12" x14ac:dyDescent="0.25">
      <c r="A5" t="s">
        <v>31</v>
      </c>
      <c r="B5" t="s">
        <v>32</v>
      </c>
      <c r="C5" t="s">
        <v>14</v>
      </c>
      <c r="D5">
        <v>25</v>
      </c>
      <c r="E5" t="s">
        <v>27</v>
      </c>
      <c r="F5" t="s">
        <v>33</v>
      </c>
      <c r="G5" s="1">
        <v>44527</v>
      </c>
      <c r="H5" s="4">
        <v>69450.990000000005</v>
      </c>
      <c r="I5" t="s">
        <v>34</v>
      </c>
      <c r="J5">
        <v>-3476490784</v>
      </c>
      <c r="K5" t="s">
        <v>30</v>
      </c>
      <c r="L5" t="b">
        <v>1</v>
      </c>
    </row>
    <row r="6" spans="1:12" x14ac:dyDescent="0.25">
      <c r="A6" t="s">
        <v>35</v>
      </c>
      <c r="B6" t="s">
        <v>36</v>
      </c>
      <c r="C6" t="s">
        <v>37</v>
      </c>
      <c r="D6">
        <v>25</v>
      </c>
      <c r="E6" t="s">
        <v>38</v>
      </c>
      <c r="F6" t="s">
        <v>16</v>
      </c>
      <c r="G6" s="1">
        <v>44566</v>
      </c>
      <c r="H6" s="4">
        <v>109324.61</v>
      </c>
      <c r="I6" t="s">
        <v>39</v>
      </c>
      <c r="J6">
        <v>-1586734256</v>
      </c>
      <c r="K6" t="s">
        <v>40</v>
      </c>
      <c r="L6" t="b">
        <v>0</v>
      </c>
    </row>
    <row r="7" spans="1:12" x14ac:dyDescent="0.25">
      <c r="A7" t="s">
        <v>41</v>
      </c>
      <c r="B7" t="s">
        <v>25</v>
      </c>
      <c r="C7" t="s">
        <v>42</v>
      </c>
      <c r="D7">
        <v>40</v>
      </c>
      <c r="E7" t="s">
        <v>43</v>
      </c>
      <c r="F7" t="s">
        <v>33</v>
      </c>
      <c r="G7" s="1">
        <v>43992</v>
      </c>
      <c r="H7" s="4">
        <v>88642.84</v>
      </c>
      <c r="I7" t="s">
        <v>44</v>
      </c>
      <c r="J7">
        <v>-5409003485</v>
      </c>
      <c r="K7" t="s">
        <v>30</v>
      </c>
      <c r="L7" t="b">
        <v>0</v>
      </c>
    </row>
    <row r="8" spans="1:12" x14ac:dyDescent="0.25">
      <c r="A8" t="s">
        <v>45</v>
      </c>
      <c r="B8" t="s">
        <v>36</v>
      </c>
      <c r="C8" t="s">
        <v>26</v>
      </c>
      <c r="E8" t="s">
        <v>27</v>
      </c>
      <c r="F8" t="s">
        <v>16</v>
      </c>
      <c r="G8" s="1">
        <v>43924</v>
      </c>
      <c r="H8" s="4">
        <v>96288.43</v>
      </c>
      <c r="I8" t="s">
        <v>46</v>
      </c>
      <c r="J8">
        <v>-4518376063</v>
      </c>
      <c r="K8" t="s">
        <v>30</v>
      </c>
      <c r="L8" t="b">
        <v>0</v>
      </c>
    </row>
    <row r="9" spans="1:12" x14ac:dyDescent="0.25">
      <c r="A9" t="s">
        <v>47</v>
      </c>
      <c r="B9" t="s">
        <v>13</v>
      </c>
      <c r="C9" t="s">
        <v>26</v>
      </c>
      <c r="D9">
        <v>30</v>
      </c>
      <c r="E9" t="s">
        <v>38</v>
      </c>
      <c r="F9" t="s">
        <v>33</v>
      </c>
      <c r="G9" s="1">
        <v>44759</v>
      </c>
      <c r="H9" s="4">
        <v>94497.91</v>
      </c>
      <c r="I9" t="s">
        <v>48</v>
      </c>
      <c r="J9">
        <v>-4134327559</v>
      </c>
      <c r="K9" t="s">
        <v>18</v>
      </c>
      <c r="L9" t="b">
        <v>1</v>
      </c>
    </row>
    <row r="10" spans="1:12" x14ac:dyDescent="0.25">
      <c r="A10" t="s">
        <v>49</v>
      </c>
      <c r="B10" t="s">
        <v>36</v>
      </c>
      <c r="C10" t="s">
        <v>14</v>
      </c>
      <c r="D10">
        <v>35</v>
      </c>
      <c r="E10" t="s">
        <v>27</v>
      </c>
      <c r="F10" t="s">
        <v>33</v>
      </c>
      <c r="G10" s="1">
        <v>45268</v>
      </c>
      <c r="H10" s="4">
        <v>115565.82</v>
      </c>
      <c r="I10" t="s">
        <v>50</v>
      </c>
      <c r="J10">
        <v>-4177656123</v>
      </c>
      <c r="K10" t="s">
        <v>23</v>
      </c>
      <c r="L10" t="b">
        <v>1</v>
      </c>
    </row>
    <row r="11" spans="1:12" x14ac:dyDescent="0.25">
      <c r="A11" t="s">
        <v>51</v>
      </c>
      <c r="B11" t="s">
        <v>52</v>
      </c>
      <c r="C11" t="s">
        <v>53</v>
      </c>
      <c r="E11" t="s">
        <v>54</v>
      </c>
      <c r="F11" t="s">
        <v>16</v>
      </c>
      <c r="G11" s="1">
        <v>44777</v>
      </c>
      <c r="H11" s="4">
        <v>76561.88</v>
      </c>
      <c r="I11" t="s">
        <v>55</v>
      </c>
      <c r="J11">
        <v>-8156985699</v>
      </c>
      <c r="K11" t="s">
        <v>23</v>
      </c>
      <c r="L11" t="b">
        <v>1</v>
      </c>
    </row>
    <row r="12" spans="1:12" x14ac:dyDescent="0.25">
      <c r="A12" t="s">
        <v>56</v>
      </c>
      <c r="B12" t="s">
        <v>57</v>
      </c>
      <c r="C12" t="s">
        <v>37</v>
      </c>
      <c r="D12">
        <v>35</v>
      </c>
      <c r="E12" t="s">
        <v>58</v>
      </c>
      <c r="F12" t="s">
        <v>16</v>
      </c>
      <c r="G12" s="1">
        <v>45479</v>
      </c>
      <c r="H12" s="4">
        <v>72081.710000000006</v>
      </c>
      <c r="I12" t="s">
        <v>59</v>
      </c>
      <c r="J12">
        <v>-2720634590</v>
      </c>
      <c r="K12" t="s">
        <v>18</v>
      </c>
      <c r="L12" t="b">
        <v>0</v>
      </c>
    </row>
    <row r="13" spans="1:12" x14ac:dyDescent="0.25">
      <c r="A13" t="s">
        <v>60</v>
      </c>
      <c r="B13" t="s">
        <v>57</v>
      </c>
      <c r="C13" t="s">
        <v>14</v>
      </c>
      <c r="E13" t="s">
        <v>15</v>
      </c>
      <c r="F13" t="s">
        <v>16</v>
      </c>
      <c r="G13" s="1">
        <v>45173</v>
      </c>
      <c r="H13" s="4">
        <v>84946.19</v>
      </c>
      <c r="I13" t="s">
        <v>61</v>
      </c>
      <c r="J13">
        <v>-1238296576</v>
      </c>
      <c r="K13" t="s">
        <v>40</v>
      </c>
      <c r="L13" t="b">
        <v>1</v>
      </c>
    </row>
    <row r="14" spans="1:12" x14ac:dyDescent="0.25">
      <c r="A14" t="s">
        <v>62</v>
      </c>
      <c r="B14" t="s">
        <v>63</v>
      </c>
      <c r="C14" t="s">
        <v>37</v>
      </c>
      <c r="D14">
        <v>30</v>
      </c>
      <c r="E14" t="s">
        <v>64</v>
      </c>
      <c r="F14" t="s">
        <v>16</v>
      </c>
      <c r="G14" s="1">
        <v>45356</v>
      </c>
      <c r="H14" s="4">
        <v>89295.77</v>
      </c>
      <c r="I14" t="s">
        <v>65</v>
      </c>
      <c r="J14">
        <v>-2429543164</v>
      </c>
      <c r="K14" t="s">
        <v>23</v>
      </c>
      <c r="L14" t="b">
        <v>0</v>
      </c>
    </row>
    <row r="15" spans="1:12" x14ac:dyDescent="0.25">
      <c r="A15" t="s">
        <v>66</v>
      </c>
      <c r="B15" t="s">
        <v>67</v>
      </c>
      <c r="C15" t="s">
        <v>37</v>
      </c>
      <c r="E15" t="s">
        <v>68</v>
      </c>
      <c r="F15" t="s">
        <v>16</v>
      </c>
      <c r="G15" s="1">
        <v>44114</v>
      </c>
      <c r="H15" s="4">
        <v>85666.84</v>
      </c>
      <c r="I15" t="s">
        <v>69</v>
      </c>
      <c r="J15">
        <v>-2669300892</v>
      </c>
      <c r="K15" t="s">
        <v>30</v>
      </c>
      <c r="L15" t="b">
        <v>0</v>
      </c>
    </row>
    <row r="16" spans="1:12" x14ac:dyDescent="0.25">
      <c r="A16" t="s">
        <v>70</v>
      </c>
      <c r="B16" t="s">
        <v>25</v>
      </c>
      <c r="C16" t="s">
        <v>42</v>
      </c>
      <c r="D16">
        <v>25</v>
      </c>
      <c r="E16" t="s">
        <v>27</v>
      </c>
      <c r="F16" t="s">
        <v>16</v>
      </c>
      <c r="G16" s="1">
        <v>45453</v>
      </c>
      <c r="H16" s="4">
        <v>97633.68</v>
      </c>
      <c r="I16" t="s">
        <v>44</v>
      </c>
      <c r="J16">
        <v>-1734206968</v>
      </c>
      <c r="K16" t="s">
        <v>23</v>
      </c>
      <c r="L16" t="b">
        <v>1</v>
      </c>
    </row>
    <row r="17" spans="1:12" x14ac:dyDescent="0.25">
      <c r="A17" t="s">
        <v>71</v>
      </c>
      <c r="B17" t="s">
        <v>67</v>
      </c>
      <c r="C17" t="s">
        <v>26</v>
      </c>
      <c r="D17">
        <v>40</v>
      </c>
      <c r="E17" t="s">
        <v>72</v>
      </c>
      <c r="F17" t="s">
        <v>28</v>
      </c>
      <c r="G17" s="1">
        <v>44345</v>
      </c>
      <c r="H17" s="4">
        <v>117975.49</v>
      </c>
      <c r="I17" t="s">
        <v>73</v>
      </c>
      <c r="J17">
        <v>-4215291085</v>
      </c>
      <c r="K17" t="s">
        <v>30</v>
      </c>
      <c r="L17" t="b">
        <v>1</v>
      </c>
    </row>
    <row r="18" spans="1:12" x14ac:dyDescent="0.25">
      <c r="A18" t="s">
        <v>74</v>
      </c>
      <c r="B18" t="s">
        <v>25</v>
      </c>
      <c r="C18" t="s">
        <v>20</v>
      </c>
      <c r="D18">
        <v>25</v>
      </c>
      <c r="E18" t="s">
        <v>75</v>
      </c>
      <c r="F18" t="s">
        <v>33</v>
      </c>
      <c r="G18" s="1">
        <v>45405</v>
      </c>
      <c r="H18" s="4">
        <v>94867.33</v>
      </c>
      <c r="I18" t="s">
        <v>76</v>
      </c>
      <c r="J18">
        <v>-7713334475</v>
      </c>
      <c r="K18" t="s">
        <v>40</v>
      </c>
      <c r="L18" t="b">
        <v>0</v>
      </c>
    </row>
    <row r="19" spans="1:12" x14ac:dyDescent="0.25">
      <c r="A19" t="s">
        <v>77</v>
      </c>
      <c r="B19" t="s">
        <v>67</v>
      </c>
      <c r="C19" t="s">
        <v>42</v>
      </c>
      <c r="D19">
        <v>30</v>
      </c>
      <c r="E19" t="s">
        <v>21</v>
      </c>
      <c r="F19" t="s">
        <v>28</v>
      </c>
      <c r="G19" s="1">
        <v>45624</v>
      </c>
      <c r="H19" s="4">
        <v>100377.65</v>
      </c>
      <c r="I19" t="s">
        <v>78</v>
      </c>
      <c r="J19">
        <v>-2639343625</v>
      </c>
      <c r="K19" t="s">
        <v>18</v>
      </c>
      <c r="L19" t="b">
        <v>1</v>
      </c>
    </row>
    <row r="20" spans="1:12" x14ac:dyDescent="0.25">
      <c r="A20" t="s">
        <v>79</v>
      </c>
      <c r="B20" t="s">
        <v>52</v>
      </c>
      <c r="C20" t="s">
        <v>42</v>
      </c>
      <c r="E20" t="s">
        <v>80</v>
      </c>
      <c r="F20" t="s">
        <v>33</v>
      </c>
      <c r="G20" s="1">
        <v>45554</v>
      </c>
      <c r="H20" s="4">
        <v>94726.46</v>
      </c>
      <c r="I20" t="s">
        <v>81</v>
      </c>
      <c r="J20">
        <v>-2044397358</v>
      </c>
      <c r="K20" t="s">
        <v>23</v>
      </c>
      <c r="L20" t="b">
        <v>0</v>
      </c>
    </row>
    <row r="21" spans="1:12" x14ac:dyDescent="0.25">
      <c r="A21" t="s">
        <v>82</v>
      </c>
      <c r="B21" t="s">
        <v>52</v>
      </c>
      <c r="C21" t="s">
        <v>37</v>
      </c>
      <c r="D21">
        <v>35</v>
      </c>
      <c r="E21" t="s">
        <v>83</v>
      </c>
      <c r="F21" t="s">
        <v>28</v>
      </c>
      <c r="G21" s="1">
        <v>43832</v>
      </c>
      <c r="H21" s="4">
        <v>91926.12</v>
      </c>
      <c r="I21" t="s">
        <v>84</v>
      </c>
      <c r="J21">
        <v>-7107256365</v>
      </c>
      <c r="K21" t="s">
        <v>18</v>
      </c>
      <c r="L21" t="b">
        <v>1</v>
      </c>
    </row>
    <row r="22" spans="1:12" x14ac:dyDescent="0.25">
      <c r="A22" t="s">
        <v>85</v>
      </c>
      <c r="B22" t="s">
        <v>13</v>
      </c>
      <c r="C22" t="s">
        <v>86</v>
      </c>
      <c r="D22">
        <v>35</v>
      </c>
      <c r="E22" t="s">
        <v>64</v>
      </c>
      <c r="F22" t="s">
        <v>16</v>
      </c>
      <c r="G22" s="1">
        <v>44324</v>
      </c>
      <c r="H22" s="4">
        <v>111460.67</v>
      </c>
      <c r="I22" t="s">
        <v>87</v>
      </c>
      <c r="J22">
        <v>-9411800536</v>
      </c>
      <c r="K22" t="s">
        <v>23</v>
      </c>
      <c r="L22" t="b">
        <v>1</v>
      </c>
    </row>
    <row r="23" spans="1:12" x14ac:dyDescent="0.25">
      <c r="A23" t="s">
        <v>88</v>
      </c>
      <c r="B23" t="s">
        <v>13</v>
      </c>
      <c r="C23" t="s">
        <v>26</v>
      </c>
      <c r="D23">
        <v>40</v>
      </c>
      <c r="E23" t="s">
        <v>89</v>
      </c>
      <c r="F23" t="s">
        <v>16</v>
      </c>
      <c r="G23" s="1">
        <v>44093</v>
      </c>
      <c r="H23" s="4">
        <v>96182.56</v>
      </c>
      <c r="I23" t="s">
        <v>48</v>
      </c>
      <c r="J23">
        <v>-5990048963</v>
      </c>
      <c r="K23" t="s">
        <v>30</v>
      </c>
      <c r="L23" t="b">
        <v>0</v>
      </c>
    </row>
    <row r="24" spans="1:12" x14ac:dyDescent="0.25">
      <c r="A24" t="s">
        <v>90</v>
      </c>
      <c r="B24" t="s">
        <v>52</v>
      </c>
      <c r="C24" t="s">
        <v>53</v>
      </c>
      <c r="D24">
        <v>35</v>
      </c>
      <c r="E24" t="s">
        <v>91</v>
      </c>
      <c r="F24" t="s">
        <v>33</v>
      </c>
      <c r="G24" s="1">
        <v>44264</v>
      </c>
      <c r="H24" s="4">
        <v>115023.94</v>
      </c>
      <c r="I24" t="s">
        <v>55</v>
      </c>
      <c r="J24">
        <v>-6528092427</v>
      </c>
      <c r="K24" t="s">
        <v>18</v>
      </c>
      <c r="L24" t="b">
        <v>1</v>
      </c>
    </row>
    <row r="25" spans="1:12" x14ac:dyDescent="0.25">
      <c r="A25" t="s">
        <v>92</v>
      </c>
      <c r="B25" t="s">
        <v>57</v>
      </c>
      <c r="C25" t="s">
        <v>42</v>
      </c>
      <c r="D25">
        <v>35</v>
      </c>
      <c r="E25" t="s">
        <v>93</v>
      </c>
      <c r="F25" t="s">
        <v>28</v>
      </c>
      <c r="G25" s="1">
        <v>44595</v>
      </c>
      <c r="H25" s="4">
        <v>80667.009999999995</v>
      </c>
      <c r="I25" t="s">
        <v>94</v>
      </c>
      <c r="J25">
        <v>-7572158623</v>
      </c>
      <c r="K25" t="s">
        <v>23</v>
      </c>
      <c r="L25" t="b">
        <v>0</v>
      </c>
    </row>
    <row r="26" spans="1:12" x14ac:dyDescent="0.25">
      <c r="A26" t="s">
        <v>95</v>
      </c>
      <c r="B26" t="s">
        <v>13</v>
      </c>
      <c r="C26" t="s">
        <v>20</v>
      </c>
      <c r="D26">
        <v>30</v>
      </c>
      <c r="E26" t="s">
        <v>96</v>
      </c>
      <c r="F26" t="s">
        <v>33</v>
      </c>
      <c r="G26" s="1">
        <v>43874</v>
      </c>
      <c r="H26" s="4">
        <v>91181.61</v>
      </c>
      <c r="I26" t="s">
        <v>22</v>
      </c>
      <c r="J26">
        <v>-1502745643</v>
      </c>
      <c r="K26" t="s">
        <v>30</v>
      </c>
      <c r="L26" t="b">
        <v>1</v>
      </c>
    </row>
    <row r="27" spans="1:12" x14ac:dyDescent="0.25">
      <c r="A27" t="s">
        <v>97</v>
      </c>
      <c r="B27" t="s">
        <v>57</v>
      </c>
      <c r="C27" t="s">
        <v>86</v>
      </c>
      <c r="D27">
        <v>25</v>
      </c>
      <c r="E27" t="s">
        <v>80</v>
      </c>
      <c r="F27" t="s">
        <v>28</v>
      </c>
      <c r="G27" s="1">
        <v>43951</v>
      </c>
      <c r="H27" s="4">
        <v>66025.919999999998</v>
      </c>
      <c r="I27" t="s">
        <v>98</v>
      </c>
      <c r="J27">
        <v>-9485625727</v>
      </c>
      <c r="K27" t="s">
        <v>18</v>
      </c>
      <c r="L27" t="b">
        <v>0</v>
      </c>
    </row>
    <row r="28" spans="1:12" x14ac:dyDescent="0.25">
      <c r="A28" t="s">
        <v>99</v>
      </c>
      <c r="B28" t="s">
        <v>36</v>
      </c>
      <c r="C28" t="s">
        <v>86</v>
      </c>
      <c r="D28">
        <v>25</v>
      </c>
      <c r="E28" t="s">
        <v>100</v>
      </c>
      <c r="F28" t="s">
        <v>33</v>
      </c>
      <c r="G28" s="1">
        <v>45201</v>
      </c>
      <c r="H28" s="4">
        <v>83979.01</v>
      </c>
      <c r="I28" t="s">
        <v>101</v>
      </c>
      <c r="J28">
        <v>-7032032073</v>
      </c>
      <c r="K28" t="s">
        <v>18</v>
      </c>
      <c r="L28" t="b">
        <v>0</v>
      </c>
    </row>
    <row r="29" spans="1:12" x14ac:dyDescent="0.25">
      <c r="A29" t="s">
        <v>102</v>
      </c>
      <c r="B29" t="s">
        <v>63</v>
      </c>
      <c r="C29" t="s">
        <v>53</v>
      </c>
      <c r="D29">
        <v>30</v>
      </c>
      <c r="E29" t="s">
        <v>103</v>
      </c>
      <c r="F29" t="s">
        <v>16</v>
      </c>
      <c r="G29" s="1">
        <v>44024</v>
      </c>
      <c r="H29" s="4">
        <v>56785.16</v>
      </c>
      <c r="I29" t="s">
        <v>104</v>
      </c>
      <c r="J29">
        <v>-2761707586</v>
      </c>
      <c r="K29" t="s">
        <v>23</v>
      </c>
      <c r="L29" t="b">
        <v>1</v>
      </c>
    </row>
    <row r="30" spans="1:12" x14ac:dyDescent="0.25">
      <c r="A30" t="s">
        <v>105</v>
      </c>
      <c r="B30" t="s">
        <v>67</v>
      </c>
      <c r="C30" t="s">
        <v>42</v>
      </c>
      <c r="D30">
        <v>40</v>
      </c>
      <c r="E30" t="s">
        <v>93</v>
      </c>
      <c r="F30" t="s">
        <v>16</v>
      </c>
      <c r="G30" s="1">
        <v>45210</v>
      </c>
      <c r="H30" s="4">
        <v>95741.88</v>
      </c>
      <c r="I30" t="s">
        <v>78</v>
      </c>
      <c r="J30">
        <v>-7712151341</v>
      </c>
      <c r="K30" t="s">
        <v>23</v>
      </c>
      <c r="L30" t="b">
        <v>0</v>
      </c>
    </row>
    <row r="31" spans="1:12" x14ac:dyDescent="0.25">
      <c r="A31" t="s">
        <v>106</v>
      </c>
      <c r="B31" t="s">
        <v>25</v>
      </c>
      <c r="C31" t="s">
        <v>20</v>
      </c>
      <c r="D31">
        <v>40</v>
      </c>
      <c r="E31" t="s">
        <v>15</v>
      </c>
      <c r="F31" t="s">
        <v>16</v>
      </c>
      <c r="G31" s="1">
        <v>44340</v>
      </c>
      <c r="H31" s="4">
        <v>63411.31</v>
      </c>
      <c r="I31" t="s">
        <v>76</v>
      </c>
      <c r="J31">
        <v>-2849939088</v>
      </c>
      <c r="K31" t="s">
        <v>23</v>
      </c>
      <c r="L31" t="b">
        <v>1</v>
      </c>
    </row>
    <row r="32" spans="1:12" x14ac:dyDescent="0.25">
      <c r="A32" t="s">
        <v>107</v>
      </c>
      <c r="B32" t="s">
        <v>52</v>
      </c>
      <c r="C32" t="s">
        <v>26</v>
      </c>
      <c r="D32">
        <v>40</v>
      </c>
      <c r="E32" t="s">
        <v>108</v>
      </c>
      <c r="F32" t="s">
        <v>33</v>
      </c>
      <c r="G32" s="1">
        <v>44342</v>
      </c>
      <c r="H32" s="4">
        <v>111214.02</v>
      </c>
      <c r="I32" t="s">
        <v>109</v>
      </c>
      <c r="J32">
        <v>-2613715040</v>
      </c>
      <c r="K32" t="s">
        <v>30</v>
      </c>
      <c r="L32" t="b">
        <v>1</v>
      </c>
    </row>
    <row r="33" spans="1:12" x14ac:dyDescent="0.25">
      <c r="A33" t="s">
        <v>110</v>
      </c>
      <c r="B33" t="s">
        <v>13</v>
      </c>
      <c r="C33" t="s">
        <v>111</v>
      </c>
      <c r="D33">
        <v>25</v>
      </c>
      <c r="E33" t="s">
        <v>75</v>
      </c>
      <c r="F33" t="s">
        <v>16</v>
      </c>
      <c r="G33" s="1">
        <v>44022</v>
      </c>
      <c r="H33" s="4">
        <v>114845.69</v>
      </c>
      <c r="I33" t="s">
        <v>112</v>
      </c>
      <c r="J33">
        <v>-6591520176</v>
      </c>
      <c r="K33" t="s">
        <v>23</v>
      </c>
      <c r="L33" t="b">
        <v>1</v>
      </c>
    </row>
    <row r="34" spans="1:12" x14ac:dyDescent="0.25">
      <c r="A34" t="s">
        <v>113</v>
      </c>
      <c r="B34" t="s">
        <v>52</v>
      </c>
      <c r="C34" t="s">
        <v>20</v>
      </c>
      <c r="D34">
        <v>40</v>
      </c>
      <c r="E34" t="s">
        <v>103</v>
      </c>
      <c r="F34" t="s">
        <v>16</v>
      </c>
      <c r="G34" s="1">
        <v>45601</v>
      </c>
      <c r="H34" s="4">
        <v>78072.820000000007</v>
      </c>
      <c r="I34" t="s">
        <v>114</v>
      </c>
      <c r="J34">
        <v>-7490509758</v>
      </c>
      <c r="K34" t="s">
        <v>18</v>
      </c>
      <c r="L34" t="b">
        <v>0</v>
      </c>
    </row>
    <row r="35" spans="1:12" x14ac:dyDescent="0.25">
      <c r="A35" t="s">
        <v>115</v>
      </c>
      <c r="B35" t="s">
        <v>67</v>
      </c>
      <c r="C35" t="s">
        <v>53</v>
      </c>
      <c r="D35">
        <v>25</v>
      </c>
      <c r="E35" t="s">
        <v>68</v>
      </c>
      <c r="F35" t="s">
        <v>33</v>
      </c>
      <c r="G35" s="1">
        <v>44415</v>
      </c>
      <c r="H35" s="4">
        <v>79610.52</v>
      </c>
      <c r="I35" t="s">
        <v>116</v>
      </c>
      <c r="J35">
        <v>-2304501895</v>
      </c>
      <c r="K35" t="s">
        <v>18</v>
      </c>
      <c r="L35" t="b">
        <v>0</v>
      </c>
    </row>
    <row r="36" spans="1:12" x14ac:dyDescent="0.25">
      <c r="A36" t="s">
        <v>117</v>
      </c>
      <c r="B36" t="s">
        <v>63</v>
      </c>
      <c r="C36" t="s">
        <v>86</v>
      </c>
      <c r="D36">
        <v>30</v>
      </c>
      <c r="E36" t="s">
        <v>108</v>
      </c>
      <c r="F36" t="s">
        <v>16</v>
      </c>
      <c r="G36" s="1">
        <v>43950</v>
      </c>
      <c r="H36" s="4">
        <v>90542.62</v>
      </c>
      <c r="I36" t="s">
        <v>118</v>
      </c>
      <c r="J36">
        <v>-1642361031</v>
      </c>
      <c r="K36" t="s">
        <v>23</v>
      </c>
      <c r="L36" t="b">
        <v>1</v>
      </c>
    </row>
    <row r="37" spans="1:12" x14ac:dyDescent="0.25">
      <c r="A37" t="s">
        <v>119</v>
      </c>
      <c r="B37" t="s">
        <v>36</v>
      </c>
      <c r="C37" t="s">
        <v>26</v>
      </c>
      <c r="D37">
        <v>25</v>
      </c>
      <c r="E37" t="s">
        <v>89</v>
      </c>
      <c r="F37" t="s">
        <v>33</v>
      </c>
      <c r="G37" s="1">
        <v>44860</v>
      </c>
      <c r="H37" s="4">
        <v>114357.1</v>
      </c>
      <c r="I37" t="s">
        <v>46</v>
      </c>
      <c r="J37">
        <v>-6642147648</v>
      </c>
      <c r="K37" t="s">
        <v>23</v>
      </c>
      <c r="L37" t="b">
        <v>1</v>
      </c>
    </row>
    <row r="38" spans="1:12" x14ac:dyDescent="0.25">
      <c r="A38" t="s">
        <v>120</v>
      </c>
      <c r="B38" t="s">
        <v>25</v>
      </c>
      <c r="C38" t="s">
        <v>20</v>
      </c>
      <c r="E38" t="s">
        <v>58</v>
      </c>
      <c r="F38" t="s">
        <v>16</v>
      </c>
      <c r="G38" s="1">
        <v>45049</v>
      </c>
      <c r="H38" s="4">
        <v>54757.26</v>
      </c>
      <c r="I38" t="s">
        <v>76</v>
      </c>
      <c r="J38">
        <v>-2515837766</v>
      </c>
      <c r="K38" t="s">
        <v>40</v>
      </c>
      <c r="L38" t="b">
        <v>0</v>
      </c>
    </row>
    <row r="39" spans="1:12" x14ac:dyDescent="0.25">
      <c r="A39" t="s">
        <v>121</v>
      </c>
      <c r="B39" t="s">
        <v>67</v>
      </c>
      <c r="C39" t="s">
        <v>111</v>
      </c>
      <c r="D39">
        <v>25</v>
      </c>
      <c r="E39" t="s">
        <v>100</v>
      </c>
      <c r="F39" t="s">
        <v>28</v>
      </c>
      <c r="G39" s="1">
        <v>45048</v>
      </c>
      <c r="H39" s="4">
        <v>52781.919999999998</v>
      </c>
      <c r="I39" t="s">
        <v>122</v>
      </c>
      <c r="J39">
        <v>-4996165925</v>
      </c>
      <c r="K39" t="s">
        <v>18</v>
      </c>
      <c r="L39" t="b">
        <v>1</v>
      </c>
    </row>
    <row r="40" spans="1:12" x14ac:dyDescent="0.25">
      <c r="A40" t="s">
        <v>123</v>
      </c>
      <c r="B40" t="s">
        <v>36</v>
      </c>
      <c r="C40" t="s">
        <v>111</v>
      </c>
      <c r="D40">
        <v>35</v>
      </c>
      <c r="E40" t="s">
        <v>27</v>
      </c>
      <c r="F40" t="s">
        <v>28</v>
      </c>
      <c r="G40" s="1">
        <v>44474</v>
      </c>
      <c r="H40" s="4">
        <v>66708.02</v>
      </c>
      <c r="I40" t="s">
        <v>124</v>
      </c>
      <c r="J40">
        <v>-6108573277</v>
      </c>
      <c r="K40" t="s">
        <v>30</v>
      </c>
      <c r="L40" t="b">
        <v>1</v>
      </c>
    </row>
    <row r="41" spans="1:12" x14ac:dyDescent="0.25">
      <c r="A41" t="s">
        <v>125</v>
      </c>
      <c r="B41" t="s">
        <v>32</v>
      </c>
      <c r="C41" t="s">
        <v>37</v>
      </c>
      <c r="D41">
        <v>40</v>
      </c>
      <c r="E41" t="s">
        <v>126</v>
      </c>
      <c r="F41" t="s">
        <v>16</v>
      </c>
      <c r="G41" s="1">
        <v>44769</v>
      </c>
      <c r="H41" s="4">
        <v>93481.15</v>
      </c>
      <c r="I41" t="s">
        <v>127</v>
      </c>
      <c r="J41">
        <v>-8147617421</v>
      </c>
      <c r="K41" t="s">
        <v>40</v>
      </c>
      <c r="L41" t="b">
        <v>0</v>
      </c>
    </row>
    <row r="42" spans="1:12" x14ac:dyDescent="0.25">
      <c r="A42" t="s">
        <v>128</v>
      </c>
      <c r="B42" t="s">
        <v>13</v>
      </c>
      <c r="C42" t="s">
        <v>37</v>
      </c>
      <c r="D42">
        <v>25</v>
      </c>
      <c r="E42" t="s">
        <v>100</v>
      </c>
      <c r="F42" t="s">
        <v>28</v>
      </c>
      <c r="G42" s="1">
        <v>44374</v>
      </c>
      <c r="H42" s="4">
        <v>59271.96</v>
      </c>
      <c r="I42" t="s">
        <v>129</v>
      </c>
      <c r="J42">
        <v>-4386490809</v>
      </c>
      <c r="K42" t="s">
        <v>23</v>
      </c>
      <c r="L42" t="b">
        <v>1</v>
      </c>
    </row>
    <row r="43" spans="1:12" x14ac:dyDescent="0.25">
      <c r="A43" t="s">
        <v>130</v>
      </c>
      <c r="B43" t="s">
        <v>13</v>
      </c>
      <c r="C43" t="s">
        <v>14</v>
      </c>
      <c r="D43">
        <v>30</v>
      </c>
      <c r="E43" t="s">
        <v>131</v>
      </c>
      <c r="F43" t="s">
        <v>16</v>
      </c>
      <c r="G43" s="1">
        <v>44728</v>
      </c>
      <c r="H43" s="4">
        <v>108362.15</v>
      </c>
      <c r="I43" t="s">
        <v>17</v>
      </c>
      <c r="J43">
        <v>-8186617944</v>
      </c>
      <c r="K43" t="s">
        <v>23</v>
      </c>
      <c r="L43" t="b">
        <v>0</v>
      </c>
    </row>
    <row r="44" spans="1:12" x14ac:dyDescent="0.25">
      <c r="A44" t="s">
        <v>132</v>
      </c>
      <c r="B44" t="s">
        <v>25</v>
      </c>
      <c r="C44" t="s">
        <v>53</v>
      </c>
      <c r="E44" t="s">
        <v>133</v>
      </c>
      <c r="F44" t="s">
        <v>16</v>
      </c>
      <c r="G44" s="1">
        <v>45629</v>
      </c>
      <c r="H44" s="4">
        <v>59400.38</v>
      </c>
      <c r="I44" t="s">
        <v>134</v>
      </c>
      <c r="J44">
        <v>-4918017225</v>
      </c>
      <c r="K44" t="s">
        <v>18</v>
      </c>
      <c r="L44" t="b">
        <v>1</v>
      </c>
    </row>
    <row r="45" spans="1:12" x14ac:dyDescent="0.25">
      <c r="A45" t="s">
        <v>135</v>
      </c>
      <c r="B45" t="s">
        <v>13</v>
      </c>
      <c r="C45" t="s">
        <v>42</v>
      </c>
      <c r="E45" t="s">
        <v>108</v>
      </c>
      <c r="F45" t="s">
        <v>33</v>
      </c>
      <c r="G45" s="1">
        <v>45069</v>
      </c>
      <c r="H45" s="4">
        <v>64744.08</v>
      </c>
      <c r="I45" t="s">
        <v>136</v>
      </c>
      <c r="J45">
        <v>-164597793</v>
      </c>
      <c r="K45" t="s">
        <v>23</v>
      </c>
      <c r="L45" t="b">
        <v>0</v>
      </c>
    </row>
    <row r="46" spans="1:12" x14ac:dyDescent="0.25">
      <c r="A46" t="s">
        <v>137</v>
      </c>
      <c r="B46" t="s">
        <v>32</v>
      </c>
      <c r="C46" t="s">
        <v>20</v>
      </c>
      <c r="E46" t="s">
        <v>68</v>
      </c>
      <c r="F46" t="s">
        <v>16</v>
      </c>
      <c r="G46" s="1">
        <v>44020</v>
      </c>
      <c r="H46" s="4">
        <v>94399.91</v>
      </c>
      <c r="I46" t="s">
        <v>138</v>
      </c>
      <c r="J46">
        <v>-5232194167</v>
      </c>
      <c r="K46" t="s">
        <v>30</v>
      </c>
      <c r="L46" t="b">
        <v>1</v>
      </c>
    </row>
    <row r="47" spans="1:12" x14ac:dyDescent="0.25">
      <c r="A47" t="s">
        <v>139</v>
      </c>
      <c r="B47" t="s">
        <v>25</v>
      </c>
      <c r="C47" t="s">
        <v>20</v>
      </c>
      <c r="D47">
        <v>25</v>
      </c>
      <c r="E47" t="s">
        <v>64</v>
      </c>
      <c r="F47" t="s">
        <v>28</v>
      </c>
      <c r="G47" s="1">
        <v>44367</v>
      </c>
      <c r="H47" s="4">
        <v>61310.74</v>
      </c>
      <c r="I47" t="s">
        <v>76</v>
      </c>
      <c r="J47">
        <v>-61027768</v>
      </c>
      <c r="K47" t="s">
        <v>18</v>
      </c>
      <c r="L47" t="b">
        <v>1</v>
      </c>
    </row>
    <row r="48" spans="1:12" x14ac:dyDescent="0.25">
      <c r="A48" t="s">
        <v>140</v>
      </c>
      <c r="B48" t="s">
        <v>67</v>
      </c>
      <c r="C48" t="s">
        <v>42</v>
      </c>
      <c r="E48" t="s">
        <v>141</v>
      </c>
      <c r="F48" t="s">
        <v>16</v>
      </c>
      <c r="G48" s="1">
        <v>45639</v>
      </c>
      <c r="H48" s="4">
        <v>98371.37</v>
      </c>
      <c r="I48" t="s">
        <v>78</v>
      </c>
      <c r="J48">
        <v>-7499564121</v>
      </c>
      <c r="K48" t="s">
        <v>23</v>
      </c>
      <c r="L48" t="b">
        <v>0</v>
      </c>
    </row>
    <row r="49" spans="1:12" x14ac:dyDescent="0.25">
      <c r="A49" t="s">
        <v>142</v>
      </c>
      <c r="B49" t="s">
        <v>25</v>
      </c>
      <c r="C49" t="s">
        <v>14</v>
      </c>
      <c r="D49">
        <v>35</v>
      </c>
      <c r="E49" t="s">
        <v>91</v>
      </c>
      <c r="F49" t="s">
        <v>16</v>
      </c>
      <c r="G49" s="1">
        <v>44711</v>
      </c>
      <c r="H49" s="4">
        <v>58921.19</v>
      </c>
      <c r="I49" t="s">
        <v>143</v>
      </c>
      <c r="J49">
        <v>-310303722</v>
      </c>
      <c r="K49" t="s">
        <v>18</v>
      </c>
      <c r="L49" t="b">
        <v>1</v>
      </c>
    </row>
    <row r="50" spans="1:12" x14ac:dyDescent="0.25">
      <c r="A50" t="s">
        <v>144</v>
      </c>
      <c r="B50" t="s">
        <v>25</v>
      </c>
      <c r="C50" t="s">
        <v>86</v>
      </c>
      <c r="D50">
        <v>35</v>
      </c>
      <c r="E50" t="s">
        <v>27</v>
      </c>
      <c r="F50" t="s">
        <v>16</v>
      </c>
      <c r="G50" s="1">
        <v>45196</v>
      </c>
      <c r="H50" s="4">
        <v>57195.55</v>
      </c>
      <c r="I50" t="s">
        <v>145</v>
      </c>
      <c r="J50">
        <v>-6831472759</v>
      </c>
      <c r="K50" t="s">
        <v>23</v>
      </c>
      <c r="L50" t="b">
        <v>0</v>
      </c>
    </row>
    <row r="51" spans="1:12" x14ac:dyDescent="0.25">
      <c r="A51" t="s">
        <v>146</v>
      </c>
      <c r="B51" t="s">
        <v>67</v>
      </c>
      <c r="C51" t="s">
        <v>86</v>
      </c>
      <c r="E51" t="s">
        <v>54</v>
      </c>
      <c r="F51" t="s">
        <v>16</v>
      </c>
      <c r="G51" s="1">
        <v>45601</v>
      </c>
      <c r="H51" s="4">
        <v>61375.12</v>
      </c>
      <c r="I51" t="s">
        <v>147</v>
      </c>
      <c r="J51">
        <v>-1227770792</v>
      </c>
      <c r="K51" t="s">
        <v>23</v>
      </c>
      <c r="L51" t="b">
        <v>1</v>
      </c>
    </row>
    <row r="52" spans="1:12" x14ac:dyDescent="0.25">
      <c r="A52" t="s">
        <v>148</v>
      </c>
      <c r="B52" t="s">
        <v>52</v>
      </c>
      <c r="C52" t="s">
        <v>14</v>
      </c>
      <c r="D52">
        <v>40</v>
      </c>
      <c r="E52" t="s">
        <v>58</v>
      </c>
      <c r="F52" t="s">
        <v>28</v>
      </c>
      <c r="G52" s="1">
        <v>44511</v>
      </c>
      <c r="H52" s="4">
        <v>104767.05</v>
      </c>
      <c r="I52" t="s">
        <v>149</v>
      </c>
      <c r="J52">
        <v>-3496050165</v>
      </c>
      <c r="K52" t="s">
        <v>23</v>
      </c>
      <c r="L52" t="b">
        <v>0</v>
      </c>
    </row>
    <row r="53" spans="1:12" x14ac:dyDescent="0.25">
      <c r="A53" t="s">
        <v>150</v>
      </c>
      <c r="B53" t="s">
        <v>57</v>
      </c>
      <c r="C53" t="s">
        <v>86</v>
      </c>
      <c r="D53">
        <v>35</v>
      </c>
      <c r="E53" t="s">
        <v>27</v>
      </c>
      <c r="F53" t="s">
        <v>16</v>
      </c>
      <c r="G53" s="1">
        <v>44614</v>
      </c>
      <c r="H53" s="4">
        <v>111051.67</v>
      </c>
      <c r="I53" t="s">
        <v>98</v>
      </c>
      <c r="J53">
        <v>-7998407677</v>
      </c>
      <c r="K53" t="s">
        <v>30</v>
      </c>
      <c r="L53" t="b">
        <v>0</v>
      </c>
    </row>
    <row r="54" spans="1:12" x14ac:dyDescent="0.25">
      <c r="A54" t="s">
        <v>151</v>
      </c>
      <c r="B54" t="s">
        <v>57</v>
      </c>
      <c r="C54" t="s">
        <v>37</v>
      </c>
      <c r="D54">
        <v>30</v>
      </c>
      <c r="E54" t="s">
        <v>68</v>
      </c>
      <c r="F54" t="s">
        <v>33</v>
      </c>
      <c r="G54" s="1">
        <v>45511</v>
      </c>
      <c r="H54" s="4">
        <v>105674.18</v>
      </c>
      <c r="I54" t="s">
        <v>59</v>
      </c>
      <c r="J54">
        <v>-9973080694</v>
      </c>
      <c r="K54" t="s">
        <v>30</v>
      </c>
      <c r="L54" t="b">
        <v>0</v>
      </c>
    </row>
    <row r="55" spans="1:12" x14ac:dyDescent="0.25">
      <c r="A55" t="s">
        <v>152</v>
      </c>
      <c r="B55" t="s">
        <v>25</v>
      </c>
      <c r="C55" t="s">
        <v>20</v>
      </c>
      <c r="D55">
        <v>30</v>
      </c>
      <c r="E55" t="s">
        <v>68</v>
      </c>
      <c r="F55" t="s">
        <v>33</v>
      </c>
      <c r="G55" s="1">
        <v>45601</v>
      </c>
      <c r="H55" s="4">
        <v>54859.45</v>
      </c>
      <c r="I55" t="s">
        <v>76</v>
      </c>
      <c r="J55">
        <v>-8146717956</v>
      </c>
      <c r="K55" t="s">
        <v>18</v>
      </c>
      <c r="L55" t="b">
        <v>0</v>
      </c>
    </row>
    <row r="56" spans="1:12" x14ac:dyDescent="0.25">
      <c r="A56" t="s">
        <v>153</v>
      </c>
      <c r="B56" t="s">
        <v>36</v>
      </c>
      <c r="C56" t="s">
        <v>14</v>
      </c>
      <c r="E56" t="s">
        <v>93</v>
      </c>
      <c r="F56" t="s">
        <v>28</v>
      </c>
      <c r="G56" s="1">
        <v>44509</v>
      </c>
      <c r="H56" s="4">
        <v>115746.6</v>
      </c>
      <c r="I56" t="s">
        <v>50</v>
      </c>
      <c r="J56">
        <v>-6024375737</v>
      </c>
      <c r="K56" t="s">
        <v>23</v>
      </c>
      <c r="L56" t="b">
        <v>1</v>
      </c>
    </row>
    <row r="57" spans="1:12" x14ac:dyDescent="0.25">
      <c r="A57" t="s">
        <v>154</v>
      </c>
      <c r="B57" t="s">
        <v>32</v>
      </c>
      <c r="C57" t="s">
        <v>20</v>
      </c>
      <c r="D57">
        <v>30</v>
      </c>
      <c r="E57" t="s">
        <v>155</v>
      </c>
      <c r="F57" t="s">
        <v>16</v>
      </c>
      <c r="G57" s="1">
        <v>44053</v>
      </c>
      <c r="H57" s="4">
        <v>91759.99</v>
      </c>
      <c r="I57" t="s">
        <v>138</v>
      </c>
      <c r="J57">
        <v>-3959724664</v>
      </c>
      <c r="K57" t="s">
        <v>23</v>
      </c>
      <c r="L57" t="b">
        <v>1</v>
      </c>
    </row>
    <row r="58" spans="1:12" x14ac:dyDescent="0.25">
      <c r="A58" t="s">
        <v>156</v>
      </c>
      <c r="B58" t="s">
        <v>36</v>
      </c>
      <c r="C58" t="s">
        <v>42</v>
      </c>
      <c r="D58">
        <v>40</v>
      </c>
      <c r="E58" t="s">
        <v>91</v>
      </c>
      <c r="F58" t="s">
        <v>16</v>
      </c>
      <c r="G58" s="1">
        <v>44619</v>
      </c>
      <c r="H58" s="4">
        <v>112965.33</v>
      </c>
      <c r="I58" t="s">
        <v>157</v>
      </c>
      <c r="J58">
        <v>-7293417222</v>
      </c>
      <c r="K58" t="s">
        <v>30</v>
      </c>
      <c r="L58" t="b">
        <v>0</v>
      </c>
    </row>
    <row r="59" spans="1:12" x14ac:dyDescent="0.25">
      <c r="A59" t="s">
        <v>158</v>
      </c>
      <c r="B59" t="s">
        <v>25</v>
      </c>
      <c r="C59" t="s">
        <v>111</v>
      </c>
      <c r="D59">
        <v>40</v>
      </c>
      <c r="E59" t="s">
        <v>89</v>
      </c>
      <c r="F59" t="s">
        <v>28</v>
      </c>
      <c r="G59" s="1">
        <v>45237</v>
      </c>
      <c r="H59" s="4">
        <v>100360.1</v>
      </c>
      <c r="I59" t="s">
        <v>159</v>
      </c>
      <c r="J59">
        <v>-2971674337</v>
      </c>
      <c r="K59" t="s">
        <v>23</v>
      </c>
      <c r="L59" t="b">
        <v>0</v>
      </c>
    </row>
    <row r="60" spans="1:12" x14ac:dyDescent="0.25">
      <c r="A60" t="s">
        <v>160</v>
      </c>
      <c r="B60" t="s">
        <v>57</v>
      </c>
      <c r="C60" t="s">
        <v>37</v>
      </c>
      <c r="D60">
        <v>35</v>
      </c>
      <c r="E60" t="s">
        <v>21</v>
      </c>
      <c r="F60" t="s">
        <v>28</v>
      </c>
      <c r="G60" s="1">
        <v>44507</v>
      </c>
      <c r="H60" s="4">
        <v>93620.88</v>
      </c>
      <c r="I60" t="s">
        <v>59</v>
      </c>
      <c r="J60">
        <v>-54522800</v>
      </c>
      <c r="K60" t="s">
        <v>30</v>
      </c>
      <c r="L60" t="b">
        <v>0</v>
      </c>
    </row>
    <row r="61" spans="1:12" x14ac:dyDescent="0.25">
      <c r="A61" t="s">
        <v>161</v>
      </c>
      <c r="B61" t="s">
        <v>13</v>
      </c>
      <c r="C61" t="s">
        <v>26</v>
      </c>
      <c r="D61">
        <v>35</v>
      </c>
      <c r="E61" t="s">
        <v>155</v>
      </c>
      <c r="F61" t="s">
        <v>28</v>
      </c>
      <c r="G61" s="1">
        <v>44667</v>
      </c>
      <c r="H61" s="4">
        <v>72832.800000000003</v>
      </c>
      <c r="I61" t="s">
        <v>48</v>
      </c>
      <c r="J61">
        <v>-5619318373</v>
      </c>
      <c r="K61" t="s">
        <v>23</v>
      </c>
      <c r="L61" t="b">
        <v>1</v>
      </c>
    </row>
    <row r="62" spans="1:12" x14ac:dyDescent="0.25">
      <c r="A62" t="s">
        <v>162</v>
      </c>
      <c r="B62" t="s">
        <v>52</v>
      </c>
      <c r="C62" t="s">
        <v>37</v>
      </c>
      <c r="D62">
        <v>30</v>
      </c>
      <c r="E62" t="s">
        <v>93</v>
      </c>
      <c r="F62" t="s">
        <v>33</v>
      </c>
      <c r="G62" s="1">
        <v>45218</v>
      </c>
      <c r="H62" s="4">
        <v>102369.42</v>
      </c>
      <c r="I62" t="s">
        <v>84</v>
      </c>
      <c r="J62">
        <v>-5508428909</v>
      </c>
      <c r="K62" t="s">
        <v>18</v>
      </c>
      <c r="L62" t="b">
        <v>1</v>
      </c>
    </row>
    <row r="63" spans="1:12" x14ac:dyDescent="0.25">
      <c r="A63" t="s">
        <v>163</v>
      </c>
      <c r="B63" t="s">
        <v>32</v>
      </c>
      <c r="C63" t="s">
        <v>14</v>
      </c>
      <c r="D63">
        <v>40</v>
      </c>
      <c r="E63" t="s">
        <v>43</v>
      </c>
      <c r="F63" t="s">
        <v>33</v>
      </c>
      <c r="G63" s="1">
        <v>44418</v>
      </c>
      <c r="H63" s="4">
        <v>64712.79</v>
      </c>
      <c r="I63" t="s">
        <v>34</v>
      </c>
      <c r="J63">
        <v>-7711991807</v>
      </c>
      <c r="K63" t="s">
        <v>23</v>
      </c>
      <c r="L63" t="b">
        <v>1</v>
      </c>
    </row>
    <row r="64" spans="1:12" x14ac:dyDescent="0.25">
      <c r="A64" t="s">
        <v>164</v>
      </c>
      <c r="B64" t="s">
        <v>36</v>
      </c>
      <c r="C64" t="s">
        <v>26</v>
      </c>
      <c r="D64">
        <v>40</v>
      </c>
      <c r="E64" t="s">
        <v>103</v>
      </c>
      <c r="F64" t="s">
        <v>28</v>
      </c>
      <c r="G64" s="1">
        <v>44268</v>
      </c>
      <c r="H64" s="4">
        <v>85782.18</v>
      </c>
      <c r="I64" t="s">
        <v>46</v>
      </c>
      <c r="J64">
        <v>-1213524786</v>
      </c>
      <c r="K64" t="s">
        <v>23</v>
      </c>
      <c r="L64" t="b">
        <v>1</v>
      </c>
    </row>
    <row r="65" spans="1:12" x14ac:dyDescent="0.25">
      <c r="A65" t="s">
        <v>165</v>
      </c>
      <c r="B65" t="s">
        <v>52</v>
      </c>
      <c r="C65" t="s">
        <v>111</v>
      </c>
      <c r="D65">
        <v>25</v>
      </c>
      <c r="E65" t="s">
        <v>166</v>
      </c>
      <c r="F65" t="s">
        <v>28</v>
      </c>
      <c r="G65" s="1">
        <v>45127</v>
      </c>
      <c r="H65" s="4">
        <v>93348.26</v>
      </c>
      <c r="I65" t="s">
        <v>167</v>
      </c>
      <c r="J65">
        <v>-1255213759</v>
      </c>
      <c r="K65" t="s">
        <v>40</v>
      </c>
      <c r="L65" t="b">
        <v>0</v>
      </c>
    </row>
    <row r="66" spans="1:12" x14ac:dyDescent="0.25">
      <c r="A66" t="s">
        <v>168</v>
      </c>
      <c r="B66" t="s">
        <v>57</v>
      </c>
      <c r="C66" t="s">
        <v>14</v>
      </c>
      <c r="D66">
        <v>35</v>
      </c>
      <c r="E66" t="s">
        <v>169</v>
      </c>
      <c r="F66" t="s">
        <v>16</v>
      </c>
      <c r="G66" s="1">
        <v>43881</v>
      </c>
      <c r="H66" s="4">
        <v>53234.96</v>
      </c>
      <c r="I66" t="s">
        <v>61</v>
      </c>
      <c r="J66">
        <v>-3754821455</v>
      </c>
      <c r="K66" t="s">
        <v>30</v>
      </c>
      <c r="L66" t="b">
        <v>0</v>
      </c>
    </row>
    <row r="67" spans="1:12" x14ac:dyDescent="0.25">
      <c r="A67" t="s">
        <v>170</v>
      </c>
      <c r="B67" t="s">
        <v>13</v>
      </c>
      <c r="C67" t="s">
        <v>53</v>
      </c>
      <c r="D67">
        <v>40</v>
      </c>
      <c r="E67" t="s">
        <v>93</v>
      </c>
      <c r="F67" t="s">
        <v>28</v>
      </c>
      <c r="G67" s="1">
        <v>44229</v>
      </c>
      <c r="H67" s="4">
        <v>100284.21</v>
      </c>
      <c r="I67" t="s">
        <v>171</v>
      </c>
      <c r="J67">
        <v>-5328632665</v>
      </c>
      <c r="K67" t="s">
        <v>23</v>
      </c>
      <c r="L67" t="b">
        <v>0</v>
      </c>
    </row>
    <row r="68" spans="1:12" x14ac:dyDescent="0.25">
      <c r="A68" t="s">
        <v>172</v>
      </c>
      <c r="B68" t="s">
        <v>67</v>
      </c>
      <c r="C68" t="s">
        <v>20</v>
      </c>
      <c r="D68">
        <v>30</v>
      </c>
      <c r="E68" t="s">
        <v>27</v>
      </c>
      <c r="F68" t="s">
        <v>28</v>
      </c>
      <c r="G68" s="1">
        <v>43842</v>
      </c>
      <c r="H68" s="4">
        <v>112486.19</v>
      </c>
      <c r="I68" t="s">
        <v>173</v>
      </c>
      <c r="J68">
        <v>-7850720810</v>
      </c>
      <c r="K68" t="s">
        <v>23</v>
      </c>
      <c r="L68" t="b">
        <v>1</v>
      </c>
    </row>
    <row r="69" spans="1:12" x14ac:dyDescent="0.25">
      <c r="A69" t="s">
        <v>174</v>
      </c>
      <c r="B69" t="s">
        <v>13</v>
      </c>
      <c r="C69" t="s">
        <v>111</v>
      </c>
      <c r="D69">
        <v>40</v>
      </c>
      <c r="E69" t="s">
        <v>169</v>
      </c>
      <c r="F69" t="s">
        <v>28</v>
      </c>
      <c r="G69" s="1">
        <v>44891</v>
      </c>
      <c r="H69" s="4">
        <v>82518.490000000005</v>
      </c>
      <c r="I69" t="s">
        <v>112</v>
      </c>
      <c r="J69">
        <v>-5562606028</v>
      </c>
      <c r="K69" t="s">
        <v>40</v>
      </c>
      <c r="L69" t="b">
        <v>1</v>
      </c>
    </row>
    <row r="70" spans="1:12" x14ac:dyDescent="0.25">
      <c r="A70" t="s">
        <v>175</v>
      </c>
      <c r="B70" t="s">
        <v>13</v>
      </c>
      <c r="C70" t="s">
        <v>20</v>
      </c>
      <c r="D70">
        <v>40</v>
      </c>
      <c r="E70" t="s">
        <v>176</v>
      </c>
      <c r="F70" t="s">
        <v>28</v>
      </c>
      <c r="G70" s="1">
        <v>44918</v>
      </c>
      <c r="H70" s="4">
        <v>119152.47</v>
      </c>
      <c r="I70" t="s">
        <v>22</v>
      </c>
      <c r="J70">
        <v>-846684549</v>
      </c>
      <c r="K70" t="s">
        <v>40</v>
      </c>
      <c r="L70" t="b">
        <v>1</v>
      </c>
    </row>
    <row r="71" spans="1:12" x14ac:dyDescent="0.25">
      <c r="A71" t="s">
        <v>177</v>
      </c>
      <c r="B71" t="s">
        <v>63</v>
      </c>
      <c r="C71" t="s">
        <v>86</v>
      </c>
      <c r="E71" t="s">
        <v>75</v>
      </c>
      <c r="F71" t="s">
        <v>33</v>
      </c>
      <c r="G71" s="1">
        <v>45532</v>
      </c>
      <c r="H71" s="4">
        <v>113479.83</v>
      </c>
      <c r="I71" t="s">
        <v>118</v>
      </c>
      <c r="J71">
        <v>-4892673898</v>
      </c>
      <c r="K71" t="s">
        <v>30</v>
      </c>
      <c r="L71" t="b">
        <v>0</v>
      </c>
    </row>
    <row r="72" spans="1:12" x14ac:dyDescent="0.25">
      <c r="A72" t="s">
        <v>178</v>
      </c>
      <c r="B72" t="s">
        <v>52</v>
      </c>
      <c r="C72" t="s">
        <v>53</v>
      </c>
      <c r="D72">
        <v>40</v>
      </c>
      <c r="E72" t="s">
        <v>68</v>
      </c>
      <c r="F72" t="s">
        <v>16</v>
      </c>
      <c r="G72" s="1">
        <v>45551</v>
      </c>
      <c r="H72" s="4">
        <v>94636.3</v>
      </c>
      <c r="I72" t="s">
        <v>55</v>
      </c>
      <c r="J72">
        <v>-7563410855</v>
      </c>
      <c r="K72" t="s">
        <v>40</v>
      </c>
      <c r="L72" t="b">
        <v>0</v>
      </c>
    </row>
    <row r="73" spans="1:12" x14ac:dyDescent="0.25">
      <c r="A73" t="s">
        <v>179</v>
      </c>
      <c r="B73" t="s">
        <v>63</v>
      </c>
      <c r="C73" t="s">
        <v>53</v>
      </c>
      <c r="D73">
        <v>30</v>
      </c>
      <c r="E73" t="s">
        <v>180</v>
      </c>
      <c r="F73" t="s">
        <v>16</v>
      </c>
      <c r="G73" s="1">
        <v>45292</v>
      </c>
      <c r="H73" s="4">
        <v>70000.97</v>
      </c>
      <c r="I73" t="s">
        <v>104</v>
      </c>
      <c r="J73">
        <v>-2884318847</v>
      </c>
      <c r="K73" t="s">
        <v>18</v>
      </c>
      <c r="L73" t="b">
        <v>1</v>
      </c>
    </row>
    <row r="74" spans="1:12" x14ac:dyDescent="0.25">
      <c r="A74" t="s">
        <v>181</v>
      </c>
      <c r="B74" t="s">
        <v>36</v>
      </c>
      <c r="C74" t="s">
        <v>111</v>
      </c>
      <c r="E74" t="s">
        <v>58</v>
      </c>
      <c r="F74" t="s">
        <v>16</v>
      </c>
      <c r="G74" s="1">
        <v>44304</v>
      </c>
      <c r="H74" s="4">
        <v>76812.47</v>
      </c>
      <c r="I74" t="s">
        <v>124</v>
      </c>
      <c r="J74">
        <v>-5200894345</v>
      </c>
      <c r="K74" t="s">
        <v>40</v>
      </c>
      <c r="L74" t="b">
        <v>0</v>
      </c>
    </row>
    <row r="75" spans="1:12" x14ac:dyDescent="0.25">
      <c r="A75" t="s">
        <v>182</v>
      </c>
      <c r="B75" t="s">
        <v>57</v>
      </c>
      <c r="C75" t="s">
        <v>53</v>
      </c>
      <c r="D75">
        <v>25</v>
      </c>
      <c r="E75" t="s">
        <v>103</v>
      </c>
      <c r="F75" t="s">
        <v>33</v>
      </c>
      <c r="G75" s="1">
        <v>44942</v>
      </c>
      <c r="H75" s="4">
        <v>82614.7</v>
      </c>
      <c r="I75" t="s">
        <v>183</v>
      </c>
      <c r="J75">
        <v>-8105485100</v>
      </c>
      <c r="K75" t="s">
        <v>18</v>
      </c>
      <c r="L75" t="b">
        <v>1</v>
      </c>
    </row>
    <row r="76" spans="1:12" x14ac:dyDescent="0.25">
      <c r="A76" t="s">
        <v>184</v>
      </c>
      <c r="B76" t="s">
        <v>67</v>
      </c>
      <c r="C76" t="s">
        <v>26</v>
      </c>
      <c r="D76">
        <v>40</v>
      </c>
      <c r="E76" t="s">
        <v>185</v>
      </c>
      <c r="F76" t="s">
        <v>16</v>
      </c>
      <c r="G76" s="1">
        <v>45585</v>
      </c>
      <c r="H76" s="4">
        <v>111645.97</v>
      </c>
      <c r="I76" t="s">
        <v>73</v>
      </c>
      <c r="J76">
        <v>-7490753997</v>
      </c>
      <c r="K76" t="s">
        <v>30</v>
      </c>
      <c r="L76" t="b">
        <v>1</v>
      </c>
    </row>
    <row r="77" spans="1:12" x14ac:dyDescent="0.25">
      <c r="A77" t="s">
        <v>186</v>
      </c>
      <c r="B77" t="s">
        <v>63</v>
      </c>
      <c r="C77" t="s">
        <v>53</v>
      </c>
      <c r="D77">
        <v>25</v>
      </c>
      <c r="E77" t="s">
        <v>131</v>
      </c>
      <c r="F77" t="s">
        <v>33</v>
      </c>
      <c r="G77" s="1">
        <v>45578</v>
      </c>
      <c r="H77" s="4">
        <v>112414.91</v>
      </c>
      <c r="I77" t="s">
        <v>104</v>
      </c>
      <c r="J77">
        <v>-9354492682</v>
      </c>
      <c r="K77" t="s">
        <v>30</v>
      </c>
      <c r="L77" t="b">
        <v>0</v>
      </c>
    </row>
    <row r="78" spans="1:12" x14ac:dyDescent="0.25">
      <c r="A78" t="s">
        <v>187</v>
      </c>
      <c r="B78" t="s">
        <v>57</v>
      </c>
      <c r="C78" t="s">
        <v>20</v>
      </c>
      <c r="D78">
        <v>40</v>
      </c>
      <c r="E78" t="s">
        <v>108</v>
      </c>
      <c r="F78" t="s">
        <v>33</v>
      </c>
      <c r="G78" s="1">
        <v>44825</v>
      </c>
      <c r="H78" s="4">
        <v>52031.74</v>
      </c>
      <c r="I78" t="s">
        <v>188</v>
      </c>
      <c r="J78">
        <v>-1589357125</v>
      </c>
      <c r="K78" t="s">
        <v>30</v>
      </c>
      <c r="L78" t="b">
        <v>1</v>
      </c>
    </row>
    <row r="79" spans="1:12" x14ac:dyDescent="0.25">
      <c r="A79" t="s">
        <v>189</v>
      </c>
      <c r="B79" t="s">
        <v>67</v>
      </c>
      <c r="C79" t="s">
        <v>20</v>
      </c>
      <c r="D79">
        <v>30</v>
      </c>
      <c r="E79" t="s">
        <v>190</v>
      </c>
      <c r="F79" t="s">
        <v>28</v>
      </c>
      <c r="G79" s="1">
        <v>44924</v>
      </c>
      <c r="H79" s="4">
        <v>51887.65</v>
      </c>
      <c r="I79" t="s">
        <v>173</v>
      </c>
      <c r="J79">
        <v>-6110627370</v>
      </c>
      <c r="K79" t="s">
        <v>30</v>
      </c>
      <c r="L79" t="b">
        <v>0</v>
      </c>
    </row>
    <row r="80" spans="1:12" x14ac:dyDescent="0.25">
      <c r="A80" t="s">
        <v>191</v>
      </c>
      <c r="B80" t="s">
        <v>25</v>
      </c>
      <c r="C80" t="s">
        <v>14</v>
      </c>
      <c r="D80">
        <v>25</v>
      </c>
      <c r="E80" t="s">
        <v>192</v>
      </c>
      <c r="F80" t="s">
        <v>16</v>
      </c>
      <c r="G80" s="1">
        <v>45606</v>
      </c>
      <c r="H80" s="4">
        <v>82318.89</v>
      </c>
      <c r="I80" t="s">
        <v>143</v>
      </c>
      <c r="J80">
        <v>-5869886496</v>
      </c>
      <c r="K80" t="s">
        <v>30</v>
      </c>
      <c r="L80" t="b">
        <v>1</v>
      </c>
    </row>
    <row r="81" spans="1:12" x14ac:dyDescent="0.25">
      <c r="A81" t="s">
        <v>193</v>
      </c>
      <c r="B81" t="s">
        <v>67</v>
      </c>
      <c r="C81" t="s">
        <v>20</v>
      </c>
      <c r="D81">
        <v>35</v>
      </c>
      <c r="E81" t="s">
        <v>176</v>
      </c>
      <c r="F81" t="s">
        <v>33</v>
      </c>
      <c r="G81" s="1">
        <v>44522</v>
      </c>
      <c r="H81" s="4">
        <v>103286.08</v>
      </c>
      <c r="I81" t="s">
        <v>173</v>
      </c>
      <c r="J81">
        <v>-6776228276</v>
      </c>
      <c r="K81" t="s">
        <v>18</v>
      </c>
      <c r="L81" t="b">
        <v>0</v>
      </c>
    </row>
    <row r="82" spans="1:12" x14ac:dyDescent="0.25">
      <c r="A82" t="s">
        <v>194</v>
      </c>
      <c r="B82" t="s">
        <v>67</v>
      </c>
      <c r="C82" t="s">
        <v>14</v>
      </c>
      <c r="D82">
        <v>35</v>
      </c>
      <c r="E82" t="s">
        <v>38</v>
      </c>
      <c r="F82" t="s">
        <v>16</v>
      </c>
      <c r="G82" s="1">
        <v>45365</v>
      </c>
      <c r="H82" s="4">
        <v>87759.33</v>
      </c>
      <c r="I82" t="s">
        <v>195</v>
      </c>
      <c r="J82">
        <v>-2881377027</v>
      </c>
      <c r="K82" t="s">
        <v>18</v>
      </c>
      <c r="L82" t="b">
        <v>0</v>
      </c>
    </row>
    <row r="83" spans="1:12" x14ac:dyDescent="0.25">
      <c r="A83" t="s">
        <v>196</v>
      </c>
      <c r="B83" t="s">
        <v>36</v>
      </c>
      <c r="C83" t="s">
        <v>20</v>
      </c>
      <c r="D83">
        <v>30</v>
      </c>
      <c r="E83" t="s">
        <v>197</v>
      </c>
      <c r="F83" t="s">
        <v>28</v>
      </c>
      <c r="G83" s="1">
        <v>43913</v>
      </c>
      <c r="H83" s="4">
        <v>102796.32</v>
      </c>
      <c r="I83" t="s">
        <v>198</v>
      </c>
      <c r="J83">
        <v>-5196115939</v>
      </c>
      <c r="K83" t="s">
        <v>30</v>
      </c>
      <c r="L83" t="b">
        <v>0</v>
      </c>
    </row>
    <row r="84" spans="1:12" x14ac:dyDescent="0.25">
      <c r="A84" t="s">
        <v>199</v>
      </c>
      <c r="B84" t="s">
        <v>57</v>
      </c>
      <c r="C84" t="s">
        <v>26</v>
      </c>
      <c r="D84">
        <v>25</v>
      </c>
      <c r="E84" t="s">
        <v>100</v>
      </c>
      <c r="F84" t="s">
        <v>16</v>
      </c>
      <c r="G84" s="1">
        <v>44089</v>
      </c>
      <c r="H84" s="4">
        <v>83149.27</v>
      </c>
      <c r="I84" t="s">
        <v>200</v>
      </c>
      <c r="J84">
        <v>-8215454469</v>
      </c>
      <c r="K84" t="s">
        <v>40</v>
      </c>
      <c r="L84" t="b">
        <v>1</v>
      </c>
    </row>
    <row r="85" spans="1:12" x14ac:dyDescent="0.25">
      <c r="A85" t="s">
        <v>201</v>
      </c>
      <c r="B85" t="s">
        <v>57</v>
      </c>
      <c r="C85" t="s">
        <v>42</v>
      </c>
      <c r="D85">
        <v>40</v>
      </c>
      <c r="E85" t="s">
        <v>15</v>
      </c>
      <c r="F85" t="s">
        <v>33</v>
      </c>
      <c r="G85" s="1">
        <v>44174</v>
      </c>
      <c r="H85" s="4">
        <v>92412.49</v>
      </c>
      <c r="I85" t="s">
        <v>94</v>
      </c>
      <c r="J85">
        <v>-2296044326</v>
      </c>
      <c r="K85" t="s">
        <v>23</v>
      </c>
      <c r="L85" t="b">
        <v>1</v>
      </c>
    </row>
    <row r="86" spans="1:12" x14ac:dyDescent="0.25">
      <c r="A86" t="s">
        <v>202</v>
      </c>
      <c r="B86" t="s">
        <v>13</v>
      </c>
      <c r="C86" t="s">
        <v>14</v>
      </c>
      <c r="D86">
        <v>30</v>
      </c>
      <c r="E86" t="s">
        <v>126</v>
      </c>
      <c r="F86" t="s">
        <v>28</v>
      </c>
      <c r="G86" s="1">
        <v>43883</v>
      </c>
      <c r="H86" s="4">
        <v>115022.1</v>
      </c>
      <c r="I86" t="s">
        <v>17</v>
      </c>
      <c r="J86">
        <v>-185106793</v>
      </c>
      <c r="K86" t="s">
        <v>30</v>
      </c>
      <c r="L86" t="b">
        <v>0</v>
      </c>
    </row>
    <row r="87" spans="1:12" x14ac:dyDescent="0.25">
      <c r="A87" t="s">
        <v>203</v>
      </c>
      <c r="B87" t="s">
        <v>67</v>
      </c>
      <c r="C87" t="s">
        <v>37</v>
      </c>
      <c r="D87">
        <v>40</v>
      </c>
      <c r="E87" t="s">
        <v>54</v>
      </c>
      <c r="F87" t="s">
        <v>16</v>
      </c>
      <c r="G87" s="1">
        <v>45043</v>
      </c>
      <c r="H87" s="4">
        <v>98343.01</v>
      </c>
      <c r="I87" t="s">
        <v>69</v>
      </c>
      <c r="J87">
        <v>-9756792286</v>
      </c>
      <c r="K87" t="s">
        <v>40</v>
      </c>
      <c r="L87" t="b">
        <v>0</v>
      </c>
    </row>
    <row r="88" spans="1:12" x14ac:dyDescent="0.25">
      <c r="A88" t="s">
        <v>204</v>
      </c>
      <c r="B88" t="s">
        <v>13</v>
      </c>
      <c r="C88" t="s">
        <v>86</v>
      </c>
      <c r="D88">
        <v>35</v>
      </c>
      <c r="E88" t="s">
        <v>75</v>
      </c>
      <c r="F88" t="s">
        <v>16</v>
      </c>
      <c r="G88" s="1">
        <v>45461</v>
      </c>
      <c r="H88" s="4">
        <v>118869.1</v>
      </c>
      <c r="I88" t="s">
        <v>87</v>
      </c>
      <c r="J88">
        <v>-7725199662</v>
      </c>
      <c r="K88" t="s">
        <v>23</v>
      </c>
      <c r="L88" t="b">
        <v>1</v>
      </c>
    </row>
    <row r="89" spans="1:12" x14ac:dyDescent="0.25">
      <c r="A89" t="s">
        <v>205</v>
      </c>
      <c r="B89" t="s">
        <v>36</v>
      </c>
      <c r="C89" t="s">
        <v>111</v>
      </c>
      <c r="E89" t="s">
        <v>93</v>
      </c>
      <c r="F89" t="s">
        <v>33</v>
      </c>
      <c r="G89" s="1">
        <v>43972</v>
      </c>
      <c r="H89" s="4">
        <v>85417.26</v>
      </c>
      <c r="I89" t="s">
        <v>124</v>
      </c>
      <c r="J89">
        <v>-6580741208</v>
      </c>
      <c r="K89" t="s">
        <v>30</v>
      </c>
      <c r="L89" t="b">
        <v>1</v>
      </c>
    </row>
    <row r="90" spans="1:12" x14ac:dyDescent="0.25">
      <c r="A90" t="s">
        <v>206</v>
      </c>
      <c r="B90" t="s">
        <v>67</v>
      </c>
      <c r="C90" t="s">
        <v>20</v>
      </c>
      <c r="D90">
        <v>40</v>
      </c>
      <c r="E90" t="s">
        <v>38</v>
      </c>
      <c r="F90" t="s">
        <v>33</v>
      </c>
      <c r="G90" s="1">
        <v>45132</v>
      </c>
      <c r="H90" s="4">
        <v>112410.25</v>
      </c>
      <c r="I90" t="s">
        <v>173</v>
      </c>
      <c r="J90">
        <v>-4818139889</v>
      </c>
      <c r="K90" t="s">
        <v>30</v>
      </c>
      <c r="L90" t="b">
        <v>1</v>
      </c>
    </row>
    <row r="91" spans="1:12" x14ac:dyDescent="0.25">
      <c r="A91" t="s">
        <v>207</v>
      </c>
      <c r="B91" t="s">
        <v>52</v>
      </c>
      <c r="C91" t="s">
        <v>53</v>
      </c>
      <c r="D91">
        <v>40</v>
      </c>
      <c r="E91" t="s">
        <v>27</v>
      </c>
      <c r="F91" t="s">
        <v>28</v>
      </c>
      <c r="G91" s="1">
        <v>45163</v>
      </c>
      <c r="H91" s="4">
        <v>68905.77</v>
      </c>
      <c r="I91" t="s">
        <v>55</v>
      </c>
      <c r="J91">
        <v>-9837801819</v>
      </c>
      <c r="K91" t="s">
        <v>18</v>
      </c>
      <c r="L91" t="b">
        <v>0</v>
      </c>
    </row>
    <row r="92" spans="1:12" x14ac:dyDescent="0.25">
      <c r="A92" t="s">
        <v>208</v>
      </c>
      <c r="B92" t="s">
        <v>63</v>
      </c>
      <c r="C92" t="s">
        <v>42</v>
      </c>
      <c r="D92">
        <v>40</v>
      </c>
      <c r="E92" t="s">
        <v>93</v>
      </c>
      <c r="F92" t="s">
        <v>28</v>
      </c>
      <c r="G92" s="1">
        <v>44380</v>
      </c>
      <c r="H92" s="4">
        <v>72561.320000000007</v>
      </c>
      <c r="I92" t="s">
        <v>209</v>
      </c>
      <c r="J92">
        <v>-4339718955</v>
      </c>
      <c r="K92" t="s">
        <v>23</v>
      </c>
      <c r="L92" t="b">
        <v>1</v>
      </c>
    </row>
    <row r="93" spans="1:12" x14ac:dyDescent="0.25">
      <c r="A93" t="s">
        <v>210</v>
      </c>
      <c r="B93" t="s">
        <v>13</v>
      </c>
      <c r="C93" t="s">
        <v>20</v>
      </c>
      <c r="D93">
        <v>35</v>
      </c>
      <c r="E93" t="s">
        <v>190</v>
      </c>
      <c r="F93" t="s">
        <v>33</v>
      </c>
      <c r="G93" s="1">
        <v>44998</v>
      </c>
      <c r="H93" s="4">
        <v>92723.22</v>
      </c>
      <c r="I93" t="s">
        <v>22</v>
      </c>
      <c r="J93">
        <v>-9070562607</v>
      </c>
      <c r="K93" t="s">
        <v>23</v>
      </c>
      <c r="L93" t="b">
        <v>1</v>
      </c>
    </row>
    <row r="94" spans="1:12" x14ac:dyDescent="0.25">
      <c r="A94" t="s">
        <v>211</v>
      </c>
      <c r="B94" t="s">
        <v>25</v>
      </c>
      <c r="C94" t="s">
        <v>53</v>
      </c>
      <c r="D94">
        <v>40</v>
      </c>
      <c r="E94" t="s">
        <v>64</v>
      </c>
      <c r="F94" t="s">
        <v>33</v>
      </c>
      <c r="G94" s="1">
        <v>44265</v>
      </c>
      <c r="H94" s="4">
        <v>74837.75</v>
      </c>
      <c r="I94" t="s">
        <v>134</v>
      </c>
      <c r="J94">
        <v>-5641118241</v>
      </c>
      <c r="K94" t="s">
        <v>40</v>
      </c>
      <c r="L94" t="b">
        <v>0</v>
      </c>
    </row>
    <row r="95" spans="1:12" x14ac:dyDescent="0.25">
      <c r="A95" t="s">
        <v>212</v>
      </c>
      <c r="B95" t="s">
        <v>32</v>
      </c>
      <c r="C95" t="s">
        <v>86</v>
      </c>
      <c r="E95" t="s">
        <v>15</v>
      </c>
      <c r="F95" t="s">
        <v>28</v>
      </c>
      <c r="G95" s="1">
        <v>43851</v>
      </c>
      <c r="H95" s="4">
        <v>86163.91</v>
      </c>
      <c r="I95" t="s">
        <v>213</v>
      </c>
      <c r="J95">
        <v>-2412462094</v>
      </c>
      <c r="K95" t="s">
        <v>18</v>
      </c>
      <c r="L95" t="b">
        <v>1</v>
      </c>
    </row>
    <row r="96" spans="1:12" x14ac:dyDescent="0.25">
      <c r="A96" t="s">
        <v>214</v>
      </c>
      <c r="B96" t="s">
        <v>57</v>
      </c>
      <c r="C96" t="s">
        <v>86</v>
      </c>
      <c r="D96">
        <v>40</v>
      </c>
      <c r="E96" t="s">
        <v>215</v>
      </c>
      <c r="F96" t="s">
        <v>16</v>
      </c>
      <c r="G96" s="1">
        <v>45245</v>
      </c>
      <c r="H96" s="4">
        <v>83326.52</v>
      </c>
      <c r="I96" t="s">
        <v>98</v>
      </c>
      <c r="J96">
        <v>-2004615264</v>
      </c>
      <c r="K96" t="s">
        <v>18</v>
      </c>
      <c r="L96" t="b">
        <v>1</v>
      </c>
    </row>
    <row r="97" spans="1:12" x14ac:dyDescent="0.25">
      <c r="A97" t="s">
        <v>216</v>
      </c>
      <c r="B97" t="s">
        <v>63</v>
      </c>
      <c r="C97" t="s">
        <v>86</v>
      </c>
      <c r="D97">
        <v>25</v>
      </c>
      <c r="E97" t="s">
        <v>217</v>
      </c>
      <c r="F97" t="s">
        <v>16</v>
      </c>
      <c r="G97" s="1">
        <v>44659</v>
      </c>
      <c r="H97" s="4">
        <v>98425.1</v>
      </c>
      <c r="I97" t="s">
        <v>118</v>
      </c>
      <c r="J97">
        <v>-4610339936</v>
      </c>
      <c r="K97" t="s">
        <v>18</v>
      </c>
      <c r="L97" t="b">
        <v>1</v>
      </c>
    </row>
    <row r="98" spans="1:12" x14ac:dyDescent="0.25">
      <c r="A98" t="s">
        <v>218</v>
      </c>
      <c r="B98" t="s">
        <v>36</v>
      </c>
      <c r="C98" t="s">
        <v>53</v>
      </c>
      <c r="D98">
        <v>40</v>
      </c>
      <c r="E98" t="s">
        <v>91</v>
      </c>
      <c r="F98" t="s">
        <v>33</v>
      </c>
      <c r="G98" s="1">
        <v>44702</v>
      </c>
      <c r="H98" s="4">
        <v>119764.2</v>
      </c>
      <c r="I98" t="s">
        <v>219</v>
      </c>
      <c r="J98">
        <v>-8861405785</v>
      </c>
      <c r="K98" t="s">
        <v>18</v>
      </c>
      <c r="L98" t="b">
        <v>0</v>
      </c>
    </row>
    <row r="99" spans="1:12" x14ac:dyDescent="0.25">
      <c r="A99" t="s">
        <v>220</v>
      </c>
      <c r="B99" t="s">
        <v>36</v>
      </c>
      <c r="C99" t="s">
        <v>20</v>
      </c>
      <c r="D99">
        <v>40</v>
      </c>
      <c r="E99" t="s">
        <v>131</v>
      </c>
      <c r="F99" t="s">
        <v>33</v>
      </c>
      <c r="G99" s="1">
        <v>44303</v>
      </c>
      <c r="H99" s="4">
        <v>58445.91</v>
      </c>
      <c r="I99" t="s">
        <v>198</v>
      </c>
      <c r="J99">
        <v>-1706304890</v>
      </c>
      <c r="K99" t="s">
        <v>23</v>
      </c>
      <c r="L99" t="b">
        <v>0</v>
      </c>
    </row>
    <row r="100" spans="1:12" x14ac:dyDescent="0.25">
      <c r="A100" t="s">
        <v>221</v>
      </c>
      <c r="B100" t="s">
        <v>13</v>
      </c>
      <c r="C100" t="s">
        <v>86</v>
      </c>
      <c r="E100" t="s">
        <v>54</v>
      </c>
      <c r="F100" t="s">
        <v>16</v>
      </c>
      <c r="G100" s="1">
        <v>44274</v>
      </c>
      <c r="H100" s="4">
        <v>101702.33</v>
      </c>
      <c r="I100" t="s">
        <v>87</v>
      </c>
      <c r="J100">
        <v>-3824967182</v>
      </c>
      <c r="K100" t="s">
        <v>23</v>
      </c>
      <c r="L100" t="b">
        <v>0</v>
      </c>
    </row>
    <row r="101" spans="1:12" x14ac:dyDescent="0.25">
      <c r="A101" t="s">
        <v>222</v>
      </c>
      <c r="B101" t="s">
        <v>32</v>
      </c>
      <c r="C101" t="s">
        <v>26</v>
      </c>
      <c r="D101">
        <v>25</v>
      </c>
      <c r="E101" t="s">
        <v>108</v>
      </c>
      <c r="F101" t="s">
        <v>16</v>
      </c>
      <c r="G101" s="1">
        <v>44570</v>
      </c>
      <c r="H101" s="4" t="s">
        <v>223</v>
      </c>
      <c r="I101" t="s">
        <v>224</v>
      </c>
      <c r="J101">
        <v>-2582386869</v>
      </c>
      <c r="K101" t="s">
        <v>30</v>
      </c>
      <c r="L101" t="b">
        <v>0</v>
      </c>
    </row>
    <row r="102" spans="1:12" x14ac:dyDescent="0.25">
      <c r="A102" t="s">
        <v>225</v>
      </c>
      <c r="B102" t="s">
        <v>52</v>
      </c>
      <c r="C102" t="s">
        <v>14</v>
      </c>
      <c r="D102">
        <v>35</v>
      </c>
      <c r="E102" t="s">
        <v>141</v>
      </c>
      <c r="F102" t="s">
        <v>28</v>
      </c>
      <c r="G102" s="1">
        <v>44429</v>
      </c>
      <c r="H102" s="4">
        <v>98819.22</v>
      </c>
      <c r="I102" t="s">
        <v>149</v>
      </c>
      <c r="J102">
        <v>-794200748</v>
      </c>
      <c r="K102" t="s">
        <v>30</v>
      </c>
      <c r="L102" t="b">
        <v>0</v>
      </c>
    </row>
    <row r="103" spans="1:12" x14ac:dyDescent="0.25">
      <c r="A103" t="s">
        <v>226</v>
      </c>
      <c r="B103" t="s">
        <v>63</v>
      </c>
      <c r="C103" t="s">
        <v>53</v>
      </c>
      <c r="D103">
        <v>25</v>
      </c>
      <c r="E103" t="s">
        <v>89</v>
      </c>
      <c r="F103" t="s">
        <v>33</v>
      </c>
      <c r="G103" s="1">
        <v>44792</v>
      </c>
      <c r="H103" s="4">
        <v>83509.990000000005</v>
      </c>
      <c r="I103" t="s">
        <v>104</v>
      </c>
      <c r="J103">
        <v>-4653984027</v>
      </c>
      <c r="K103" t="s">
        <v>18</v>
      </c>
      <c r="L103" t="b">
        <v>0</v>
      </c>
    </row>
    <row r="104" spans="1:12" x14ac:dyDescent="0.25">
      <c r="A104" t="s">
        <v>227</v>
      </c>
      <c r="B104" t="s">
        <v>25</v>
      </c>
      <c r="C104" t="s">
        <v>53</v>
      </c>
      <c r="D104">
        <v>35</v>
      </c>
      <c r="E104" t="s">
        <v>21</v>
      </c>
      <c r="F104" t="s">
        <v>16</v>
      </c>
      <c r="G104" s="1">
        <v>44651</v>
      </c>
      <c r="H104" s="4">
        <v>84422.26</v>
      </c>
      <c r="I104" t="s">
        <v>134</v>
      </c>
      <c r="J104">
        <v>-9141612845</v>
      </c>
      <c r="K104" t="s">
        <v>18</v>
      </c>
      <c r="L104" t="b">
        <v>0</v>
      </c>
    </row>
    <row r="105" spans="1:12" x14ac:dyDescent="0.25">
      <c r="A105" t="s">
        <v>228</v>
      </c>
      <c r="B105" t="s">
        <v>25</v>
      </c>
      <c r="C105" t="s">
        <v>20</v>
      </c>
      <c r="D105">
        <v>30</v>
      </c>
      <c r="E105" t="s">
        <v>83</v>
      </c>
      <c r="F105" t="s">
        <v>33</v>
      </c>
      <c r="G105" s="1">
        <v>44005</v>
      </c>
      <c r="H105" s="4">
        <v>119574.27</v>
      </c>
      <c r="I105" t="s">
        <v>76</v>
      </c>
      <c r="J105">
        <v>-3985547434</v>
      </c>
      <c r="K105" t="s">
        <v>18</v>
      </c>
      <c r="L105" t="b">
        <v>1</v>
      </c>
    </row>
    <row r="106" spans="1:12" x14ac:dyDescent="0.25">
      <c r="A106" t="s">
        <v>229</v>
      </c>
      <c r="B106" t="s">
        <v>67</v>
      </c>
      <c r="C106" t="s">
        <v>53</v>
      </c>
      <c r="E106" t="s">
        <v>91</v>
      </c>
      <c r="F106" t="s">
        <v>16</v>
      </c>
      <c r="G106" s="1">
        <v>45419</v>
      </c>
      <c r="H106" s="4">
        <v>86580.08</v>
      </c>
      <c r="I106" t="s">
        <v>116</v>
      </c>
      <c r="J106">
        <v>-5379502096</v>
      </c>
      <c r="K106" t="s">
        <v>30</v>
      </c>
      <c r="L106" t="b">
        <v>1</v>
      </c>
    </row>
    <row r="107" spans="1:12" x14ac:dyDescent="0.25">
      <c r="A107" t="s">
        <v>230</v>
      </c>
      <c r="B107" t="s">
        <v>63</v>
      </c>
      <c r="C107" t="s">
        <v>53</v>
      </c>
      <c r="D107">
        <v>35</v>
      </c>
      <c r="E107" t="s">
        <v>72</v>
      </c>
      <c r="F107" t="s">
        <v>33</v>
      </c>
      <c r="G107" s="1">
        <v>44995</v>
      </c>
      <c r="H107" s="4">
        <v>93471.91</v>
      </c>
      <c r="I107" t="s">
        <v>104</v>
      </c>
      <c r="J107">
        <v>-26876810</v>
      </c>
      <c r="K107" t="s">
        <v>40</v>
      </c>
      <c r="L107" t="b">
        <v>0</v>
      </c>
    </row>
    <row r="108" spans="1:12" x14ac:dyDescent="0.25">
      <c r="A108" t="s">
        <v>231</v>
      </c>
      <c r="B108" t="s">
        <v>13</v>
      </c>
      <c r="C108" t="s">
        <v>86</v>
      </c>
      <c r="D108">
        <v>30</v>
      </c>
      <c r="E108" t="s">
        <v>54</v>
      </c>
      <c r="F108" t="s">
        <v>33</v>
      </c>
      <c r="G108" s="1">
        <v>45183</v>
      </c>
      <c r="H108" s="4">
        <v>55683.12</v>
      </c>
      <c r="I108" t="s">
        <v>87</v>
      </c>
      <c r="J108">
        <v>-8071569561</v>
      </c>
      <c r="K108" t="s">
        <v>40</v>
      </c>
      <c r="L108" t="b">
        <v>1</v>
      </c>
    </row>
    <row r="109" spans="1:12" x14ac:dyDescent="0.25">
      <c r="A109" t="s">
        <v>232</v>
      </c>
      <c r="B109" t="s">
        <v>13</v>
      </c>
      <c r="C109" t="s">
        <v>20</v>
      </c>
      <c r="D109">
        <v>30</v>
      </c>
      <c r="E109" t="s">
        <v>38</v>
      </c>
      <c r="F109" t="s">
        <v>33</v>
      </c>
      <c r="G109" s="1">
        <v>45242</v>
      </c>
      <c r="H109" s="4">
        <v>91566.78</v>
      </c>
      <c r="I109" t="s">
        <v>22</v>
      </c>
      <c r="J109">
        <v>-175370303</v>
      </c>
      <c r="K109" t="s">
        <v>30</v>
      </c>
      <c r="L109" t="b">
        <v>1</v>
      </c>
    </row>
    <row r="110" spans="1:12" x14ac:dyDescent="0.25">
      <c r="A110" t="s">
        <v>233</v>
      </c>
      <c r="B110" t="s">
        <v>57</v>
      </c>
      <c r="C110" t="s">
        <v>86</v>
      </c>
      <c r="D110">
        <v>35</v>
      </c>
      <c r="E110" t="s">
        <v>15</v>
      </c>
      <c r="F110" t="s">
        <v>28</v>
      </c>
      <c r="G110" s="1">
        <v>45591</v>
      </c>
      <c r="H110" s="4">
        <v>81782.19</v>
      </c>
      <c r="I110" t="s">
        <v>98</v>
      </c>
      <c r="J110">
        <v>-5319433749</v>
      </c>
      <c r="K110" t="s">
        <v>30</v>
      </c>
      <c r="L110" t="b">
        <v>0</v>
      </c>
    </row>
    <row r="111" spans="1:12" x14ac:dyDescent="0.25">
      <c r="A111" t="s">
        <v>234</v>
      </c>
      <c r="B111" t="s">
        <v>32</v>
      </c>
      <c r="C111" t="s">
        <v>14</v>
      </c>
      <c r="E111" t="s">
        <v>54</v>
      </c>
      <c r="F111" t="s">
        <v>33</v>
      </c>
      <c r="G111" s="1">
        <v>44066</v>
      </c>
      <c r="H111" s="4">
        <v>88119.37</v>
      </c>
      <c r="I111" t="s">
        <v>34</v>
      </c>
      <c r="J111">
        <v>-4793036148</v>
      </c>
      <c r="K111" t="s">
        <v>30</v>
      </c>
      <c r="L111" t="b">
        <v>1</v>
      </c>
    </row>
    <row r="112" spans="1:12" x14ac:dyDescent="0.25">
      <c r="A112" t="s">
        <v>235</v>
      </c>
      <c r="B112" t="s">
        <v>32</v>
      </c>
      <c r="C112" t="s">
        <v>42</v>
      </c>
      <c r="D112">
        <v>30</v>
      </c>
      <c r="E112" t="s">
        <v>141</v>
      </c>
      <c r="F112" t="s">
        <v>16</v>
      </c>
      <c r="G112" s="1">
        <v>45454</v>
      </c>
      <c r="H112" s="4">
        <v>71532.83</v>
      </c>
      <c r="I112" t="s">
        <v>236</v>
      </c>
      <c r="J112">
        <v>-8728399920</v>
      </c>
      <c r="K112" t="s">
        <v>30</v>
      </c>
      <c r="L112" t="b">
        <v>1</v>
      </c>
    </row>
    <row r="113" spans="1:12" x14ac:dyDescent="0.25">
      <c r="A113" t="s">
        <v>237</v>
      </c>
      <c r="B113" t="s">
        <v>32</v>
      </c>
      <c r="C113" t="s">
        <v>14</v>
      </c>
      <c r="D113">
        <v>40</v>
      </c>
      <c r="E113" t="s">
        <v>38</v>
      </c>
      <c r="F113" t="s">
        <v>28</v>
      </c>
      <c r="G113" s="1">
        <v>44453</v>
      </c>
      <c r="H113" s="4">
        <v>98981.36</v>
      </c>
      <c r="I113" t="s">
        <v>34</v>
      </c>
      <c r="J113">
        <v>-9212493842</v>
      </c>
      <c r="K113" t="s">
        <v>30</v>
      </c>
      <c r="L113" t="b">
        <v>1</v>
      </c>
    </row>
    <row r="114" spans="1:12" x14ac:dyDescent="0.25">
      <c r="A114" t="s">
        <v>238</v>
      </c>
      <c r="B114" t="s">
        <v>63</v>
      </c>
      <c r="C114" t="s">
        <v>42</v>
      </c>
      <c r="D114">
        <v>40</v>
      </c>
      <c r="E114" t="s">
        <v>89</v>
      </c>
      <c r="F114" t="s">
        <v>16</v>
      </c>
      <c r="G114" s="1">
        <v>45652</v>
      </c>
      <c r="H114" s="4">
        <v>80242.009999999995</v>
      </c>
      <c r="I114" t="s">
        <v>209</v>
      </c>
      <c r="J114">
        <v>-894870604</v>
      </c>
      <c r="K114" t="s">
        <v>30</v>
      </c>
      <c r="L114" t="b">
        <v>1</v>
      </c>
    </row>
    <row r="115" spans="1:12" x14ac:dyDescent="0.25">
      <c r="A115" t="s">
        <v>239</v>
      </c>
      <c r="B115" t="s">
        <v>32</v>
      </c>
      <c r="C115" t="s">
        <v>86</v>
      </c>
      <c r="D115">
        <v>25</v>
      </c>
      <c r="E115" t="s">
        <v>58</v>
      </c>
      <c r="F115" t="s">
        <v>28</v>
      </c>
      <c r="G115" s="1">
        <v>45543</v>
      </c>
      <c r="H115" s="4">
        <v>110236.18</v>
      </c>
      <c r="I115" t="s">
        <v>213</v>
      </c>
      <c r="J115">
        <v>-6641877579</v>
      </c>
      <c r="K115" t="s">
        <v>18</v>
      </c>
      <c r="L115" t="b">
        <v>1</v>
      </c>
    </row>
    <row r="116" spans="1:12" x14ac:dyDescent="0.25">
      <c r="A116" t="s">
        <v>240</v>
      </c>
      <c r="B116" t="s">
        <v>25</v>
      </c>
      <c r="C116" t="s">
        <v>14</v>
      </c>
      <c r="D116">
        <v>35</v>
      </c>
      <c r="E116" t="s">
        <v>43</v>
      </c>
      <c r="F116" t="s">
        <v>16</v>
      </c>
      <c r="G116" s="1">
        <v>44794</v>
      </c>
      <c r="H116" s="4">
        <v>86327.47</v>
      </c>
      <c r="I116" t="s">
        <v>143</v>
      </c>
      <c r="J116">
        <v>-3046875062</v>
      </c>
      <c r="K116" t="s">
        <v>18</v>
      </c>
      <c r="L116" t="b">
        <v>0</v>
      </c>
    </row>
    <row r="117" spans="1:12" x14ac:dyDescent="0.25">
      <c r="A117" t="s">
        <v>241</v>
      </c>
      <c r="B117" t="s">
        <v>32</v>
      </c>
      <c r="C117" t="s">
        <v>20</v>
      </c>
      <c r="D117">
        <v>30</v>
      </c>
      <c r="E117" t="s">
        <v>72</v>
      </c>
      <c r="F117" t="s">
        <v>28</v>
      </c>
      <c r="G117" s="1">
        <v>45498</v>
      </c>
      <c r="H117" s="4">
        <v>84420.81</v>
      </c>
      <c r="I117" t="s">
        <v>138</v>
      </c>
      <c r="J117">
        <v>-5190361331</v>
      </c>
      <c r="K117" t="s">
        <v>18</v>
      </c>
      <c r="L117" t="b">
        <v>0</v>
      </c>
    </row>
    <row r="118" spans="1:12" x14ac:dyDescent="0.25">
      <c r="A118" t="s">
        <v>242</v>
      </c>
      <c r="B118" t="s">
        <v>36</v>
      </c>
      <c r="C118" t="s">
        <v>111</v>
      </c>
      <c r="D118">
        <v>40</v>
      </c>
      <c r="E118" t="s">
        <v>131</v>
      </c>
      <c r="F118" t="s">
        <v>28</v>
      </c>
      <c r="G118" s="1">
        <v>44045</v>
      </c>
      <c r="H118" s="4">
        <v>110041.32</v>
      </c>
      <c r="I118" t="s">
        <v>124</v>
      </c>
      <c r="J118">
        <v>-5411076094</v>
      </c>
      <c r="K118" t="s">
        <v>18</v>
      </c>
      <c r="L118" t="b">
        <v>0</v>
      </c>
    </row>
    <row r="119" spans="1:12" x14ac:dyDescent="0.25">
      <c r="A119" t="s">
        <v>243</v>
      </c>
      <c r="B119" t="s">
        <v>63</v>
      </c>
      <c r="C119" t="s">
        <v>86</v>
      </c>
      <c r="D119">
        <v>35</v>
      </c>
      <c r="E119" t="s">
        <v>192</v>
      </c>
      <c r="F119" t="s">
        <v>28</v>
      </c>
      <c r="G119" s="1">
        <v>43906</v>
      </c>
      <c r="H119" s="4">
        <v>81837.81</v>
      </c>
      <c r="I119" t="s">
        <v>118</v>
      </c>
      <c r="J119">
        <v>-4317350582</v>
      </c>
      <c r="K119" t="s">
        <v>30</v>
      </c>
      <c r="L119" t="b">
        <v>1</v>
      </c>
    </row>
    <row r="120" spans="1:12" x14ac:dyDescent="0.25">
      <c r="A120" t="s">
        <v>244</v>
      </c>
      <c r="B120" t="s">
        <v>36</v>
      </c>
      <c r="C120" t="s">
        <v>42</v>
      </c>
      <c r="D120">
        <v>25</v>
      </c>
      <c r="E120" t="s">
        <v>215</v>
      </c>
      <c r="F120" t="s">
        <v>16</v>
      </c>
      <c r="G120" s="1">
        <v>45177</v>
      </c>
      <c r="H120" s="4">
        <v>110855.72</v>
      </c>
      <c r="I120" t="s">
        <v>157</v>
      </c>
      <c r="J120">
        <v>-1997179109</v>
      </c>
      <c r="K120" t="s">
        <v>40</v>
      </c>
      <c r="L120" t="b">
        <v>0</v>
      </c>
    </row>
    <row r="121" spans="1:12" x14ac:dyDescent="0.25">
      <c r="A121" t="s">
        <v>245</v>
      </c>
      <c r="B121" t="s">
        <v>25</v>
      </c>
      <c r="C121" t="s">
        <v>26</v>
      </c>
      <c r="D121">
        <v>30</v>
      </c>
      <c r="E121" t="s">
        <v>155</v>
      </c>
      <c r="F121" t="s">
        <v>28</v>
      </c>
      <c r="G121" s="1">
        <v>45380</v>
      </c>
      <c r="H121" s="4">
        <v>84894.52</v>
      </c>
      <c r="I121" t="s">
        <v>29</v>
      </c>
      <c r="J121">
        <v>-651207048</v>
      </c>
      <c r="K121" t="s">
        <v>23</v>
      </c>
      <c r="L121" t="b">
        <v>1</v>
      </c>
    </row>
    <row r="122" spans="1:12" x14ac:dyDescent="0.25">
      <c r="A122" t="s">
        <v>246</v>
      </c>
      <c r="B122" t="s">
        <v>25</v>
      </c>
      <c r="C122" t="s">
        <v>42</v>
      </c>
      <c r="D122">
        <v>30</v>
      </c>
      <c r="E122" t="s">
        <v>166</v>
      </c>
      <c r="F122" t="s">
        <v>16</v>
      </c>
      <c r="G122" s="1">
        <v>44420</v>
      </c>
      <c r="H122" s="4">
        <v>80668.13</v>
      </c>
      <c r="I122" t="s">
        <v>44</v>
      </c>
      <c r="J122">
        <v>-6110804660</v>
      </c>
      <c r="K122" t="s">
        <v>30</v>
      </c>
      <c r="L122" t="b">
        <v>1</v>
      </c>
    </row>
    <row r="123" spans="1:12" x14ac:dyDescent="0.25">
      <c r="A123" t="s">
        <v>247</v>
      </c>
      <c r="B123" t="s">
        <v>13</v>
      </c>
      <c r="C123" t="s">
        <v>26</v>
      </c>
      <c r="D123">
        <v>25</v>
      </c>
      <c r="E123" t="s">
        <v>75</v>
      </c>
      <c r="F123" t="s">
        <v>16</v>
      </c>
      <c r="G123" s="1">
        <v>45284</v>
      </c>
      <c r="H123" s="4">
        <v>61086.47</v>
      </c>
      <c r="I123" t="s">
        <v>48</v>
      </c>
      <c r="J123">
        <v>-9639907675</v>
      </c>
      <c r="K123" t="s">
        <v>23</v>
      </c>
      <c r="L123" t="b">
        <v>1</v>
      </c>
    </row>
    <row r="124" spans="1:12" x14ac:dyDescent="0.25">
      <c r="A124" t="s">
        <v>248</v>
      </c>
      <c r="B124" t="s">
        <v>67</v>
      </c>
      <c r="C124" t="s">
        <v>53</v>
      </c>
      <c r="D124">
        <v>25</v>
      </c>
      <c r="E124" t="s">
        <v>96</v>
      </c>
      <c r="F124" t="s">
        <v>33</v>
      </c>
      <c r="G124" s="1">
        <v>44071</v>
      </c>
      <c r="H124" s="4">
        <v>95339.68</v>
      </c>
      <c r="I124" t="s">
        <v>116</v>
      </c>
      <c r="J124">
        <v>-9915078592</v>
      </c>
      <c r="K124" t="s">
        <v>40</v>
      </c>
      <c r="L124" t="b">
        <v>1</v>
      </c>
    </row>
    <row r="125" spans="1:12" x14ac:dyDescent="0.25">
      <c r="A125" t="s">
        <v>249</v>
      </c>
      <c r="B125" t="s">
        <v>32</v>
      </c>
      <c r="C125" t="s">
        <v>14</v>
      </c>
      <c r="E125" t="s">
        <v>15</v>
      </c>
      <c r="F125" t="s">
        <v>33</v>
      </c>
      <c r="G125" s="1">
        <v>45540</v>
      </c>
      <c r="H125" s="4">
        <v>83774.97</v>
      </c>
      <c r="I125" t="s">
        <v>34</v>
      </c>
      <c r="J125">
        <v>-1109193927</v>
      </c>
      <c r="K125" t="s">
        <v>18</v>
      </c>
      <c r="L125" t="b">
        <v>0</v>
      </c>
    </row>
    <row r="126" spans="1:12" x14ac:dyDescent="0.25">
      <c r="A126" t="s">
        <v>250</v>
      </c>
      <c r="B126" t="s">
        <v>63</v>
      </c>
      <c r="C126" t="s">
        <v>26</v>
      </c>
      <c r="E126" t="s">
        <v>176</v>
      </c>
      <c r="F126" t="s">
        <v>16</v>
      </c>
      <c r="G126" s="1">
        <v>45058</v>
      </c>
      <c r="H126" s="4">
        <v>85576.86</v>
      </c>
      <c r="I126" t="s">
        <v>251</v>
      </c>
      <c r="J126">
        <v>-4567972319</v>
      </c>
      <c r="K126" t="s">
        <v>40</v>
      </c>
      <c r="L126" t="b">
        <v>0</v>
      </c>
    </row>
    <row r="127" spans="1:12" x14ac:dyDescent="0.25">
      <c r="A127" t="s">
        <v>252</v>
      </c>
      <c r="B127" t="s">
        <v>13</v>
      </c>
      <c r="C127" t="s">
        <v>42</v>
      </c>
      <c r="D127">
        <v>35</v>
      </c>
      <c r="E127" t="s">
        <v>68</v>
      </c>
      <c r="F127" t="s">
        <v>28</v>
      </c>
      <c r="G127" s="1">
        <v>44378</v>
      </c>
      <c r="H127" s="4">
        <v>107438.46</v>
      </c>
      <c r="I127" t="s">
        <v>136</v>
      </c>
      <c r="J127">
        <v>-249685497</v>
      </c>
      <c r="K127" t="s">
        <v>30</v>
      </c>
      <c r="L127" t="b">
        <v>1</v>
      </c>
    </row>
    <row r="128" spans="1:12" x14ac:dyDescent="0.25">
      <c r="A128" t="s">
        <v>253</v>
      </c>
      <c r="B128" t="s">
        <v>32</v>
      </c>
      <c r="C128" t="s">
        <v>53</v>
      </c>
      <c r="E128" t="s">
        <v>185</v>
      </c>
      <c r="F128" t="s">
        <v>33</v>
      </c>
      <c r="G128" s="1">
        <v>45603</v>
      </c>
      <c r="H128" s="4">
        <v>60401.68</v>
      </c>
      <c r="I128" t="s">
        <v>254</v>
      </c>
      <c r="J128">
        <v>-2274954507</v>
      </c>
      <c r="K128" t="s">
        <v>18</v>
      </c>
      <c r="L128" t="b">
        <v>0</v>
      </c>
    </row>
    <row r="129" spans="1:12" x14ac:dyDescent="0.25">
      <c r="A129" t="s">
        <v>255</v>
      </c>
      <c r="B129" t="s">
        <v>36</v>
      </c>
      <c r="C129" t="s">
        <v>111</v>
      </c>
      <c r="D129">
        <v>35</v>
      </c>
      <c r="E129" t="s">
        <v>91</v>
      </c>
      <c r="F129" t="s">
        <v>33</v>
      </c>
      <c r="G129" s="1">
        <v>44763</v>
      </c>
      <c r="H129" s="4">
        <v>115299.66</v>
      </c>
      <c r="I129" t="s">
        <v>124</v>
      </c>
      <c r="J129">
        <v>-9203880652</v>
      </c>
      <c r="K129" t="s">
        <v>30</v>
      </c>
      <c r="L129" t="b">
        <v>1</v>
      </c>
    </row>
    <row r="130" spans="1:12" x14ac:dyDescent="0.25">
      <c r="A130" t="s">
        <v>256</v>
      </c>
      <c r="B130" t="s">
        <v>57</v>
      </c>
      <c r="C130" t="s">
        <v>20</v>
      </c>
      <c r="E130" t="s">
        <v>190</v>
      </c>
      <c r="F130" t="s">
        <v>33</v>
      </c>
      <c r="G130" s="1">
        <v>43920</v>
      </c>
      <c r="H130" s="4">
        <v>72272.34</v>
      </c>
      <c r="I130" t="s">
        <v>188</v>
      </c>
      <c r="J130">
        <v>-3315377958</v>
      </c>
      <c r="K130" t="s">
        <v>18</v>
      </c>
      <c r="L130" t="b">
        <v>0</v>
      </c>
    </row>
    <row r="131" spans="1:12" x14ac:dyDescent="0.25">
      <c r="A131" t="s">
        <v>257</v>
      </c>
      <c r="B131" t="s">
        <v>67</v>
      </c>
      <c r="C131" t="s">
        <v>20</v>
      </c>
      <c r="D131">
        <v>40</v>
      </c>
      <c r="E131" t="s">
        <v>258</v>
      </c>
      <c r="F131" t="s">
        <v>16</v>
      </c>
      <c r="G131" s="1">
        <v>44845</v>
      </c>
      <c r="H131" s="4">
        <v>117537.71</v>
      </c>
      <c r="I131" t="s">
        <v>173</v>
      </c>
      <c r="J131">
        <v>-9594652169</v>
      </c>
      <c r="K131" t="s">
        <v>23</v>
      </c>
      <c r="L131" t="b">
        <v>0</v>
      </c>
    </row>
    <row r="132" spans="1:12" x14ac:dyDescent="0.25">
      <c r="A132" t="s">
        <v>259</v>
      </c>
      <c r="B132" t="s">
        <v>36</v>
      </c>
      <c r="C132" t="s">
        <v>20</v>
      </c>
      <c r="D132">
        <v>25</v>
      </c>
      <c r="E132" t="s">
        <v>21</v>
      </c>
      <c r="F132" t="s">
        <v>28</v>
      </c>
      <c r="G132" s="1">
        <v>44766</v>
      </c>
      <c r="H132" s="4">
        <v>51074.33</v>
      </c>
      <c r="I132" t="s">
        <v>198</v>
      </c>
      <c r="J132">
        <v>-7303379336</v>
      </c>
      <c r="K132" t="s">
        <v>23</v>
      </c>
      <c r="L132" t="b">
        <v>1</v>
      </c>
    </row>
    <row r="133" spans="1:12" x14ac:dyDescent="0.25">
      <c r="A133" t="s">
        <v>260</v>
      </c>
      <c r="B133" t="s">
        <v>52</v>
      </c>
      <c r="C133" t="s">
        <v>26</v>
      </c>
      <c r="D133">
        <v>25</v>
      </c>
      <c r="E133" t="s">
        <v>68</v>
      </c>
      <c r="F133" t="s">
        <v>33</v>
      </c>
      <c r="G133" s="1">
        <v>45107</v>
      </c>
      <c r="H133" s="4">
        <v>98489.32</v>
      </c>
      <c r="I133" t="s">
        <v>109</v>
      </c>
      <c r="J133">
        <v>-5636205014</v>
      </c>
      <c r="K133" t="s">
        <v>23</v>
      </c>
      <c r="L133" t="b">
        <v>0</v>
      </c>
    </row>
    <row r="134" spans="1:12" x14ac:dyDescent="0.25">
      <c r="A134" t="s">
        <v>261</v>
      </c>
      <c r="B134" t="s">
        <v>36</v>
      </c>
      <c r="C134" t="s">
        <v>111</v>
      </c>
      <c r="E134" t="s">
        <v>68</v>
      </c>
      <c r="F134" t="s">
        <v>28</v>
      </c>
      <c r="G134" s="1">
        <v>45302</v>
      </c>
      <c r="H134" s="4">
        <v>112120.71</v>
      </c>
      <c r="I134" t="s">
        <v>124</v>
      </c>
      <c r="J134">
        <v>-812473949</v>
      </c>
      <c r="K134" t="s">
        <v>40</v>
      </c>
      <c r="L134" t="b">
        <v>1</v>
      </c>
    </row>
    <row r="135" spans="1:12" x14ac:dyDescent="0.25">
      <c r="A135" t="s">
        <v>262</v>
      </c>
      <c r="B135" t="s">
        <v>25</v>
      </c>
      <c r="C135" t="s">
        <v>26</v>
      </c>
      <c r="E135" t="s">
        <v>58</v>
      </c>
      <c r="F135" t="s">
        <v>28</v>
      </c>
      <c r="G135" s="1">
        <v>45232</v>
      </c>
      <c r="H135" s="4">
        <v>114465.04</v>
      </c>
      <c r="I135" t="s">
        <v>29</v>
      </c>
      <c r="J135">
        <v>-334234257</v>
      </c>
      <c r="K135" t="s">
        <v>30</v>
      </c>
      <c r="L135" t="b">
        <v>0</v>
      </c>
    </row>
    <row r="136" spans="1:12" x14ac:dyDescent="0.25">
      <c r="A136" t="s">
        <v>263</v>
      </c>
      <c r="B136" t="s">
        <v>13</v>
      </c>
      <c r="C136" t="s">
        <v>14</v>
      </c>
      <c r="D136">
        <v>40</v>
      </c>
      <c r="E136" t="s">
        <v>80</v>
      </c>
      <c r="F136" t="s">
        <v>28</v>
      </c>
      <c r="G136" s="1">
        <v>45618</v>
      </c>
      <c r="H136" s="4">
        <v>57035.51</v>
      </c>
      <c r="I136" t="s">
        <v>17</v>
      </c>
      <c r="J136">
        <v>-3230241025</v>
      </c>
      <c r="K136" t="s">
        <v>40</v>
      </c>
      <c r="L136" t="b">
        <v>1</v>
      </c>
    </row>
    <row r="137" spans="1:12" x14ac:dyDescent="0.25">
      <c r="A137" t="s">
        <v>264</v>
      </c>
      <c r="B137" t="s">
        <v>32</v>
      </c>
      <c r="C137" t="s">
        <v>26</v>
      </c>
      <c r="D137">
        <v>25</v>
      </c>
      <c r="E137" t="s">
        <v>217</v>
      </c>
      <c r="F137" t="s">
        <v>16</v>
      </c>
      <c r="G137" s="1">
        <v>44431</v>
      </c>
      <c r="H137" s="4">
        <v>75092.429999999993</v>
      </c>
      <c r="I137" t="s">
        <v>224</v>
      </c>
      <c r="J137">
        <v>-1534735527</v>
      </c>
      <c r="K137" t="s">
        <v>23</v>
      </c>
      <c r="L137" t="b">
        <v>1</v>
      </c>
    </row>
    <row r="138" spans="1:12" x14ac:dyDescent="0.25">
      <c r="A138" t="s">
        <v>265</v>
      </c>
      <c r="B138" t="s">
        <v>57</v>
      </c>
      <c r="C138" t="s">
        <v>111</v>
      </c>
      <c r="E138" t="s">
        <v>215</v>
      </c>
      <c r="F138" t="s">
        <v>28</v>
      </c>
      <c r="G138" s="1">
        <v>45454</v>
      </c>
      <c r="H138" s="4">
        <v>62603.98</v>
      </c>
      <c r="I138" t="s">
        <v>266</v>
      </c>
      <c r="J138">
        <v>-9611223385</v>
      </c>
      <c r="K138" t="s">
        <v>30</v>
      </c>
      <c r="L138" t="b">
        <v>0</v>
      </c>
    </row>
    <row r="139" spans="1:12" x14ac:dyDescent="0.25">
      <c r="A139" t="s">
        <v>267</v>
      </c>
      <c r="B139" t="s">
        <v>67</v>
      </c>
      <c r="C139" t="s">
        <v>111</v>
      </c>
      <c r="E139" t="s">
        <v>54</v>
      </c>
      <c r="F139" t="s">
        <v>33</v>
      </c>
      <c r="G139" s="1">
        <v>45025</v>
      </c>
      <c r="H139" s="4">
        <v>60018.239999999998</v>
      </c>
      <c r="I139" t="s">
        <v>122</v>
      </c>
      <c r="J139">
        <v>-5596309937</v>
      </c>
      <c r="K139" t="s">
        <v>23</v>
      </c>
      <c r="L139" t="b">
        <v>0</v>
      </c>
    </row>
    <row r="140" spans="1:12" x14ac:dyDescent="0.25">
      <c r="A140" t="s">
        <v>268</v>
      </c>
      <c r="B140" t="s">
        <v>32</v>
      </c>
      <c r="C140" t="s">
        <v>14</v>
      </c>
      <c r="D140">
        <v>40</v>
      </c>
      <c r="E140" t="s">
        <v>133</v>
      </c>
      <c r="F140" t="s">
        <v>16</v>
      </c>
      <c r="G140" s="1">
        <v>45478</v>
      </c>
      <c r="H140" s="4">
        <v>82567.73</v>
      </c>
      <c r="I140" t="s">
        <v>34</v>
      </c>
      <c r="J140">
        <v>-4253042896</v>
      </c>
      <c r="K140" t="s">
        <v>40</v>
      </c>
      <c r="L140" t="b">
        <v>1</v>
      </c>
    </row>
    <row r="141" spans="1:12" x14ac:dyDescent="0.25">
      <c r="A141" t="s">
        <v>269</v>
      </c>
      <c r="B141" t="s">
        <v>52</v>
      </c>
      <c r="C141" t="s">
        <v>111</v>
      </c>
      <c r="D141">
        <v>25</v>
      </c>
      <c r="E141" t="s">
        <v>68</v>
      </c>
      <c r="F141" t="s">
        <v>28</v>
      </c>
      <c r="G141" s="1">
        <v>44443</v>
      </c>
      <c r="H141" s="4">
        <v>94725.71</v>
      </c>
      <c r="I141" t="s">
        <v>167</v>
      </c>
      <c r="J141">
        <v>-3179128684</v>
      </c>
      <c r="K141" t="s">
        <v>40</v>
      </c>
      <c r="L141" t="b">
        <v>0</v>
      </c>
    </row>
    <row r="142" spans="1:12" x14ac:dyDescent="0.25">
      <c r="A142" t="s">
        <v>270</v>
      </c>
      <c r="B142" t="s">
        <v>32</v>
      </c>
      <c r="C142" t="s">
        <v>42</v>
      </c>
      <c r="D142">
        <v>40</v>
      </c>
      <c r="E142" t="s">
        <v>64</v>
      </c>
      <c r="F142" t="s">
        <v>33</v>
      </c>
      <c r="G142" s="1">
        <v>45578</v>
      </c>
      <c r="H142" s="4">
        <v>83824.56</v>
      </c>
      <c r="I142" t="s">
        <v>236</v>
      </c>
      <c r="J142">
        <v>-7872558776</v>
      </c>
      <c r="K142" t="s">
        <v>40</v>
      </c>
      <c r="L142" t="b">
        <v>0</v>
      </c>
    </row>
    <row r="143" spans="1:12" x14ac:dyDescent="0.25">
      <c r="A143" t="s">
        <v>271</v>
      </c>
      <c r="B143" t="s">
        <v>36</v>
      </c>
      <c r="C143" t="s">
        <v>111</v>
      </c>
      <c r="E143" t="s">
        <v>133</v>
      </c>
      <c r="F143" t="s">
        <v>33</v>
      </c>
      <c r="G143" s="1">
        <v>43875</v>
      </c>
      <c r="H143" s="4">
        <v>118456.11</v>
      </c>
      <c r="I143" t="s">
        <v>124</v>
      </c>
      <c r="J143">
        <v>-4969033372</v>
      </c>
      <c r="K143" t="s">
        <v>23</v>
      </c>
      <c r="L143" t="b">
        <v>1</v>
      </c>
    </row>
    <row r="144" spans="1:12" x14ac:dyDescent="0.25">
      <c r="A144" t="s">
        <v>272</v>
      </c>
      <c r="B144" t="s">
        <v>32</v>
      </c>
      <c r="C144" t="s">
        <v>20</v>
      </c>
      <c r="D144">
        <v>25</v>
      </c>
      <c r="E144" t="s">
        <v>185</v>
      </c>
      <c r="F144" t="s">
        <v>28</v>
      </c>
      <c r="G144" s="1">
        <v>43931</v>
      </c>
      <c r="H144" s="4">
        <v>113743.19</v>
      </c>
      <c r="I144" t="s">
        <v>138</v>
      </c>
      <c r="J144">
        <v>-6346692547</v>
      </c>
      <c r="K144" t="s">
        <v>30</v>
      </c>
      <c r="L144" t="b">
        <v>1</v>
      </c>
    </row>
    <row r="145" spans="1:12" x14ac:dyDescent="0.25">
      <c r="A145" t="s">
        <v>273</v>
      </c>
      <c r="B145" t="s">
        <v>32</v>
      </c>
      <c r="C145" t="s">
        <v>42</v>
      </c>
      <c r="D145">
        <v>30</v>
      </c>
      <c r="E145" t="s">
        <v>155</v>
      </c>
      <c r="F145" t="s">
        <v>16</v>
      </c>
      <c r="G145" s="1">
        <v>45134</v>
      </c>
      <c r="H145" s="4">
        <v>63309.24</v>
      </c>
      <c r="I145" t="s">
        <v>236</v>
      </c>
      <c r="J145">
        <v>-1214785389</v>
      </c>
      <c r="K145" t="s">
        <v>30</v>
      </c>
      <c r="L145" t="b">
        <v>0</v>
      </c>
    </row>
    <row r="146" spans="1:12" x14ac:dyDescent="0.25">
      <c r="A146" t="s">
        <v>274</v>
      </c>
      <c r="B146" t="s">
        <v>52</v>
      </c>
      <c r="C146" t="s">
        <v>42</v>
      </c>
      <c r="D146">
        <v>25</v>
      </c>
      <c r="E146" t="s">
        <v>258</v>
      </c>
      <c r="F146" t="s">
        <v>16</v>
      </c>
      <c r="G146" s="1">
        <v>44463</v>
      </c>
      <c r="H146" s="4">
        <v>105202.73</v>
      </c>
      <c r="I146" t="s">
        <v>81</v>
      </c>
      <c r="J146">
        <v>-7895677664</v>
      </c>
      <c r="K146" t="s">
        <v>23</v>
      </c>
      <c r="L146" t="b">
        <v>1</v>
      </c>
    </row>
    <row r="147" spans="1:12" x14ac:dyDescent="0.25">
      <c r="A147" t="s">
        <v>275</v>
      </c>
      <c r="B147" t="s">
        <v>36</v>
      </c>
      <c r="C147" t="s">
        <v>14</v>
      </c>
      <c r="D147">
        <v>30</v>
      </c>
      <c r="E147" t="s">
        <v>217</v>
      </c>
      <c r="F147" t="s">
        <v>33</v>
      </c>
      <c r="G147" s="1">
        <v>45361</v>
      </c>
      <c r="H147" s="4">
        <v>79085.22</v>
      </c>
      <c r="I147" t="s">
        <v>50</v>
      </c>
      <c r="J147">
        <v>-7546027340</v>
      </c>
      <c r="K147" t="s">
        <v>30</v>
      </c>
      <c r="L147" t="b">
        <v>1</v>
      </c>
    </row>
    <row r="148" spans="1:12" x14ac:dyDescent="0.25">
      <c r="A148" t="s">
        <v>276</v>
      </c>
      <c r="B148" t="s">
        <v>36</v>
      </c>
      <c r="C148" t="s">
        <v>37</v>
      </c>
      <c r="E148" t="s">
        <v>155</v>
      </c>
      <c r="F148" t="s">
        <v>16</v>
      </c>
      <c r="G148" s="1">
        <v>44357</v>
      </c>
      <c r="H148" s="4">
        <v>113983.43</v>
      </c>
      <c r="I148" t="s">
        <v>39</v>
      </c>
      <c r="J148">
        <v>-5148881430</v>
      </c>
      <c r="K148" t="s">
        <v>23</v>
      </c>
      <c r="L148" t="b">
        <v>1</v>
      </c>
    </row>
    <row r="149" spans="1:12" x14ac:dyDescent="0.25">
      <c r="A149" t="s">
        <v>277</v>
      </c>
      <c r="B149" t="s">
        <v>32</v>
      </c>
      <c r="C149" t="s">
        <v>37</v>
      </c>
      <c r="D149">
        <v>35</v>
      </c>
      <c r="E149" t="s">
        <v>38</v>
      </c>
      <c r="F149" t="s">
        <v>16</v>
      </c>
      <c r="G149" s="1">
        <v>44119</v>
      </c>
      <c r="H149" s="4">
        <v>102790.6</v>
      </c>
      <c r="I149" t="s">
        <v>127</v>
      </c>
      <c r="J149">
        <v>-1150835353</v>
      </c>
      <c r="K149" t="s">
        <v>30</v>
      </c>
      <c r="L149" t="b">
        <v>0</v>
      </c>
    </row>
    <row r="150" spans="1:12" x14ac:dyDescent="0.25">
      <c r="A150" t="s">
        <v>278</v>
      </c>
      <c r="B150" t="s">
        <v>67</v>
      </c>
      <c r="C150" t="s">
        <v>111</v>
      </c>
      <c r="E150" t="s">
        <v>126</v>
      </c>
      <c r="F150" t="s">
        <v>33</v>
      </c>
      <c r="G150" s="1">
        <v>43859</v>
      </c>
      <c r="H150" s="4">
        <v>68512.100000000006</v>
      </c>
      <c r="I150" t="s">
        <v>122</v>
      </c>
      <c r="J150">
        <v>-4439284043</v>
      </c>
      <c r="K150" t="s">
        <v>18</v>
      </c>
      <c r="L150" t="b">
        <v>0</v>
      </c>
    </row>
    <row r="151" spans="1:12" x14ac:dyDescent="0.25">
      <c r="A151" t="s">
        <v>279</v>
      </c>
      <c r="B151" t="s">
        <v>36</v>
      </c>
      <c r="C151" t="s">
        <v>42</v>
      </c>
      <c r="D151">
        <v>35</v>
      </c>
      <c r="E151" t="s">
        <v>72</v>
      </c>
      <c r="F151" t="s">
        <v>28</v>
      </c>
      <c r="G151" s="1">
        <v>44591</v>
      </c>
      <c r="H151" s="4">
        <v>57584.23</v>
      </c>
      <c r="I151" t="s">
        <v>157</v>
      </c>
      <c r="J151">
        <v>-5669078262</v>
      </c>
      <c r="K151" t="s">
        <v>18</v>
      </c>
      <c r="L151" t="b">
        <v>1</v>
      </c>
    </row>
    <row r="152" spans="1:12" x14ac:dyDescent="0.25">
      <c r="A152" t="s">
        <v>280</v>
      </c>
      <c r="B152" t="s">
        <v>25</v>
      </c>
      <c r="C152" t="s">
        <v>37</v>
      </c>
      <c r="E152" t="s">
        <v>155</v>
      </c>
      <c r="F152" t="s">
        <v>28</v>
      </c>
      <c r="G152" s="1">
        <v>44284</v>
      </c>
      <c r="H152" s="4">
        <v>95335.67</v>
      </c>
      <c r="I152" t="s">
        <v>281</v>
      </c>
      <c r="J152">
        <v>-3373898774</v>
      </c>
      <c r="K152" t="s">
        <v>40</v>
      </c>
      <c r="L152" t="b">
        <v>0</v>
      </c>
    </row>
    <row r="153" spans="1:12" x14ac:dyDescent="0.25">
      <c r="A153" t="s">
        <v>282</v>
      </c>
      <c r="B153" t="s">
        <v>63</v>
      </c>
      <c r="C153" t="s">
        <v>37</v>
      </c>
      <c r="D153">
        <v>35</v>
      </c>
      <c r="E153" t="s">
        <v>192</v>
      </c>
      <c r="F153" t="s">
        <v>16</v>
      </c>
      <c r="G153" s="1">
        <v>44117</v>
      </c>
      <c r="H153" s="4">
        <v>53174.28</v>
      </c>
      <c r="I153" t="s">
        <v>65</v>
      </c>
      <c r="J153">
        <v>-1536637779</v>
      </c>
      <c r="K153" t="s">
        <v>18</v>
      </c>
      <c r="L153" t="b">
        <v>1</v>
      </c>
    </row>
    <row r="154" spans="1:12" x14ac:dyDescent="0.25">
      <c r="A154" t="s">
        <v>283</v>
      </c>
      <c r="B154" t="s">
        <v>63</v>
      </c>
      <c r="C154" t="s">
        <v>111</v>
      </c>
      <c r="D154">
        <v>25</v>
      </c>
      <c r="E154" t="s">
        <v>58</v>
      </c>
      <c r="F154" t="s">
        <v>28</v>
      </c>
      <c r="G154" s="1">
        <v>44108</v>
      </c>
      <c r="H154" s="4">
        <v>77205.210000000006</v>
      </c>
      <c r="I154" t="s">
        <v>284</v>
      </c>
      <c r="J154">
        <v>-5292407552</v>
      </c>
      <c r="K154" t="s">
        <v>18</v>
      </c>
      <c r="L154" t="b">
        <v>0</v>
      </c>
    </row>
    <row r="155" spans="1:12" x14ac:dyDescent="0.25">
      <c r="A155" t="s">
        <v>285</v>
      </c>
      <c r="B155" t="s">
        <v>67</v>
      </c>
      <c r="C155" t="s">
        <v>37</v>
      </c>
      <c r="E155" t="s">
        <v>258</v>
      </c>
      <c r="F155" t="s">
        <v>16</v>
      </c>
      <c r="G155" s="1">
        <v>45644</v>
      </c>
      <c r="H155" s="4">
        <v>79041.919999999998</v>
      </c>
      <c r="I155" t="s">
        <v>69</v>
      </c>
      <c r="J155">
        <v>-6668459089</v>
      </c>
      <c r="K155" t="s">
        <v>18</v>
      </c>
      <c r="L155" t="b">
        <v>1</v>
      </c>
    </row>
    <row r="156" spans="1:12" x14ac:dyDescent="0.25">
      <c r="A156" t="s">
        <v>286</v>
      </c>
      <c r="B156" t="s">
        <v>63</v>
      </c>
      <c r="C156" t="s">
        <v>26</v>
      </c>
      <c r="E156" t="s">
        <v>68</v>
      </c>
      <c r="F156" t="s">
        <v>16</v>
      </c>
      <c r="G156" s="1">
        <v>45244</v>
      </c>
      <c r="H156" s="4">
        <v>75937.100000000006</v>
      </c>
      <c r="I156" t="s">
        <v>251</v>
      </c>
      <c r="J156">
        <v>-2259999662</v>
      </c>
      <c r="K156" t="s">
        <v>23</v>
      </c>
      <c r="L156" t="b">
        <v>1</v>
      </c>
    </row>
    <row r="157" spans="1:12" x14ac:dyDescent="0.25">
      <c r="A157" t="s">
        <v>287</v>
      </c>
      <c r="B157" t="s">
        <v>57</v>
      </c>
      <c r="C157" t="s">
        <v>53</v>
      </c>
      <c r="D157">
        <v>35</v>
      </c>
      <c r="E157" t="s">
        <v>80</v>
      </c>
      <c r="F157" t="s">
        <v>33</v>
      </c>
      <c r="G157" s="1">
        <v>44946</v>
      </c>
      <c r="H157" s="4">
        <v>113118.73</v>
      </c>
      <c r="I157" t="s">
        <v>183</v>
      </c>
      <c r="J157">
        <v>-6186371596</v>
      </c>
      <c r="K157" t="s">
        <v>18</v>
      </c>
      <c r="L157" t="b">
        <v>0</v>
      </c>
    </row>
    <row r="158" spans="1:12" x14ac:dyDescent="0.25">
      <c r="A158" t="s">
        <v>288</v>
      </c>
      <c r="B158" t="s">
        <v>25</v>
      </c>
      <c r="C158" t="s">
        <v>14</v>
      </c>
      <c r="D158">
        <v>40</v>
      </c>
      <c r="E158" t="s">
        <v>64</v>
      </c>
      <c r="F158" t="s">
        <v>16</v>
      </c>
      <c r="G158" s="1">
        <v>45567</v>
      </c>
      <c r="H158" s="4">
        <v>107693.38</v>
      </c>
      <c r="I158" t="s">
        <v>143</v>
      </c>
      <c r="J158">
        <v>-4121820969</v>
      </c>
      <c r="K158" t="s">
        <v>18</v>
      </c>
      <c r="L158" t="b">
        <v>1</v>
      </c>
    </row>
    <row r="159" spans="1:12" x14ac:dyDescent="0.25">
      <c r="A159" t="s">
        <v>289</v>
      </c>
      <c r="B159" t="s">
        <v>57</v>
      </c>
      <c r="C159" t="s">
        <v>53</v>
      </c>
      <c r="E159" t="s">
        <v>141</v>
      </c>
      <c r="F159" t="s">
        <v>33</v>
      </c>
      <c r="G159" s="1">
        <v>44329</v>
      </c>
      <c r="H159" s="4">
        <v>119217.46</v>
      </c>
      <c r="I159" t="s">
        <v>183</v>
      </c>
      <c r="J159">
        <v>-2316433480</v>
      </c>
      <c r="K159" t="s">
        <v>40</v>
      </c>
      <c r="L159" t="b">
        <v>0</v>
      </c>
    </row>
    <row r="160" spans="1:12" x14ac:dyDescent="0.25">
      <c r="A160" t="s">
        <v>290</v>
      </c>
      <c r="B160" t="s">
        <v>57</v>
      </c>
      <c r="C160" t="s">
        <v>111</v>
      </c>
      <c r="D160">
        <v>25</v>
      </c>
      <c r="E160" t="s">
        <v>100</v>
      </c>
      <c r="F160" t="s">
        <v>28</v>
      </c>
      <c r="G160" s="1">
        <v>44273</v>
      </c>
      <c r="H160" s="4">
        <v>106913.71</v>
      </c>
      <c r="I160" t="s">
        <v>266</v>
      </c>
      <c r="J160">
        <v>-7058025661</v>
      </c>
      <c r="K160" t="s">
        <v>18</v>
      </c>
      <c r="L160" t="b">
        <v>0</v>
      </c>
    </row>
    <row r="161" spans="1:12" x14ac:dyDescent="0.25">
      <c r="A161" t="s">
        <v>291</v>
      </c>
      <c r="B161" t="s">
        <v>52</v>
      </c>
      <c r="C161" t="s">
        <v>20</v>
      </c>
      <c r="E161" t="s">
        <v>217</v>
      </c>
      <c r="F161" t="s">
        <v>16</v>
      </c>
      <c r="G161" s="1">
        <v>44097</v>
      </c>
      <c r="H161" s="4">
        <v>87815.08</v>
      </c>
      <c r="I161" t="s">
        <v>114</v>
      </c>
      <c r="J161">
        <v>-1286716322</v>
      </c>
      <c r="K161" t="s">
        <v>18</v>
      </c>
      <c r="L161" t="b">
        <v>1</v>
      </c>
    </row>
    <row r="162" spans="1:12" x14ac:dyDescent="0.25">
      <c r="A162" t="s">
        <v>292</v>
      </c>
      <c r="B162" t="s">
        <v>13</v>
      </c>
      <c r="C162" t="s">
        <v>14</v>
      </c>
      <c r="D162">
        <v>25</v>
      </c>
      <c r="E162" t="s">
        <v>96</v>
      </c>
      <c r="F162" t="s">
        <v>33</v>
      </c>
      <c r="G162" s="1">
        <v>45448</v>
      </c>
      <c r="H162" s="4">
        <v>105190.21</v>
      </c>
      <c r="I162" t="s">
        <v>17</v>
      </c>
      <c r="J162">
        <v>-4672994937</v>
      </c>
      <c r="K162" t="s">
        <v>30</v>
      </c>
      <c r="L162" t="b">
        <v>1</v>
      </c>
    </row>
    <row r="163" spans="1:12" x14ac:dyDescent="0.25">
      <c r="A163" t="s">
        <v>293</v>
      </c>
      <c r="B163" t="s">
        <v>25</v>
      </c>
      <c r="C163" t="s">
        <v>111</v>
      </c>
      <c r="D163">
        <v>30</v>
      </c>
      <c r="E163" t="s">
        <v>126</v>
      </c>
      <c r="F163" t="s">
        <v>16</v>
      </c>
      <c r="G163" s="1">
        <v>45350</v>
      </c>
      <c r="H163" s="4">
        <v>79467.240000000005</v>
      </c>
      <c r="I163" t="s">
        <v>159</v>
      </c>
      <c r="J163">
        <v>-7430271692</v>
      </c>
      <c r="K163" t="s">
        <v>40</v>
      </c>
      <c r="L163" t="b">
        <v>0</v>
      </c>
    </row>
    <row r="164" spans="1:12" x14ac:dyDescent="0.25">
      <c r="A164" t="s">
        <v>294</v>
      </c>
      <c r="B164" t="s">
        <v>13</v>
      </c>
      <c r="C164" t="s">
        <v>42</v>
      </c>
      <c r="D164">
        <v>40</v>
      </c>
      <c r="E164" t="s">
        <v>68</v>
      </c>
      <c r="F164" t="s">
        <v>28</v>
      </c>
      <c r="G164" s="1">
        <v>45046</v>
      </c>
      <c r="H164" s="4">
        <v>57633.78</v>
      </c>
      <c r="I164" t="s">
        <v>136</v>
      </c>
      <c r="J164">
        <v>-8597779013</v>
      </c>
      <c r="K164" t="s">
        <v>40</v>
      </c>
      <c r="L164" t="b">
        <v>1</v>
      </c>
    </row>
    <row r="165" spans="1:12" x14ac:dyDescent="0.25">
      <c r="A165" t="s">
        <v>295</v>
      </c>
      <c r="B165" t="s">
        <v>25</v>
      </c>
      <c r="C165" t="s">
        <v>20</v>
      </c>
      <c r="E165" t="s">
        <v>180</v>
      </c>
      <c r="F165" t="s">
        <v>28</v>
      </c>
      <c r="G165" s="1">
        <v>43894</v>
      </c>
      <c r="H165" s="4">
        <v>54257.78</v>
      </c>
      <c r="I165" t="s">
        <v>76</v>
      </c>
      <c r="J165">
        <v>-7546926328</v>
      </c>
      <c r="K165" t="s">
        <v>40</v>
      </c>
      <c r="L165" t="b">
        <v>1</v>
      </c>
    </row>
    <row r="166" spans="1:12" x14ac:dyDescent="0.25">
      <c r="A166" t="s">
        <v>296</v>
      </c>
      <c r="B166" t="s">
        <v>67</v>
      </c>
      <c r="C166" t="s">
        <v>53</v>
      </c>
      <c r="D166">
        <v>40</v>
      </c>
      <c r="E166" t="s">
        <v>197</v>
      </c>
      <c r="F166" t="s">
        <v>33</v>
      </c>
      <c r="G166" s="1">
        <v>45289</v>
      </c>
      <c r="H166" s="4">
        <v>113679.06</v>
      </c>
      <c r="I166" t="s">
        <v>116</v>
      </c>
      <c r="J166">
        <v>-6762916031</v>
      </c>
      <c r="K166" t="s">
        <v>40</v>
      </c>
      <c r="L166" t="b">
        <v>1</v>
      </c>
    </row>
    <row r="167" spans="1:12" x14ac:dyDescent="0.25">
      <c r="A167" t="s">
        <v>297</v>
      </c>
      <c r="B167" t="s">
        <v>13</v>
      </c>
      <c r="C167" t="s">
        <v>111</v>
      </c>
      <c r="D167">
        <v>35</v>
      </c>
      <c r="E167" t="s">
        <v>100</v>
      </c>
      <c r="F167" t="s">
        <v>16</v>
      </c>
      <c r="G167" s="1">
        <v>44089</v>
      </c>
      <c r="H167" s="4">
        <v>69251.12</v>
      </c>
      <c r="I167" t="s">
        <v>112</v>
      </c>
      <c r="J167">
        <v>-4841376814</v>
      </c>
      <c r="K167" t="s">
        <v>40</v>
      </c>
      <c r="L167" t="b">
        <v>1</v>
      </c>
    </row>
    <row r="168" spans="1:12" x14ac:dyDescent="0.25">
      <c r="A168" t="s">
        <v>298</v>
      </c>
      <c r="B168" t="s">
        <v>36</v>
      </c>
      <c r="C168" t="s">
        <v>42</v>
      </c>
      <c r="D168">
        <v>40</v>
      </c>
      <c r="E168" t="s">
        <v>91</v>
      </c>
      <c r="F168" t="s">
        <v>33</v>
      </c>
      <c r="G168" s="1">
        <v>44760</v>
      </c>
      <c r="H168" s="4">
        <v>85388.58</v>
      </c>
      <c r="I168" t="s">
        <v>157</v>
      </c>
      <c r="J168">
        <v>-1185672437</v>
      </c>
      <c r="K168" t="s">
        <v>40</v>
      </c>
      <c r="L168" t="b">
        <v>1</v>
      </c>
    </row>
    <row r="169" spans="1:12" x14ac:dyDescent="0.25">
      <c r="A169" t="s">
        <v>299</v>
      </c>
      <c r="B169" t="s">
        <v>13</v>
      </c>
      <c r="C169" t="s">
        <v>14</v>
      </c>
      <c r="E169" t="s">
        <v>54</v>
      </c>
      <c r="F169" t="s">
        <v>33</v>
      </c>
      <c r="G169" s="1">
        <v>44755</v>
      </c>
      <c r="H169" s="4">
        <v>112166.37</v>
      </c>
      <c r="I169" t="s">
        <v>17</v>
      </c>
      <c r="J169">
        <v>-701765635</v>
      </c>
      <c r="K169" t="s">
        <v>23</v>
      </c>
      <c r="L169" t="b">
        <v>0</v>
      </c>
    </row>
    <row r="170" spans="1:12" x14ac:dyDescent="0.25">
      <c r="A170" t="s">
        <v>300</v>
      </c>
      <c r="B170" t="s">
        <v>63</v>
      </c>
      <c r="C170" t="s">
        <v>14</v>
      </c>
      <c r="D170">
        <v>40</v>
      </c>
      <c r="E170" t="s">
        <v>93</v>
      </c>
      <c r="F170" t="s">
        <v>16</v>
      </c>
      <c r="G170" s="1">
        <v>44471</v>
      </c>
      <c r="H170" s="4">
        <v>79873.48</v>
      </c>
      <c r="I170" t="s">
        <v>301</v>
      </c>
      <c r="J170">
        <v>-41257770</v>
      </c>
      <c r="K170" t="s">
        <v>18</v>
      </c>
      <c r="L170" t="b">
        <v>0</v>
      </c>
    </row>
    <row r="171" spans="1:12" x14ac:dyDescent="0.25">
      <c r="A171" t="s">
        <v>302</v>
      </c>
      <c r="B171" t="s">
        <v>36</v>
      </c>
      <c r="C171" t="s">
        <v>86</v>
      </c>
      <c r="D171">
        <v>30</v>
      </c>
      <c r="E171" t="s">
        <v>192</v>
      </c>
      <c r="F171" t="s">
        <v>16</v>
      </c>
      <c r="G171" s="1">
        <v>44017</v>
      </c>
      <c r="H171" s="4">
        <v>108224.03</v>
      </c>
      <c r="I171" t="s">
        <v>101</v>
      </c>
      <c r="J171">
        <v>-1837274219</v>
      </c>
      <c r="K171" t="s">
        <v>40</v>
      </c>
      <c r="L171" t="b">
        <v>1</v>
      </c>
    </row>
    <row r="172" spans="1:12" x14ac:dyDescent="0.25">
      <c r="A172" t="s">
        <v>303</v>
      </c>
      <c r="B172" t="s">
        <v>13</v>
      </c>
      <c r="C172" t="s">
        <v>42</v>
      </c>
      <c r="D172">
        <v>35</v>
      </c>
      <c r="E172" t="s">
        <v>83</v>
      </c>
      <c r="F172" t="s">
        <v>16</v>
      </c>
      <c r="G172" s="1">
        <v>45032</v>
      </c>
      <c r="H172" s="4">
        <v>116963.72</v>
      </c>
      <c r="I172" t="s">
        <v>136</v>
      </c>
      <c r="J172">
        <v>-9124186209</v>
      </c>
      <c r="K172" t="s">
        <v>18</v>
      </c>
      <c r="L172" t="b">
        <v>1</v>
      </c>
    </row>
    <row r="173" spans="1:12" x14ac:dyDescent="0.25">
      <c r="A173" t="s">
        <v>304</v>
      </c>
      <c r="B173" t="s">
        <v>13</v>
      </c>
      <c r="C173" t="s">
        <v>26</v>
      </c>
      <c r="D173">
        <v>40</v>
      </c>
      <c r="E173" t="s">
        <v>133</v>
      </c>
      <c r="F173" t="s">
        <v>33</v>
      </c>
      <c r="G173" s="1">
        <v>45608</v>
      </c>
      <c r="H173" s="4">
        <v>114109.06</v>
      </c>
      <c r="I173" t="s">
        <v>48</v>
      </c>
      <c r="J173">
        <v>-4275230836</v>
      </c>
      <c r="K173" t="s">
        <v>18</v>
      </c>
      <c r="L173" t="b">
        <v>1</v>
      </c>
    </row>
    <row r="174" spans="1:12" x14ac:dyDescent="0.25">
      <c r="A174" t="s">
        <v>305</v>
      </c>
      <c r="B174" t="s">
        <v>32</v>
      </c>
      <c r="C174" t="s">
        <v>37</v>
      </c>
      <c r="E174" t="s">
        <v>131</v>
      </c>
      <c r="F174" t="s">
        <v>16</v>
      </c>
      <c r="G174" s="1">
        <v>45014</v>
      </c>
      <c r="H174" s="4">
        <v>85518.88</v>
      </c>
      <c r="I174" t="s">
        <v>127</v>
      </c>
      <c r="J174">
        <v>-816470899</v>
      </c>
      <c r="K174" t="s">
        <v>23</v>
      </c>
      <c r="L174" t="b">
        <v>0</v>
      </c>
    </row>
    <row r="175" spans="1:12" x14ac:dyDescent="0.25">
      <c r="A175" t="s">
        <v>306</v>
      </c>
      <c r="B175" t="s">
        <v>63</v>
      </c>
      <c r="C175" t="s">
        <v>20</v>
      </c>
      <c r="D175">
        <v>30</v>
      </c>
      <c r="E175" t="s">
        <v>217</v>
      </c>
      <c r="F175" t="s">
        <v>28</v>
      </c>
      <c r="G175" s="1">
        <v>44583</v>
      </c>
      <c r="H175" s="4">
        <v>58041.97</v>
      </c>
      <c r="I175" t="s">
        <v>307</v>
      </c>
      <c r="J175">
        <v>-6335331059</v>
      </c>
      <c r="K175" t="s">
        <v>40</v>
      </c>
      <c r="L175" t="b">
        <v>1</v>
      </c>
    </row>
    <row r="176" spans="1:12" x14ac:dyDescent="0.25">
      <c r="A176" t="s">
        <v>308</v>
      </c>
      <c r="B176" t="s">
        <v>57</v>
      </c>
      <c r="C176" t="s">
        <v>42</v>
      </c>
      <c r="D176">
        <v>40</v>
      </c>
      <c r="E176" t="s">
        <v>91</v>
      </c>
      <c r="F176" t="s">
        <v>28</v>
      </c>
      <c r="G176" s="1">
        <v>45213</v>
      </c>
      <c r="H176" s="4">
        <v>94988.94</v>
      </c>
      <c r="I176" t="s">
        <v>94</v>
      </c>
      <c r="J176">
        <v>-531312205</v>
      </c>
      <c r="K176" t="s">
        <v>30</v>
      </c>
      <c r="L176" t="b">
        <v>0</v>
      </c>
    </row>
    <row r="177" spans="1:12" x14ac:dyDescent="0.25">
      <c r="A177" t="s">
        <v>309</v>
      </c>
      <c r="B177" t="s">
        <v>32</v>
      </c>
      <c r="C177" t="s">
        <v>86</v>
      </c>
      <c r="D177">
        <v>25</v>
      </c>
      <c r="E177" t="s">
        <v>108</v>
      </c>
      <c r="F177" t="s">
        <v>28</v>
      </c>
      <c r="G177" s="1">
        <v>45392</v>
      </c>
      <c r="H177" s="4">
        <v>71628.929999999993</v>
      </c>
      <c r="I177" t="s">
        <v>213</v>
      </c>
      <c r="J177">
        <v>-8155839385</v>
      </c>
      <c r="K177" t="s">
        <v>23</v>
      </c>
      <c r="L177" t="b">
        <v>0</v>
      </c>
    </row>
    <row r="178" spans="1:12" x14ac:dyDescent="0.25">
      <c r="A178" t="s">
        <v>310</v>
      </c>
      <c r="B178" t="s">
        <v>25</v>
      </c>
      <c r="C178" t="s">
        <v>37</v>
      </c>
      <c r="D178">
        <v>30</v>
      </c>
      <c r="E178" t="s">
        <v>83</v>
      </c>
      <c r="F178" t="s">
        <v>28</v>
      </c>
      <c r="G178" s="1">
        <v>44651</v>
      </c>
      <c r="H178" s="4">
        <v>54870.98</v>
      </c>
      <c r="I178" t="s">
        <v>281</v>
      </c>
      <c r="J178">
        <v>-6133155205</v>
      </c>
      <c r="K178" t="s">
        <v>30</v>
      </c>
      <c r="L178" t="b">
        <v>0</v>
      </c>
    </row>
    <row r="179" spans="1:12" x14ac:dyDescent="0.25">
      <c r="A179" t="s">
        <v>311</v>
      </c>
      <c r="B179" t="s">
        <v>25</v>
      </c>
      <c r="C179" t="s">
        <v>37</v>
      </c>
      <c r="D179">
        <v>25</v>
      </c>
      <c r="E179" t="s">
        <v>75</v>
      </c>
      <c r="F179" t="s">
        <v>16</v>
      </c>
      <c r="G179" s="1">
        <v>44601</v>
      </c>
      <c r="H179" s="4">
        <v>79388.27</v>
      </c>
      <c r="I179" t="s">
        <v>281</v>
      </c>
      <c r="J179">
        <v>-5063731494</v>
      </c>
      <c r="K179" t="s">
        <v>18</v>
      </c>
      <c r="L179" t="b">
        <v>1</v>
      </c>
    </row>
    <row r="180" spans="1:12" x14ac:dyDescent="0.25">
      <c r="A180" t="s">
        <v>312</v>
      </c>
      <c r="B180" t="s">
        <v>36</v>
      </c>
      <c r="C180" t="s">
        <v>111</v>
      </c>
      <c r="D180">
        <v>35</v>
      </c>
      <c r="E180" t="s">
        <v>15</v>
      </c>
      <c r="F180" t="s">
        <v>28</v>
      </c>
      <c r="G180" s="1">
        <v>45052</v>
      </c>
      <c r="H180" s="4">
        <v>55946.99</v>
      </c>
      <c r="I180" t="s">
        <v>124</v>
      </c>
      <c r="J180">
        <v>-136497188</v>
      </c>
      <c r="K180" t="s">
        <v>18</v>
      </c>
      <c r="L180" t="b">
        <v>0</v>
      </c>
    </row>
    <row r="181" spans="1:12" x14ac:dyDescent="0.25">
      <c r="A181" t="s">
        <v>313</v>
      </c>
      <c r="B181" t="s">
        <v>52</v>
      </c>
      <c r="C181" t="s">
        <v>37</v>
      </c>
      <c r="E181" t="s">
        <v>80</v>
      </c>
      <c r="F181" t="s">
        <v>16</v>
      </c>
      <c r="G181" s="1">
        <v>44388</v>
      </c>
      <c r="H181" s="4">
        <v>81017.91</v>
      </c>
      <c r="I181" t="s">
        <v>84</v>
      </c>
      <c r="J181">
        <v>-2419562524</v>
      </c>
      <c r="K181" t="s">
        <v>23</v>
      </c>
      <c r="L181" t="b">
        <v>1</v>
      </c>
    </row>
    <row r="182" spans="1:12" x14ac:dyDescent="0.25">
      <c r="A182" t="s">
        <v>314</v>
      </c>
      <c r="B182" t="s">
        <v>63</v>
      </c>
      <c r="C182" t="s">
        <v>26</v>
      </c>
      <c r="D182">
        <v>40</v>
      </c>
      <c r="E182" t="s">
        <v>64</v>
      </c>
      <c r="F182" t="s">
        <v>28</v>
      </c>
      <c r="G182" s="1">
        <v>44064</v>
      </c>
      <c r="H182" s="4">
        <v>74162.100000000006</v>
      </c>
      <c r="I182" t="s">
        <v>251</v>
      </c>
      <c r="J182">
        <v>-7150997682</v>
      </c>
      <c r="K182" t="s">
        <v>23</v>
      </c>
      <c r="L182" t="b">
        <v>0</v>
      </c>
    </row>
    <row r="183" spans="1:12" x14ac:dyDescent="0.25">
      <c r="A183" t="s">
        <v>315</v>
      </c>
      <c r="B183" t="s">
        <v>63</v>
      </c>
      <c r="C183" t="s">
        <v>14</v>
      </c>
      <c r="E183" t="s">
        <v>15</v>
      </c>
      <c r="F183" t="s">
        <v>16</v>
      </c>
      <c r="G183" s="1">
        <v>44282</v>
      </c>
      <c r="H183" s="4">
        <v>77668.44</v>
      </c>
      <c r="I183" t="s">
        <v>301</v>
      </c>
      <c r="J183">
        <v>-8903091435</v>
      </c>
      <c r="K183" t="s">
        <v>30</v>
      </c>
      <c r="L183" t="b">
        <v>1</v>
      </c>
    </row>
    <row r="184" spans="1:12" x14ac:dyDescent="0.25">
      <c r="A184" t="s">
        <v>316</v>
      </c>
      <c r="B184" t="s">
        <v>25</v>
      </c>
      <c r="C184" t="s">
        <v>86</v>
      </c>
      <c r="D184">
        <v>30</v>
      </c>
      <c r="E184" t="s">
        <v>64</v>
      </c>
      <c r="F184" t="s">
        <v>16</v>
      </c>
      <c r="G184" s="1">
        <v>45396</v>
      </c>
      <c r="H184" s="4">
        <v>67886.37</v>
      </c>
      <c r="I184" t="s">
        <v>145</v>
      </c>
      <c r="J184">
        <v>-3910257431</v>
      </c>
      <c r="K184" t="s">
        <v>40</v>
      </c>
      <c r="L184" t="b">
        <v>0</v>
      </c>
    </row>
    <row r="185" spans="1:12" x14ac:dyDescent="0.25">
      <c r="A185" t="s">
        <v>317</v>
      </c>
      <c r="B185" t="s">
        <v>25</v>
      </c>
      <c r="C185" t="s">
        <v>37</v>
      </c>
      <c r="D185">
        <v>40</v>
      </c>
      <c r="E185" t="s">
        <v>192</v>
      </c>
      <c r="F185" t="s">
        <v>16</v>
      </c>
      <c r="G185" s="1">
        <v>44095</v>
      </c>
      <c r="H185" s="4">
        <v>76614.52</v>
      </c>
      <c r="I185" t="s">
        <v>281</v>
      </c>
      <c r="J185">
        <v>-6303975244</v>
      </c>
      <c r="K185" t="s">
        <v>30</v>
      </c>
      <c r="L185" t="b">
        <v>1</v>
      </c>
    </row>
    <row r="186" spans="1:12" x14ac:dyDescent="0.25">
      <c r="A186" t="s">
        <v>318</v>
      </c>
      <c r="B186" t="s">
        <v>36</v>
      </c>
      <c r="C186" t="s">
        <v>111</v>
      </c>
      <c r="D186">
        <v>25</v>
      </c>
      <c r="E186" t="s">
        <v>93</v>
      </c>
      <c r="F186" t="s">
        <v>16</v>
      </c>
      <c r="G186" s="1">
        <v>44724</v>
      </c>
      <c r="H186" s="4">
        <v>51311.91</v>
      </c>
      <c r="I186" t="s">
        <v>124</v>
      </c>
      <c r="J186">
        <v>-864035532</v>
      </c>
      <c r="K186" t="s">
        <v>23</v>
      </c>
      <c r="L186" t="b">
        <v>0</v>
      </c>
    </row>
    <row r="187" spans="1:12" x14ac:dyDescent="0.25">
      <c r="A187" t="s">
        <v>319</v>
      </c>
      <c r="B187" t="s">
        <v>36</v>
      </c>
      <c r="C187" t="s">
        <v>26</v>
      </c>
      <c r="E187" t="s">
        <v>215</v>
      </c>
      <c r="F187" t="s">
        <v>33</v>
      </c>
      <c r="G187" s="1">
        <v>45284</v>
      </c>
      <c r="H187" s="4">
        <v>94809.919999999998</v>
      </c>
      <c r="I187" t="s">
        <v>46</v>
      </c>
      <c r="J187">
        <v>-8033968526</v>
      </c>
      <c r="K187" t="s">
        <v>30</v>
      </c>
      <c r="L187" t="b">
        <v>1</v>
      </c>
    </row>
    <row r="188" spans="1:12" x14ac:dyDescent="0.25">
      <c r="A188" t="s">
        <v>320</v>
      </c>
      <c r="B188" t="s">
        <v>67</v>
      </c>
      <c r="C188" t="s">
        <v>53</v>
      </c>
      <c r="D188">
        <v>25</v>
      </c>
      <c r="E188" t="s">
        <v>64</v>
      </c>
      <c r="F188" t="s">
        <v>28</v>
      </c>
      <c r="G188" s="1">
        <v>44773</v>
      </c>
      <c r="H188" s="4">
        <v>108241.81</v>
      </c>
      <c r="I188" t="s">
        <v>116</v>
      </c>
      <c r="J188">
        <v>-171302320</v>
      </c>
      <c r="K188" t="s">
        <v>23</v>
      </c>
      <c r="L188" t="b">
        <v>1</v>
      </c>
    </row>
    <row r="189" spans="1:12" x14ac:dyDescent="0.25">
      <c r="A189" t="s">
        <v>321</v>
      </c>
      <c r="B189" t="s">
        <v>13</v>
      </c>
      <c r="C189" t="s">
        <v>14</v>
      </c>
      <c r="D189">
        <v>40</v>
      </c>
      <c r="E189" t="s">
        <v>58</v>
      </c>
      <c r="F189" t="s">
        <v>33</v>
      </c>
      <c r="G189" s="1">
        <v>45037</v>
      </c>
      <c r="H189" s="4">
        <v>78031.490000000005</v>
      </c>
      <c r="I189" t="s">
        <v>17</v>
      </c>
      <c r="J189">
        <v>-2983381673</v>
      </c>
      <c r="K189" t="s">
        <v>30</v>
      </c>
      <c r="L189" t="b">
        <v>1</v>
      </c>
    </row>
    <row r="190" spans="1:12" x14ac:dyDescent="0.25">
      <c r="A190" t="s">
        <v>322</v>
      </c>
      <c r="B190" t="s">
        <v>32</v>
      </c>
      <c r="C190" t="s">
        <v>14</v>
      </c>
      <c r="D190">
        <v>35</v>
      </c>
      <c r="E190" t="s">
        <v>108</v>
      </c>
      <c r="F190" t="s">
        <v>16</v>
      </c>
      <c r="G190" s="1">
        <v>43987</v>
      </c>
      <c r="H190" s="4">
        <v>85733.83</v>
      </c>
      <c r="I190" t="s">
        <v>34</v>
      </c>
      <c r="J190">
        <v>-2336293448</v>
      </c>
      <c r="K190" t="s">
        <v>23</v>
      </c>
      <c r="L190" t="b">
        <v>1</v>
      </c>
    </row>
    <row r="191" spans="1:12" x14ac:dyDescent="0.25">
      <c r="A191" t="s">
        <v>323</v>
      </c>
      <c r="B191" t="s">
        <v>57</v>
      </c>
      <c r="C191" t="s">
        <v>86</v>
      </c>
      <c r="D191">
        <v>35</v>
      </c>
      <c r="E191" t="s">
        <v>133</v>
      </c>
      <c r="F191" t="s">
        <v>28</v>
      </c>
      <c r="G191" s="1">
        <v>45500</v>
      </c>
      <c r="H191" s="4">
        <v>60338.29</v>
      </c>
      <c r="I191" t="s">
        <v>98</v>
      </c>
      <c r="J191">
        <v>-7347156626</v>
      </c>
      <c r="K191" t="s">
        <v>23</v>
      </c>
      <c r="L191" t="b">
        <v>0</v>
      </c>
    </row>
    <row r="192" spans="1:12" x14ac:dyDescent="0.25">
      <c r="A192" t="s">
        <v>324</v>
      </c>
      <c r="B192" t="s">
        <v>32</v>
      </c>
      <c r="C192" t="s">
        <v>14</v>
      </c>
      <c r="D192">
        <v>30</v>
      </c>
      <c r="E192" t="s">
        <v>83</v>
      </c>
      <c r="F192" t="s">
        <v>16</v>
      </c>
      <c r="G192" s="1">
        <v>45387</v>
      </c>
      <c r="H192" s="4">
        <v>103140.67</v>
      </c>
      <c r="I192" t="s">
        <v>34</v>
      </c>
      <c r="J192">
        <v>-7689627065</v>
      </c>
      <c r="K192" t="s">
        <v>23</v>
      </c>
      <c r="L192" t="b">
        <v>0</v>
      </c>
    </row>
    <row r="193" spans="1:12" x14ac:dyDescent="0.25">
      <c r="A193" t="s">
        <v>325</v>
      </c>
      <c r="B193" t="s">
        <v>63</v>
      </c>
      <c r="C193" t="s">
        <v>37</v>
      </c>
      <c r="D193">
        <v>40</v>
      </c>
      <c r="E193" t="s">
        <v>91</v>
      </c>
      <c r="F193" t="s">
        <v>33</v>
      </c>
      <c r="G193" s="1">
        <v>45225</v>
      </c>
      <c r="H193" s="4">
        <v>114690.8</v>
      </c>
      <c r="I193" t="s">
        <v>65</v>
      </c>
      <c r="J193">
        <v>-1498282466</v>
      </c>
      <c r="K193" t="s">
        <v>40</v>
      </c>
      <c r="L193" t="b">
        <v>1</v>
      </c>
    </row>
    <row r="194" spans="1:12" x14ac:dyDescent="0.25">
      <c r="A194" t="s">
        <v>326</v>
      </c>
      <c r="B194" t="s">
        <v>36</v>
      </c>
      <c r="C194" t="s">
        <v>111</v>
      </c>
      <c r="D194">
        <v>35</v>
      </c>
      <c r="E194" t="s">
        <v>176</v>
      </c>
      <c r="F194" t="s">
        <v>16</v>
      </c>
      <c r="G194" s="1">
        <v>44791</v>
      </c>
      <c r="H194" s="4">
        <v>80954.559999999998</v>
      </c>
      <c r="I194" t="s">
        <v>124</v>
      </c>
      <c r="J194">
        <v>-4746897151</v>
      </c>
      <c r="K194" t="s">
        <v>30</v>
      </c>
      <c r="L194" t="b">
        <v>0</v>
      </c>
    </row>
    <row r="195" spans="1:12" x14ac:dyDescent="0.25">
      <c r="A195" t="s">
        <v>327</v>
      </c>
      <c r="B195" t="s">
        <v>32</v>
      </c>
      <c r="C195" t="s">
        <v>14</v>
      </c>
      <c r="E195" t="s">
        <v>217</v>
      </c>
      <c r="F195" t="s">
        <v>28</v>
      </c>
      <c r="G195" s="1">
        <v>43982</v>
      </c>
      <c r="H195" s="4">
        <v>71728.55</v>
      </c>
      <c r="I195" t="s">
        <v>34</v>
      </c>
      <c r="J195">
        <v>-7323008575</v>
      </c>
      <c r="K195" t="s">
        <v>30</v>
      </c>
      <c r="L195" t="b">
        <v>1</v>
      </c>
    </row>
    <row r="196" spans="1:12" x14ac:dyDescent="0.25">
      <c r="A196" t="s">
        <v>328</v>
      </c>
      <c r="B196" t="s">
        <v>25</v>
      </c>
      <c r="C196" t="s">
        <v>14</v>
      </c>
      <c r="D196">
        <v>35</v>
      </c>
      <c r="E196" t="s">
        <v>126</v>
      </c>
      <c r="F196" t="s">
        <v>28</v>
      </c>
      <c r="G196" s="1">
        <v>45600</v>
      </c>
      <c r="H196" s="4">
        <v>118415.8</v>
      </c>
      <c r="I196" t="s">
        <v>143</v>
      </c>
      <c r="J196">
        <v>-6656749159</v>
      </c>
      <c r="K196" t="s">
        <v>30</v>
      </c>
      <c r="L196" t="b">
        <v>1</v>
      </c>
    </row>
    <row r="197" spans="1:12" x14ac:dyDescent="0.25">
      <c r="A197" t="s">
        <v>329</v>
      </c>
      <c r="B197" t="s">
        <v>67</v>
      </c>
      <c r="C197" t="s">
        <v>53</v>
      </c>
      <c r="D197">
        <v>40</v>
      </c>
      <c r="E197" t="s">
        <v>91</v>
      </c>
      <c r="F197" t="s">
        <v>28</v>
      </c>
      <c r="G197" s="1">
        <v>43915</v>
      </c>
      <c r="H197" s="4">
        <v>81481.36</v>
      </c>
      <c r="I197" t="s">
        <v>116</v>
      </c>
      <c r="J197">
        <v>-1692364586</v>
      </c>
      <c r="K197" t="s">
        <v>23</v>
      </c>
      <c r="L197" t="b">
        <v>0</v>
      </c>
    </row>
    <row r="198" spans="1:12" x14ac:dyDescent="0.25">
      <c r="A198" t="s">
        <v>330</v>
      </c>
      <c r="B198" t="s">
        <v>57</v>
      </c>
      <c r="C198" t="s">
        <v>53</v>
      </c>
      <c r="D198">
        <v>35</v>
      </c>
      <c r="E198" t="s">
        <v>72</v>
      </c>
      <c r="F198" t="s">
        <v>28</v>
      </c>
      <c r="G198" s="1">
        <v>44139</v>
      </c>
      <c r="H198" s="4">
        <v>117040.57</v>
      </c>
      <c r="I198" t="s">
        <v>183</v>
      </c>
      <c r="J198">
        <v>-5066337049</v>
      </c>
      <c r="K198" t="s">
        <v>30</v>
      </c>
      <c r="L198" t="b">
        <v>1</v>
      </c>
    </row>
    <row r="199" spans="1:12" x14ac:dyDescent="0.25">
      <c r="A199" t="s">
        <v>331</v>
      </c>
      <c r="B199" t="s">
        <v>36</v>
      </c>
      <c r="C199" t="s">
        <v>20</v>
      </c>
      <c r="D199">
        <v>25</v>
      </c>
      <c r="E199" t="s">
        <v>185</v>
      </c>
      <c r="F199" t="s">
        <v>16</v>
      </c>
      <c r="G199" s="1">
        <v>43911</v>
      </c>
      <c r="H199" s="4">
        <v>67342.06</v>
      </c>
      <c r="I199" t="s">
        <v>198</v>
      </c>
      <c r="J199">
        <v>-2497243991</v>
      </c>
      <c r="K199" t="s">
        <v>30</v>
      </c>
      <c r="L199" t="b">
        <v>1</v>
      </c>
    </row>
    <row r="200" spans="1:12" x14ac:dyDescent="0.25">
      <c r="A200" t="s">
        <v>332</v>
      </c>
      <c r="B200" t="s">
        <v>63</v>
      </c>
      <c r="C200" t="s">
        <v>26</v>
      </c>
      <c r="E200" t="s">
        <v>91</v>
      </c>
      <c r="F200" t="s">
        <v>16</v>
      </c>
      <c r="G200" s="1">
        <v>44576</v>
      </c>
      <c r="H200" s="4">
        <v>76099.64</v>
      </c>
      <c r="I200" t="s">
        <v>251</v>
      </c>
      <c r="J200">
        <v>-116691835</v>
      </c>
      <c r="K200" t="s">
        <v>23</v>
      </c>
      <c r="L200" t="b">
        <v>0</v>
      </c>
    </row>
    <row r="201" spans="1:12" x14ac:dyDescent="0.25">
      <c r="A201" t="s">
        <v>333</v>
      </c>
      <c r="B201" t="s">
        <v>67</v>
      </c>
      <c r="C201" t="s">
        <v>37</v>
      </c>
      <c r="D201">
        <v>35</v>
      </c>
      <c r="E201" t="s">
        <v>75</v>
      </c>
      <c r="F201" t="s">
        <v>16</v>
      </c>
      <c r="G201" s="1">
        <v>45447</v>
      </c>
      <c r="H201" s="4">
        <v>94162.06</v>
      </c>
      <c r="I201" t="s">
        <v>69</v>
      </c>
      <c r="J201">
        <v>-2644886945</v>
      </c>
      <c r="K201" t="s">
        <v>18</v>
      </c>
      <c r="L201" t="b">
        <v>1</v>
      </c>
    </row>
    <row r="202" spans="1:12" x14ac:dyDescent="0.25">
      <c r="A202" t="s">
        <v>334</v>
      </c>
      <c r="B202" t="s">
        <v>36</v>
      </c>
      <c r="C202" t="s">
        <v>14</v>
      </c>
      <c r="D202">
        <v>25</v>
      </c>
      <c r="E202" t="s">
        <v>185</v>
      </c>
      <c r="F202" t="s">
        <v>33</v>
      </c>
      <c r="G202" s="1">
        <v>44412</v>
      </c>
      <c r="H202" s="4">
        <v>67639.7</v>
      </c>
      <c r="I202" t="s">
        <v>50</v>
      </c>
      <c r="J202">
        <v>-1195243639</v>
      </c>
      <c r="K202" t="s">
        <v>23</v>
      </c>
      <c r="L202" t="b">
        <v>1</v>
      </c>
    </row>
    <row r="203" spans="1:12" x14ac:dyDescent="0.25">
      <c r="A203" t="s">
        <v>335</v>
      </c>
      <c r="B203" t="s">
        <v>52</v>
      </c>
      <c r="C203" t="s">
        <v>42</v>
      </c>
      <c r="D203">
        <v>35</v>
      </c>
      <c r="E203" t="s">
        <v>89</v>
      </c>
      <c r="F203" t="s">
        <v>28</v>
      </c>
      <c r="G203" s="1">
        <v>44120</v>
      </c>
      <c r="H203" s="4">
        <v>114172.25</v>
      </c>
      <c r="I203" t="s">
        <v>81</v>
      </c>
      <c r="J203">
        <v>-2701168645</v>
      </c>
      <c r="K203" t="s">
        <v>30</v>
      </c>
      <c r="L203" t="b">
        <v>1</v>
      </c>
    </row>
    <row r="204" spans="1:12" x14ac:dyDescent="0.25">
      <c r="A204" t="s">
        <v>336</v>
      </c>
      <c r="B204" t="s">
        <v>67</v>
      </c>
      <c r="C204" t="s">
        <v>14</v>
      </c>
      <c r="D204">
        <v>30</v>
      </c>
      <c r="E204" t="s">
        <v>185</v>
      </c>
      <c r="F204" t="s">
        <v>16</v>
      </c>
      <c r="G204" s="1">
        <v>44465</v>
      </c>
      <c r="H204" s="4">
        <v>89124.54</v>
      </c>
      <c r="I204" t="s">
        <v>195</v>
      </c>
      <c r="J204">
        <v>-2252237280</v>
      </c>
      <c r="K204" t="s">
        <v>23</v>
      </c>
      <c r="L204" t="b">
        <v>1</v>
      </c>
    </row>
    <row r="205" spans="1:12" x14ac:dyDescent="0.25">
      <c r="A205" t="s">
        <v>337</v>
      </c>
      <c r="B205" t="s">
        <v>36</v>
      </c>
      <c r="C205" t="s">
        <v>111</v>
      </c>
      <c r="D205">
        <v>30</v>
      </c>
      <c r="E205" t="s">
        <v>258</v>
      </c>
      <c r="F205" t="s">
        <v>28</v>
      </c>
      <c r="G205" s="1">
        <v>45234</v>
      </c>
      <c r="H205" s="4">
        <v>113871.36</v>
      </c>
      <c r="I205" t="s">
        <v>124</v>
      </c>
      <c r="J205">
        <v>-7932302345</v>
      </c>
      <c r="K205" t="s">
        <v>18</v>
      </c>
      <c r="L205" t="b">
        <v>0</v>
      </c>
    </row>
    <row r="206" spans="1:12" x14ac:dyDescent="0.25">
      <c r="A206" t="s">
        <v>338</v>
      </c>
      <c r="B206" t="s">
        <v>67</v>
      </c>
      <c r="C206" t="s">
        <v>20</v>
      </c>
      <c r="E206" t="s">
        <v>126</v>
      </c>
      <c r="F206" t="s">
        <v>33</v>
      </c>
      <c r="G206" s="1">
        <v>44463</v>
      </c>
      <c r="H206" s="4">
        <v>62618.400000000001</v>
      </c>
      <c r="I206" t="s">
        <v>173</v>
      </c>
      <c r="J206">
        <v>-7912141613</v>
      </c>
      <c r="K206" t="s">
        <v>23</v>
      </c>
      <c r="L206" t="b">
        <v>0</v>
      </c>
    </row>
    <row r="207" spans="1:12" x14ac:dyDescent="0.25">
      <c r="A207" t="s">
        <v>339</v>
      </c>
      <c r="B207" t="s">
        <v>63</v>
      </c>
      <c r="C207" t="s">
        <v>26</v>
      </c>
      <c r="D207">
        <v>30</v>
      </c>
      <c r="E207" t="s">
        <v>169</v>
      </c>
      <c r="F207" t="s">
        <v>16</v>
      </c>
      <c r="G207" s="1">
        <v>43989</v>
      </c>
      <c r="H207" s="4">
        <v>70705.45</v>
      </c>
      <c r="I207" t="s">
        <v>251</v>
      </c>
      <c r="J207">
        <v>-1509377099</v>
      </c>
      <c r="K207" t="s">
        <v>30</v>
      </c>
      <c r="L207" t="b">
        <v>0</v>
      </c>
    </row>
    <row r="208" spans="1:12" x14ac:dyDescent="0.25">
      <c r="A208" t="s">
        <v>340</v>
      </c>
      <c r="B208" t="s">
        <v>25</v>
      </c>
      <c r="C208" t="s">
        <v>42</v>
      </c>
      <c r="D208">
        <v>35</v>
      </c>
      <c r="E208" t="s">
        <v>100</v>
      </c>
      <c r="F208" t="s">
        <v>28</v>
      </c>
      <c r="G208" s="1">
        <v>44602</v>
      </c>
      <c r="H208" s="4">
        <v>60797.69</v>
      </c>
      <c r="I208" t="s">
        <v>44</v>
      </c>
      <c r="J208">
        <v>-4090138068</v>
      </c>
      <c r="K208" t="s">
        <v>18</v>
      </c>
      <c r="L208" t="b">
        <v>1</v>
      </c>
    </row>
    <row r="209" spans="1:12" x14ac:dyDescent="0.25">
      <c r="A209" t="s">
        <v>341</v>
      </c>
      <c r="B209" t="s">
        <v>52</v>
      </c>
      <c r="C209" t="s">
        <v>20</v>
      </c>
      <c r="D209">
        <v>40</v>
      </c>
      <c r="E209" t="s">
        <v>38</v>
      </c>
      <c r="F209" t="s">
        <v>33</v>
      </c>
      <c r="G209" s="1">
        <v>45216</v>
      </c>
      <c r="H209" s="4">
        <v>100371</v>
      </c>
      <c r="I209" t="s">
        <v>114</v>
      </c>
      <c r="J209">
        <v>-8477596554</v>
      </c>
      <c r="K209" t="s">
        <v>40</v>
      </c>
      <c r="L209" t="b">
        <v>1</v>
      </c>
    </row>
    <row r="210" spans="1:12" x14ac:dyDescent="0.25">
      <c r="A210" t="s">
        <v>342</v>
      </c>
      <c r="B210" t="s">
        <v>32</v>
      </c>
      <c r="C210" t="s">
        <v>86</v>
      </c>
      <c r="D210">
        <v>40</v>
      </c>
      <c r="E210" t="s">
        <v>83</v>
      </c>
      <c r="F210" t="s">
        <v>16</v>
      </c>
      <c r="G210" s="1">
        <v>44464</v>
      </c>
      <c r="H210" s="4">
        <v>117591.76</v>
      </c>
      <c r="I210" t="s">
        <v>213</v>
      </c>
      <c r="J210">
        <v>-5356690550</v>
      </c>
      <c r="K210" t="s">
        <v>30</v>
      </c>
      <c r="L210" t="b">
        <v>0</v>
      </c>
    </row>
    <row r="211" spans="1:12" x14ac:dyDescent="0.25">
      <c r="A211" t="s">
        <v>343</v>
      </c>
      <c r="B211" t="s">
        <v>57</v>
      </c>
      <c r="C211" t="s">
        <v>26</v>
      </c>
      <c r="D211">
        <v>35</v>
      </c>
      <c r="E211" t="s">
        <v>75</v>
      </c>
      <c r="F211" t="s">
        <v>33</v>
      </c>
      <c r="G211" s="1">
        <v>44776</v>
      </c>
      <c r="H211" s="4">
        <v>103860.7</v>
      </c>
      <c r="I211" t="s">
        <v>200</v>
      </c>
      <c r="J211">
        <v>-762091842</v>
      </c>
      <c r="K211" t="s">
        <v>18</v>
      </c>
      <c r="L211" t="b">
        <v>1</v>
      </c>
    </row>
    <row r="212" spans="1:12" x14ac:dyDescent="0.25">
      <c r="A212" t="s">
        <v>344</v>
      </c>
      <c r="B212" t="s">
        <v>67</v>
      </c>
      <c r="C212" t="s">
        <v>14</v>
      </c>
      <c r="D212">
        <v>30</v>
      </c>
      <c r="E212" t="s">
        <v>83</v>
      </c>
      <c r="F212" t="s">
        <v>16</v>
      </c>
      <c r="G212" s="1">
        <v>45618</v>
      </c>
      <c r="H212" s="4">
        <v>67500.22</v>
      </c>
      <c r="I212" t="s">
        <v>195</v>
      </c>
      <c r="J212">
        <v>-5797863049</v>
      </c>
      <c r="K212" t="s">
        <v>18</v>
      </c>
      <c r="L212" t="b">
        <v>1</v>
      </c>
    </row>
    <row r="213" spans="1:12" x14ac:dyDescent="0.25">
      <c r="A213" t="s">
        <v>345</v>
      </c>
      <c r="B213" t="s">
        <v>36</v>
      </c>
      <c r="C213" t="s">
        <v>14</v>
      </c>
      <c r="E213" t="s">
        <v>80</v>
      </c>
      <c r="F213" t="s">
        <v>28</v>
      </c>
      <c r="G213" s="1">
        <v>45574</v>
      </c>
      <c r="H213" s="4">
        <v>58727.44</v>
      </c>
      <c r="I213" t="s">
        <v>50</v>
      </c>
      <c r="J213">
        <v>-5057397690</v>
      </c>
      <c r="K213" t="s">
        <v>40</v>
      </c>
      <c r="L213" t="b">
        <v>1</v>
      </c>
    </row>
    <row r="214" spans="1:12" x14ac:dyDescent="0.25">
      <c r="A214" t="s">
        <v>346</v>
      </c>
      <c r="B214" t="s">
        <v>52</v>
      </c>
      <c r="C214" t="s">
        <v>26</v>
      </c>
      <c r="D214">
        <v>35</v>
      </c>
      <c r="E214" t="s">
        <v>215</v>
      </c>
      <c r="F214" t="s">
        <v>16</v>
      </c>
      <c r="G214" s="1">
        <v>45532</v>
      </c>
      <c r="H214" s="4">
        <v>80623.08</v>
      </c>
      <c r="I214" t="s">
        <v>109</v>
      </c>
      <c r="J214">
        <v>-5671649327</v>
      </c>
      <c r="K214" t="s">
        <v>23</v>
      </c>
      <c r="L214" t="b">
        <v>1</v>
      </c>
    </row>
    <row r="215" spans="1:12" x14ac:dyDescent="0.25">
      <c r="A215" t="s">
        <v>347</v>
      </c>
      <c r="B215" t="s">
        <v>57</v>
      </c>
      <c r="C215" t="s">
        <v>14</v>
      </c>
      <c r="D215">
        <v>40</v>
      </c>
      <c r="E215" t="s">
        <v>126</v>
      </c>
      <c r="F215" t="s">
        <v>33</v>
      </c>
      <c r="G215" s="1">
        <v>43940</v>
      </c>
      <c r="H215" s="4">
        <v>77751.78</v>
      </c>
      <c r="I215" t="s">
        <v>61</v>
      </c>
      <c r="J215">
        <v>-9802714871</v>
      </c>
      <c r="K215" t="s">
        <v>23</v>
      </c>
      <c r="L215" t="b">
        <v>0</v>
      </c>
    </row>
    <row r="216" spans="1:12" x14ac:dyDescent="0.25">
      <c r="A216" t="s">
        <v>348</v>
      </c>
      <c r="B216" t="s">
        <v>67</v>
      </c>
      <c r="C216" t="s">
        <v>37</v>
      </c>
      <c r="D216">
        <v>25</v>
      </c>
      <c r="E216" t="s">
        <v>64</v>
      </c>
      <c r="F216" t="s">
        <v>16</v>
      </c>
      <c r="G216" s="1">
        <v>44483</v>
      </c>
      <c r="H216" s="4">
        <v>115157.81</v>
      </c>
      <c r="I216" t="s">
        <v>69</v>
      </c>
      <c r="J216">
        <v>-7178333210</v>
      </c>
      <c r="K216" t="s">
        <v>30</v>
      </c>
      <c r="L216" t="b">
        <v>0</v>
      </c>
    </row>
    <row r="217" spans="1:12" x14ac:dyDescent="0.25">
      <c r="A217" t="s">
        <v>349</v>
      </c>
      <c r="B217" t="s">
        <v>36</v>
      </c>
      <c r="C217" t="s">
        <v>26</v>
      </c>
      <c r="D217">
        <v>30</v>
      </c>
      <c r="E217" t="s">
        <v>96</v>
      </c>
      <c r="F217" t="s">
        <v>33</v>
      </c>
      <c r="G217" s="1">
        <v>45530</v>
      </c>
      <c r="H217" s="4">
        <v>83071.850000000006</v>
      </c>
      <c r="I217" t="s">
        <v>46</v>
      </c>
      <c r="J217">
        <v>-6025643470</v>
      </c>
      <c r="K217" t="s">
        <v>40</v>
      </c>
      <c r="L217" t="b">
        <v>0</v>
      </c>
    </row>
    <row r="218" spans="1:12" x14ac:dyDescent="0.25">
      <c r="A218" t="s">
        <v>350</v>
      </c>
      <c r="B218" t="s">
        <v>63</v>
      </c>
      <c r="C218" t="s">
        <v>20</v>
      </c>
      <c r="D218">
        <v>40</v>
      </c>
      <c r="E218" t="s">
        <v>43</v>
      </c>
      <c r="F218" t="s">
        <v>16</v>
      </c>
      <c r="G218" s="1">
        <v>43869</v>
      </c>
      <c r="H218" s="4">
        <v>67914.67</v>
      </c>
      <c r="I218" t="s">
        <v>307</v>
      </c>
      <c r="J218">
        <v>-2871539914</v>
      </c>
      <c r="K218" t="s">
        <v>23</v>
      </c>
      <c r="L218" t="b">
        <v>1</v>
      </c>
    </row>
    <row r="219" spans="1:12" x14ac:dyDescent="0.25">
      <c r="A219" t="s">
        <v>351</v>
      </c>
      <c r="B219" t="s">
        <v>67</v>
      </c>
      <c r="C219" t="s">
        <v>26</v>
      </c>
      <c r="D219">
        <v>25</v>
      </c>
      <c r="E219" t="s">
        <v>64</v>
      </c>
      <c r="F219" t="s">
        <v>33</v>
      </c>
      <c r="G219" s="1">
        <v>44080</v>
      </c>
      <c r="H219" s="4">
        <v>53342.46</v>
      </c>
      <c r="I219" t="s">
        <v>73</v>
      </c>
      <c r="J219">
        <v>-6686334140</v>
      </c>
      <c r="K219" t="s">
        <v>40</v>
      </c>
      <c r="L219" t="b">
        <v>0</v>
      </c>
    </row>
    <row r="220" spans="1:12" x14ac:dyDescent="0.25">
      <c r="A220" t="s">
        <v>352</v>
      </c>
      <c r="B220" t="s">
        <v>63</v>
      </c>
      <c r="C220" t="s">
        <v>42</v>
      </c>
      <c r="D220">
        <v>25</v>
      </c>
      <c r="E220" t="s">
        <v>38</v>
      </c>
      <c r="F220" t="s">
        <v>28</v>
      </c>
      <c r="G220" s="1">
        <v>44928</v>
      </c>
      <c r="H220" s="4">
        <v>51150.47</v>
      </c>
      <c r="I220" t="s">
        <v>209</v>
      </c>
      <c r="J220">
        <v>-1159319524</v>
      </c>
      <c r="K220" t="s">
        <v>23</v>
      </c>
      <c r="L220" t="b">
        <v>0</v>
      </c>
    </row>
    <row r="221" spans="1:12" x14ac:dyDescent="0.25">
      <c r="A221" t="s">
        <v>353</v>
      </c>
      <c r="B221" t="s">
        <v>57</v>
      </c>
      <c r="C221" t="s">
        <v>14</v>
      </c>
      <c r="D221">
        <v>30</v>
      </c>
      <c r="E221" t="s">
        <v>180</v>
      </c>
      <c r="F221" t="s">
        <v>16</v>
      </c>
      <c r="G221" s="1">
        <v>45090</v>
      </c>
      <c r="H221" s="4">
        <v>74697.119999999995</v>
      </c>
      <c r="I221" t="s">
        <v>61</v>
      </c>
      <c r="J221">
        <v>-6904098365</v>
      </c>
      <c r="K221" t="s">
        <v>18</v>
      </c>
      <c r="L221" t="b">
        <v>1</v>
      </c>
    </row>
    <row r="222" spans="1:12" x14ac:dyDescent="0.25">
      <c r="A222" t="s">
        <v>354</v>
      </c>
      <c r="B222" t="s">
        <v>52</v>
      </c>
      <c r="C222" t="s">
        <v>37</v>
      </c>
      <c r="D222">
        <v>25</v>
      </c>
      <c r="E222" t="s">
        <v>155</v>
      </c>
      <c r="F222" t="s">
        <v>16</v>
      </c>
      <c r="G222" s="1">
        <v>44908</v>
      </c>
      <c r="H222" s="4">
        <v>88085.74</v>
      </c>
      <c r="I222" t="s">
        <v>84</v>
      </c>
      <c r="J222">
        <v>-5528993159</v>
      </c>
      <c r="K222" t="s">
        <v>23</v>
      </c>
      <c r="L222" t="b">
        <v>1</v>
      </c>
    </row>
    <row r="223" spans="1:12" x14ac:dyDescent="0.25">
      <c r="A223" t="s">
        <v>355</v>
      </c>
      <c r="B223" t="s">
        <v>25</v>
      </c>
      <c r="C223" t="s">
        <v>37</v>
      </c>
      <c r="D223">
        <v>40</v>
      </c>
      <c r="E223" t="s">
        <v>21</v>
      </c>
      <c r="F223" t="s">
        <v>28</v>
      </c>
      <c r="G223" s="1">
        <v>44623</v>
      </c>
      <c r="H223" s="4">
        <v>118672.76</v>
      </c>
      <c r="I223" t="s">
        <v>281</v>
      </c>
      <c r="J223">
        <v>-8752437728</v>
      </c>
      <c r="K223" t="s">
        <v>40</v>
      </c>
      <c r="L223" t="b">
        <v>0</v>
      </c>
    </row>
    <row r="224" spans="1:12" x14ac:dyDescent="0.25">
      <c r="A224" t="s">
        <v>356</v>
      </c>
      <c r="B224" t="s">
        <v>25</v>
      </c>
      <c r="C224" t="s">
        <v>86</v>
      </c>
      <c r="D224">
        <v>35</v>
      </c>
      <c r="E224" t="s">
        <v>217</v>
      </c>
      <c r="F224" t="s">
        <v>16</v>
      </c>
      <c r="G224" s="1">
        <v>45332</v>
      </c>
      <c r="H224" s="4">
        <v>95997.31</v>
      </c>
      <c r="I224" t="s">
        <v>145</v>
      </c>
      <c r="J224">
        <v>-4209548148</v>
      </c>
      <c r="K224" t="s">
        <v>18</v>
      </c>
      <c r="L224" t="b">
        <v>0</v>
      </c>
    </row>
    <row r="225" spans="1:12" x14ac:dyDescent="0.25">
      <c r="A225" t="s">
        <v>357</v>
      </c>
      <c r="B225" t="s">
        <v>36</v>
      </c>
      <c r="C225" t="s">
        <v>20</v>
      </c>
      <c r="D225">
        <v>30</v>
      </c>
      <c r="E225" t="s">
        <v>217</v>
      </c>
      <c r="F225" t="s">
        <v>28</v>
      </c>
      <c r="G225" s="1">
        <v>44524</v>
      </c>
      <c r="H225" s="4">
        <v>106945.62</v>
      </c>
      <c r="I225" t="s">
        <v>198</v>
      </c>
      <c r="J225">
        <v>-7374605232</v>
      </c>
      <c r="K225" t="s">
        <v>18</v>
      </c>
      <c r="L225" t="b">
        <v>0</v>
      </c>
    </row>
    <row r="226" spans="1:12" x14ac:dyDescent="0.25">
      <c r="A226" t="s">
        <v>358</v>
      </c>
      <c r="B226" t="s">
        <v>63</v>
      </c>
      <c r="C226" t="s">
        <v>53</v>
      </c>
      <c r="D226">
        <v>40</v>
      </c>
      <c r="E226" t="s">
        <v>54</v>
      </c>
      <c r="F226" t="s">
        <v>16</v>
      </c>
      <c r="G226" s="1">
        <v>43960</v>
      </c>
      <c r="H226" s="4">
        <v>100123.15</v>
      </c>
      <c r="I226" t="s">
        <v>104</v>
      </c>
      <c r="J226">
        <v>-276420864</v>
      </c>
      <c r="K226" t="s">
        <v>18</v>
      </c>
      <c r="L226" t="b">
        <v>0</v>
      </c>
    </row>
    <row r="227" spans="1:12" x14ac:dyDescent="0.25">
      <c r="A227" t="s">
        <v>359</v>
      </c>
      <c r="B227" t="s">
        <v>25</v>
      </c>
      <c r="C227" t="s">
        <v>53</v>
      </c>
      <c r="D227">
        <v>35</v>
      </c>
      <c r="E227" t="s">
        <v>96</v>
      </c>
      <c r="F227" t="s">
        <v>16</v>
      </c>
      <c r="G227" s="1">
        <v>45645</v>
      </c>
      <c r="H227" s="4">
        <v>52933.42</v>
      </c>
      <c r="I227" t="s">
        <v>134</v>
      </c>
      <c r="J227">
        <v>-6756618442</v>
      </c>
      <c r="K227" t="s">
        <v>40</v>
      </c>
      <c r="L227" t="b">
        <v>1</v>
      </c>
    </row>
    <row r="228" spans="1:12" x14ac:dyDescent="0.25">
      <c r="A228" t="s">
        <v>360</v>
      </c>
      <c r="B228" t="s">
        <v>67</v>
      </c>
      <c r="C228" t="s">
        <v>26</v>
      </c>
      <c r="E228" t="s">
        <v>68</v>
      </c>
      <c r="F228" t="s">
        <v>16</v>
      </c>
      <c r="G228" s="1">
        <v>45373</v>
      </c>
      <c r="H228" s="4">
        <v>95283.03</v>
      </c>
      <c r="I228" t="s">
        <v>73</v>
      </c>
      <c r="J228">
        <v>-8612590471</v>
      </c>
      <c r="K228" t="s">
        <v>30</v>
      </c>
      <c r="L228" t="b">
        <v>0</v>
      </c>
    </row>
    <row r="229" spans="1:12" x14ac:dyDescent="0.25">
      <c r="A229" t="s">
        <v>361</v>
      </c>
      <c r="B229" t="s">
        <v>25</v>
      </c>
      <c r="C229" t="s">
        <v>86</v>
      </c>
      <c r="D229">
        <v>35</v>
      </c>
      <c r="E229" t="s">
        <v>126</v>
      </c>
      <c r="F229" t="s">
        <v>33</v>
      </c>
      <c r="G229" s="1">
        <v>44725</v>
      </c>
      <c r="H229" s="4">
        <v>112264.06</v>
      </c>
      <c r="I229" t="s">
        <v>145</v>
      </c>
      <c r="J229">
        <v>-9277423329</v>
      </c>
      <c r="K229" t="s">
        <v>30</v>
      </c>
      <c r="L229" t="b">
        <v>0</v>
      </c>
    </row>
    <row r="230" spans="1:12" x14ac:dyDescent="0.25">
      <c r="A230" t="s">
        <v>362</v>
      </c>
      <c r="B230" t="s">
        <v>67</v>
      </c>
      <c r="C230" t="s">
        <v>111</v>
      </c>
      <c r="D230">
        <v>35</v>
      </c>
      <c r="E230" t="s">
        <v>176</v>
      </c>
      <c r="F230" t="s">
        <v>28</v>
      </c>
      <c r="G230" s="1">
        <v>44849</v>
      </c>
      <c r="H230" s="4">
        <v>75714.28</v>
      </c>
      <c r="I230" t="s">
        <v>122</v>
      </c>
      <c r="J230">
        <v>-5912662014</v>
      </c>
      <c r="K230" t="s">
        <v>30</v>
      </c>
      <c r="L230" t="b">
        <v>1</v>
      </c>
    </row>
    <row r="231" spans="1:12" x14ac:dyDescent="0.25">
      <c r="A231" t="s">
        <v>363</v>
      </c>
      <c r="B231" t="s">
        <v>32</v>
      </c>
      <c r="C231" t="s">
        <v>26</v>
      </c>
      <c r="D231">
        <v>25</v>
      </c>
      <c r="E231" t="s">
        <v>192</v>
      </c>
      <c r="F231" t="s">
        <v>16</v>
      </c>
      <c r="G231" s="1">
        <v>44712</v>
      </c>
      <c r="H231" s="4">
        <v>92171.73</v>
      </c>
      <c r="I231" t="s">
        <v>224</v>
      </c>
      <c r="J231">
        <v>-7201859625</v>
      </c>
      <c r="K231" t="s">
        <v>40</v>
      </c>
      <c r="L231" t="b">
        <v>0</v>
      </c>
    </row>
    <row r="232" spans="1:12" x14ac:dyDescent="0.25">
      <c r="A232" t="s">
        <v>364</v>
      </c>
      <c r="B232" t="s">
        <v>32</v>
      </c>
      <c r="C232" t="s">
        <v>86</v>
      </c>
      <c r="D232">
        <v>35</v>
      </c>
      <c r="E232" t="s">
        <v>141</v>
      </c>
      <c r="F232" t="s">
        <v>33</v>
      </c>
      <c r="G232" s="1">
        <v>45184</v>
      </c>
      <c r="H232" s="4">
        <v>70694.8</v>
      </c>
      <c r="I232" t="s">
        <v>213</v>
      </c>
      <c r="J232">
        <v>-3013674925</v>
      </c>
      <c r="K232" t="s">
        <v>18</v>
      </c>
      <c r="L232" t="b">
        <v>1</v>
      </c>
    </row>
    <row r="233" spans="1:12" x14ac:dyDescent="0.25">
      <c r="A233" t="s">
        <v>365</v>
      </c>
      <c r="B233" t="s">
        <v>67</v>
      </c>
      <c r="C233" t="s">
        <v>20</v>
      </c>
      <c r="D233">
        <v>30</v>
      </c>
      <c r="E233" t="s">
        <v>192</v>
      </c>
      <c r="F233" t="s">
        <v>33</v>
      </c>
      <c r="G233" s="1">
        <v>44746</v>
      </c>
      <c r="H233" s="4">
        <v>52964.86</v>
      </c>
      <c r="I233" t="s">
        <v>173</v>
      </c>
      <c r="J233">
        <v>-1764750110</v>
      </c>
      <c r="K233" t="s">
        <v>30</v>
      </c>
      <c r="L233" t="b">
        <v>1</v>
      </c>
    </row>
    <row r="234" spans="1:12" x14ac:dyDescent="0.25">
      <c r="A234" t="s">
        <v>366</v>
      </c>
      <c r="B234" t="s">
        <v>36</v>
      </c>
      <c r="C234" t="s">
        <v>20</v>
      </c>
      <c r="E234" t="s">
        <v>68</v>
      </c>
      <c r="F234" t="s">
        <v>28</v>
      </c>
      <c r="G234" s="1">
        <v>45451</v>
      </c>
      <c r="H234" s="4">
        <v>116353.31</v>
      </c>
      <c r="I234" t="s">
        <v>198</v>
      </c>
      <c r="J234">
        <v>-1783099973</v>
      </c>
      <c r="K234" t="s">
        <v>40</v>
      </c>
      <c r="L234" t="b">
        <v>1</v>
      </c>
    </row>
    <row r="235" spans="1:12" x14ac:dyDescent="0.25">
      <c r="A235" t="s">
        <v>367</v>
      </c>
      <c r="B235" t="s">
        <v>67</v>
      </c>
      <c r="C235" t="s">
        <v>20</v>
      </c>
      <c r="D235">
        <v>35</v>
      </c>
      <c r="E235" t="s">
        <v>185</v>
      </c>
      <c r="F235" t="s">
        <v>28</v>
      </c>
      <c r="G235" s="1">
        <v>44158</v>
      </c>
      <c r="H235" s="4">
        <v>116695.26</v>
      </c>
      <c r="I235" t="s">
        <v>173</v>
      </c>
      <c r="J235">
        <v>-1926764920</v>
      </c>
      <c r="K235" t="s">
        <v>30</v>
      </c>
      <c r="L235" t="b">
        <v>0</v>
      </c>
    </row>
    <row r="236" spans="1:12" x14ac:dyDescent="0.25">
      <c r="A236" t="s">
        <v>368</v>
      </c>
      <c r="B236" t="s">
        <v>63</v>
      </c>
      <c r="C236" t="s">
        <v>20</v>
      </c>
      <c r="D236">
        <v>25</v>
      </c>
      <c r="E236" t="s">
        <v>96</v>
      </c>
      <c r="F236" t="s">
        <v>16</v>
      </c>
      <c r="G236" s="1">
        <v>45425</v>
      </c>
      <c r="H236" s="4">
        <v>95161.4</v>
      </c>
      <c r="I236" t="s">
        <v>307</v>
      </c>
      <c r="J236">
        <v>-5182606887</v>
      </c>
      <c r="K236" t="s">
        <v>23</v>
      </c>
      <c r="L236" t="b">
        <v>0</v>
      </c>
    </row>
    <row r="237" spans="1:12" x14ac:dyDescent="0.25">
      <c r="A237" t="s">
        <v>369</v>
      </c>
      <c r="B237" t="s">
        <v>25</v>
      </c>
      <c r="C237" t="s">
        <v>20</v>
      </c>
      <c r="E237" t="s">
        <v>27</v>
      </c>
      <c r="F237" t="s">
        <v>33</v>
      </c>
      <c r="G237" s="1">
        <v>44590</v>
      </c>
      <c r="H237" s="4">
        <v>76040.94</v>
      </c>
      <c r="I237" t="s">
        <v>76</v>
      </c>
      <c r="J237">
        <v>-7189813128</v>
      </c>
      <c r="K237" t="s">
        <v>30</v>
      </c>
      <c r="L237" t="b">
        <v>1</v>
      </c>
    </row>
    <row r="238" spans="1:12" x14ac:dyDescent="0.25">
      <c r="A238" t="s">
        <v>370</v>
      </c>
      <c r="B238" t="s">
        <v>52</v>
      </c>
      <c r="C238" t="s">
        <v>86</v>
      </c>
      <c r="E238" t="s">
        <v>180</v>
      </c>
      <c r="F238" t="s">
        <v>33</v>
      </c>
      <c r="G238" s="1">
        <v>45161</v>
      </c>
      <c r="H238" s="4">
        <v>69508.28</v>
      </c>
      <c r="I238" t="s">
        <v>371</v>
      </c>
      <c r="J238">
        <v>-2087510292</v>
      </c>
      <c r="K238" t="s">
        <v>30</v>
      </c>
      <c r="L238" t="b">
        <v>0</v>
      </c>
    </row>
    <row r="239" spans="1:12" x14ac:dyDescent="0.25">
      <c r="A239" t="s">
        <v>372</v>
      </c>
      <c r="B239" t="s">
        <v>25</v>
      </c>
      <c r="C239" t="s">
        <v>86</v>
      </c>
      <c r="D239">
        <v>30</v>
      </c>
      <c r="E239" t="s">
        <v>215</v>
      </c>
      <c r="F239" t="s">
        <v>33</v>
      </c>
      <c r="G239" s="1">
        <v>44981</v>
      </c>
      <c r="H239" s="4">
        <v>58243.27</v>
      </c>
      <c r="I239" t="s">
        <v>145</v>
      </c>
      <c r="J239">
        <v>-2184011844</v>
      </c>
      <c r="K239" t="s">
        <v>18</v>
      </c>
      <c r="L239" t="b">
        <v>0</v>
      </c>
    </row>
    <row r="240" spans="1:12" x14ac:dyDescent="0.25">
      <c r="A240" t="s">
        <v>373</v>
      </c>
      <c r="B240" t="s">
        <v>63</v>
      </c>
      <c r="C240" t="s">
        <v>37</v>
      </c>
      <c r="D240">
        <v>30</v>
      </c>
      <c r="E240" t="s">
        <v>155</v>
      </c>
      <c r="F240" t="s">
        <v>28</v>
      </c>
      <c r="G240" s="1">
        <v>44836</v>
      </c>
      <c r="H240" s="4">
        <v>64012.480000000003</v>
      </c>
      <c r="I240" t="s">
        <v>65</v>
      </c>
      <c r="J240">
        <v>-8260340847</v>
      </c>
      <c r="K240" t="s">
        <v>40</v>
      </c>
      <c r="L240" t="b">
        <v>1</v>
      </c>
    </row>
    <row r="241" spans="1:12" x14ac:dyDescent="0.25">
      <c r="A241" t="s">
        <v>374</v>
      </c>
      <c r="B241" t="s">
        <v>13</v>
      </c>
      <c r="C241" t="s">
        <v>42</v>
      </c>
      <c r="D241">
        <v>40</v>
      </c>
      <c r="E241" t="s">
        <v>27</v>
      </c>
      <c r="F241" t="s">
        <v>33</v>
      </c>
      <c r="G241" s="1">
        <v>44010</v>
      </c>
      <c r="H241" s="4">
        <v>106735.93</v>
      </c>
      <c r="I241" t="s">
        <v>136</v>
      </c>
      <c r="J241">
        <v>-7297585987</v>
      </c>
      <c r="K241" t="s">
        <v>18</v>
      </c>
      <c r="L241" t="b">
        <v>1</v>
      </c>
    </row>
    <row r="242" spans="1:12" x14ac:dyDescent="0.25">
      <c r="A242" t="s">
        <v>375</v>
      </c>
      <c r="B242" t="s">
        <v>36</v>
      </c>
      <c r="C242" t="s">
        <v>53</v>
      </c>
      <c r="D242">
        <v>35</v>
      </c>
      <c r="E242" t="s">
        <v>197</v>
      </c>
      <c r="F242" t="s">
        <v>28</v>
      </c>
      <c r="G242" s="1">
        <v>44941</v>
      </c>
      <c r="H242" s="4">
        <v>70325.36</v>
      </c>
      <c r="I242" t="s">
        <v>219</v>
      </c>
      <c r="J242">
        <v>-3103032431</v>
      </c>
      <c r="K242" t="s">
        <v>18</v>
      </c>
      <c r="L242" t="b">
        <v>0</v>
      </c>
    </row>
    <row r="243" spans="1:12" x14ac:dyDescent="0.25">
      <c r="A243" t="s">
        <v>376</v>
      </c>
      <c r="B243" t="s">
        <v>52</v>
      </c>
      <c r="C243" t="s">
        <v>14</v>
      </c>
      <c r="D243">
        <v>30</v>
      </c>
      <c r="E243" t="s">
        <v>166</v>
      </c>
      <c r="F243" t="s">
        <v>16</v>
      </c>
      <c r="G243" s="1">
        <v>44079</v>
      </c>
      <c r="H243" s="4">
        <v>118959.28</v>
      </c>
      <c r="I243" t="s">
        <v>149</v>
      </c>
      <c r="J243">
        <v>-9839542960</v>
      </c>
      <c r="K243" t="s">
        <v>18</v>
      </c>
      <c r="L243" t="b">
        <v>1</v>
      </c>
    </row>
    <row r="244" spans="1:12" x14ac:dyDescent="0.25">
      <c r="A244" t="s">
        <v>377</v>
      </c>
      <c r="B244" t="s">
        <v>57</v>
      </c>
      <c r="C244" t="s">
        <v>20</v>
      </c>
      <c r="D244">
        <v>40</v>
      </c>
      <c r="E244" t="s">
        <v>217</v>
      </c>
      <c r="F244" t="s">
        <v>28</v>
      </c>
      <c r="G244" s="1">
        <v>45003</v>
      </c>
      <c r="H244" s="4">
        <v>75823.78</v>
      </c>
      <c r="I244" t="s">
        <v>188</v>
      </c>
      <c r="J244">
        <v>-8446267145</v>
      </c>
      <c r="K244" t="s">
        <v>18</v>
      </c>
      <c r="L244" t="b">
        <v>0</v>
      </c>
    </row>
    <row r="245" spans="1:12" x14ac:dyDescent="0.25">
      <c r="A245" t="s">
        <v>378</v>
      </c>
      <c r="B245" t="s">
        <v>52</v>
      </c>
      <c r="C245" t="s">
        <v>111</v>
      </c>
      <c r="E245" t="s">
        <v>141</v>
      </c>
      <c r="F245" t="s">
        <v>33</v>
      </c>
      <c r="G245" s="1">
        <v>44646</v>
      </c>
      <c r="H245" s="4">
        <v>119971.65</v>
      </c>
      <c r="I245" t="s">
        <v>167</v>
      </c>
      <c r="J245">
        <v>-2831435988</v>
      </c>
      <c r="K245" t="s">
        <v>18</v>
      </c>
      <c r="L245" t="b">
        <v>0</v>
      </c>
    </row>
    <row r="246" spans="1:12" x14ac:dyDescent="0.25">
      <c r="A246" t="s">
        <v>379</v>
      </c>
      <c r="B246" t="s">
        <v>67</v>
      </c>
      <c r="C246" t="s">
        <v>14</v>
      </c>
      <c r="D246">
        <v>40</v>
      </c>
      <c r="E246" t="s">
        <v>43</v>
      </c>
      <c r="F246" t="s">
        <v>16</v>
      </c>
      <c r="G246" s="1">
        <v>44480</v>
      </c>
      <c r="H246" s="4">
        <v>94963.7</v>
      </c>
      <c r="I246" t="s">
        <v>195</v>
      </c>
      <c r="J246">
        <v>-2625660930</v>
      </c>
      <c r="K246" t="s">
        <v>30</v>
      </c>
      <c r="L246" t="b">
        <v>0</v>
      </c>
    </row>
    <row r="247" spans="1:12" x14ac:dyDescent="0.25">
      <c r="A247" t="s">
        <v>380</v>
      </c>
      <c r="B247" t="s">
        <v>36</v>
      </c>
      <c r="C247" t="s">
        <v>86</v>
      </c>
      <c r="D247">
        <v>30</v>
      </c>
      <c r="E247" t="s">
        <v>185</v>
      </c>
      <c r="F247" t="s">
        <v>28</v>
      </c>
      <c r="G247" s="1">
        <v>44203</v>
      </c>
      <c r="H247" s="4">
        <v>103744.71</v>
      </c>
      <c r="I247" t="s">
        <v>101</v>
      </c>
      <c r="J247">
        <v>-4181861514</v>
      </c>
      <c r="K247" t="s">
        <v>18</v>
      </c>
      <c r="L247" t="b">
        <v>0</v>
      </c>
    </row>
    <row r="248" spans="1:12" x14ac:dyDescent="0.25">
      <c r="A248" t="s">
        <v>381</v>
      </c>
      <c r="B248" t="s">
        <v>25</v>
      </c>
      <c r="C248" t="s">
        <v>111</v>
      </c>
      <c r="D248">
        <v>25</v>
      </c>
      <c r="E248" t="s">
        <v>100</v>
      </c>
      <c r="F248" t="s">
        <v>33</v>
      </c>
      <c r="G248" s="1">
        <v>44168</v>
      </c>
      <c r="H248" s="4">
        <v>61337.69</v>
      </c>
      <c r="I248" t="s">
        <v>159</v>
      </c>
      <c r="J248">
        <v>-5423401635</v>
      </c>
      <c r="K248" t="s">
        <v>18</v>
      </c>
      <c r="L248" t="b">
        <v>1</v>
      </c>
    </row>
    <row r="249" spans="1:12" x14ac:dyDescent="0.25">
      <c r="A249" t="s">
        <v>382</v>
      </c>
      <c r="B249" t="s">
        <v>57</v>
      </c>
      <c r="C249" t="s">
        <v>111</v>
      </c>
      <c r="D249">
        <v>35</v>
      </c>
      <c r="E249" t="s">
        <v>155</v>
      </c>
      <c r="F249" t="s">
        <v>16</v>
      </c>
      <c r="G249" s="1">
        <v>44344</v>
      </c>
      <c r="H249" s="4">
        <v>63741.13</v>
      </c>
      <c r="I249" t="s">
        <v>266</v>
      </c>
      <c r="J249">
        <v>-1128497184</v>
      </c>
      <c r="K249" t="s">
        <v>40</v>
      </c>
      <c r="L249" t="b">
        <v>1</v>
      </c>
    </row>
    <row r="250" spans="1:12" x14ac:dyDescent="0.25">
      <c r="A250" t="s">
        <v>383</v>
      </c>
      <c r="B250" t="s">
        <v>32</v>
      </c>
      <c r="C250" t="s">
        <v>111</v>
      </c>
      <c r="D250">
        <v>30</v>
      </c>
      <c r="E250" t="s">
        <v>15</v>
      </c>
      <c r="F250" t="s">
        <v>28</v>
      </c>
      <c r="G250" s="1">
        <v>44923</v>
      </c>
      <c r="H250" s="4">
        <v>56539.99</v>
      </c>
      <c r="I250" t="s">
        <v>384</v>
      </c>
      <c r="J250">
        <v>-9484910255</v>
      </c>
      <c r="K250" t="s">
        <v>23</v>
      </c>
      <c r="L250" t="b">
        <v>1</v>
      </c>
    </row>
    <row r="251" spans="1:12" x14ac:dyDescent="0.25">
      <c r="A251" t="s">
        <v>385</v>
      </c>
      <c r="B251" t="s">
        <v>52</v>
      </c>
      <c r="C251" t="s">
        <v>37</v>
      </c>
      <c r="D251">
        <v>30</v>
      </c>
      <c r="E251" t="s">
        <v>75</v>
      </c>
      <c r="F251" t="s">
        <v>28</v>
      </c>
      <c r="G251" s="1">
        <v>45070</v>
      </c>
      <c r="H251" s="4">
        <v>73633.37</v>
      </c>
      <c r="I251" t="s">
        <v>84</v>
      </c>
      <c r="J251">
        <v>-2588967923</v>
      </c>
      <c r="K251" t="s">
        <v>30</v>
      </c>
      <c r="L251" t="b">
        <v>1</v>
      </c>
    </row>
    <row r="252" spans="1:12" x14ac:dyDescent="0.25">
      <c r="A252" t="s">
        <v>386</v>
      </c>
      <c r="B252" t="s">
        <v>25</v>
      </c>
      <c r="C252" t="s">
        <v>86</v>
      </c>
      <c r="D252">
        <v>25</v>
      </c>
      <c r="E252" t="s">
        <v>141</v>
      </c>
      <c r="F252" t="s">
        <v>28</v>
      </c>
      <c r="G252" s="1">
        <v>45410</v>
      </c>
      <c r="H252" s="4">
        <v>90373.99</v>
      </c>
      <c r="I252" t="s">
        <v>145</v>
      </c>
      <c r="J252">
        <v>-822269404</v>
      </c>
      <c r="K252" t="s">
        <v>30</v>
      </c>
      <c r="L252" t="b">
        <v>0</v>
      </c>
    </row>
    <row r="253" spans="1:12" x14ac:dyDescent="0.25">
      <c r="A253" t="s">
        <v>387</v>
      </c>
      <c r="B253" t="s">
        <v>67</v>
      </c>
      <c r="C253" t="s">
        <v>111</v>
      </c>
      <c r="E253" t="s">
        <v>197</v>
      </c>
      <c r="F253" t="s">
        <v>33</v>
      </c>
      <c r="G253" s="1">
        <v>45651</v>
      </c>
      <c r="H253" s="4">
        <v>93901.48</v>
      </c>
      <c r="I253" t="s">
        <v>122</v>
      </c>
      <c r="J253">
        <v>-3967275783</v>
      </c>
      <c r="K253" t="s">
        <v>30</v>
      </c>
      <c r="L253" t="b">
        <v>0</v>
      </c>
    </row>
    <row r="254" spans="1:12" x14ac:dyDescent="0.25">
      <c r="A254" t="s">
        <v>388</v>
      </c>
      <c r="B254" t="s">
        <v>32</v>
      </c>
      <c r="C254" t="s">
        <v>20</v>
      </c>
      <c r="D254">
        <v>40</v>
      </c>
      <c r="E254" t="s">
        <v>27</v>
      </c>
      <c r="F254" t="s">
        <v>33</v>
      </c>
      <c r="G254" s="1">
        <v>44440</v>
      </c>
      <c r="H254" s="4">
        <v>81748.09</v>
      </c>
      <c r="I254" t="s">
        <v>138</v>
      </c>
      <c r="J254">
        <v>-4683414650</v>
      </c>
      <c r="K254" t="s">
        <v>18</v>
      </c>
      <c r="L254" t="b">
        <v>1</v>
      </c>
    </row>
    <row r="255" spans="1:12" x14ac:dyDescent="0.25">
      <c r="A255" t="s">
        <v>389</v>
      </c>
      <c r="B255" t="s">
        <v>52</v>
      </c>
      <c r="C255" t="s">
        <v>26</v>
      </c>
      <c r="D255">
        <v>40</v>
      </c>
      <c r="E255" t="s">
        <v>103</v>
      </c>
      <c r="F255" t="s">
        <v>33</v>
      </c>
      <c r="G255" s="1">
        <v>44248</v>
      </c>
      <c r="H255" s="4">
        <v>73813.48</v>
      </c>
      <c r="I255" t="s">
        <v>109</v>
      </c>
      <c r="J255">
        <v>-1131290147</v>
      </c>
      <c r="K255" t="s">
        <v>18</v>
      </c>
      <c r="L255" t="b">
        <v>0</v>
      </c>
    </row>
    <row r="256" spans="1:12" x14ac:dyDescent="0.25">
      <c r="A256" t="s">
        <v>390</v>
      </c>
      <c r="B256" t="s">
        <v>36</v>
      </c>
      <c r="C256" t="s">
        <v>111</v>
      </c>
      <c r="D256">
        <v>35</v>
      </c>
      <c r="E256" t="s">
        <v>190</v>
      </c>
      <c r="F256" t="s">
        <v>33</v>
      </c>
      <c r="G256" s="1">
        <v>44885</v>
      </c>
      <c r="H256" s="4">
        <v>89315.59</v>
      </c>
      <c r="I256" t="s">
        <v>124</v>
      </c>
      <c r="J256">
        <v>-7068277880</v>
      </c>
      <c r="K256" t="s">
        <v>18</v>
      </c>
      <c r="L256" t="b">
        <v>0</v>
      </c>
    </row>
    <row r="257" spans="1:12" x14ac:dyDescent="0.25">
      <c r="A257" t="s">
        <v>391</v>
      </c>
      <c r="B257" t="s">
        <v>63</v>
      </c>
      <c r="C257" t="s">
        <v>37</v>
      </c>
      <c r="D257">
        <v>25</v>
      </c>
      <c r="E257" t="s">
        <v>180</v>
      </c>
      <c r="F257" t="s">
        <v>16</v>
      </c>
      <c r="G257" s="1">
        <v>44119</v>
      </c>
      <c r="H257" s="4">
        <v>56776.82</v>
      </c>
      <c r="I257" t="s">
        <v>65</v>
      </c>
      <c r="J257">
        <v>-6093068537</v>
      </c>
      <c r="K257" t="s">
        <v>40</v>
      </c>
      <c r="L257" t="b">
        <v>0</v>
      </c>
    </row>
    <row r="258" spans="1:12" x14ac:dyDescent="0.25">
      <c r="A258" t="s">
        <v>392</v>
      </c>
      <c r="B258" t="s">
        <v>67</v>
      </c>
      <c r="C258" t="s">
        <v>14</v>
      </c>
      <c r="E258" t="s">
        <v>190</v>
      </c>
      <c r="F258" t="s">
        <v>16</v>
      </c>
      <c r="G258" s="1">
        <v>45497</v>
      </c>
      <c r="H258" s="4">
        <v>72920.509999999995</v>
      </c>
      <c r="I258" t="s">
        <v>195</v>
      </c>
      <c r="J258">
        <v>-9097283214</v>
      </c>
      <c r="K258" t="s">
        <v>23</v>
      </c>
      <c r="L258" t="b">
        <v>1</v>
      </c>
    </row>
    <row r="259" spans="1:12" x14ac:dyDescent="0.25">
      <c r="A259" t="s">
        <v>393</v>
      </c>
      <c r="B259" t="s">
        <v>36</v>
      </c>
      <c r="C259" t="s">
        <v>86</v>
      </c>
      <c r="D259">
        <v>30</v>
      </c>
      <c r="E259" t="s">
        <v>176</v>
      </c>
      <c r="F259" t="s">
        <v>28</v>
      </c>
      <c r="G259" s="1">
        <v>44787</v>
      </c>
      <c r="H259" s="4">
        <v>84913.18</v>
      </c>
      <c r="I259" t="s">
        <v>101</v>
      </c>
      <c r="J259">
        <v>-2850676250</v>
      </c>
      <c r="K259" t="s">
        <v>18</v>
      </c>
      <c r="L259" t="b">
        <v>1</v>
      </c>
    </row>
    <row r="260" spans="1:12" x14ac:dyDescent="0.25">
      <c r="A260" t="s">
        <v>394</v>
      </c>
      <c r="B260" t="s">
        <v>25</v>
      </c>
      <c r="C260" t="s">
        <v>42</v>
      </c>
      <c r="D260">
        <v>25</v>
      </c>
      <c r="E260" t="s">
        <v>215</v>
      </c>
      <c r="F260" t="s">
        <v>33</v>
      </c>
      <c r="G260" s="1">
        <v>44324</v>
      </c>
      <c r="H260" s="4">
        <v>65060.11</v>
      </c>
      <c r="I260" t="s">
        <v>44</v>
      </c>
      <c r="J260">
        <v>-5381447442</v>
      </c>
      <c r="K260" t="s">
        <v>23</v>
      </c>
      <c r="L260" t="b">
        <v>1</v>
      </c>
    </row>
    <row r="261" spans="1:12" x14ac:dyDescent="0.25">
      <c r="A261" t="s">
        <v>395</v>
      </c>
      <c r="B261" t="s">
        <v>25</v>
      </c>
      <c r="C261" t="s">
        <v>37</v>
      </c>
      <c r="D261">
        <v>35</v>
      </c>
      <c r="E261" t="s">
        <v>215</v>
      </c>
      <c r="F261" t="s">
        <v>28</v>
      </c>
      <c r="G261" s="1">
        <v>45208</v>
      </c>
      <c r="H261" s="4">
        <v>82941.08</v>
      </c>
      <c r="I261" t="s">
        <v>281</v>
      </c>
      <c r="J261">
        <v>-963480796</v>
      </c>
      <c r="K261" t="s">
        <v>40</v>
      </c>
      <c r="L261" t="b">
        <v>0</v>
      </c>
    </row>
    <row r="262" spans="1:12" x14ac:dyDescent="0.25">
      <c r="A262" t="s">
        <v>396</v>
      </c>
      <c r="B262" t="s">
        <v>13</v>
      </c>
      <c r="C262" t="s">
        <v>111</v>
      </c>
      <c r="D262">
        <v>40</v>
      </c>
      <c r="E262" t="s">
        <v>108</v>
      </c>
      <c r="F262" t="s">
        <v>28</v>
      </c>
      <c r="G262" s="1">
        <v>44580</v>
      </c>
      <c r="H262" s="4">
        <v>103469.97</v>
      </c>
      <c r="I262" t="s">
        <v>112</v>
      </c>
      <c r="J262">
        <v>-509754509</v>
      </c>
      <c r="K262" t="s">
        <v>30</v>
      </c>
      <c r="L262" t="b">
        <v>1</v>
      </c>
    </row>
    <row r="263" spans="1:12" x14ac:dyDescent="0.25">
      <c r="A263" t="s">
        <v>397</v>
      </c>
      <c r="B263" t="s">
        <v>67</v>
      </c>
      <c r="C263" t="s">
        <v>86</v>
      </c>
      <c r="D263">
        <v>25</v>
      </c>
      <c r="E263" t="s">
        <v>91</v>
      </c>
      <c r="F263" t="s">
        <v>16</v>
      </c>
      <c r="G263" s="1">
        <v>44573</v>
      </c>
      <c r="H263" s="4">
        <v>88725.6</v>
      </c>
      <c r="I263" t="s">
        <v>147</v>
      </c>
      <c r="J263">
        <v>-5265016730</v>
      </c>
      <c r="K263" t="s">
        <v>18</v>
      </c>
      <c r="L263" t="b">
        <v>1</v>
      </c>
    </row>
    <row r="264" spans="1:12" x14ac:dyDescent="0.25">
      <c r="A264" t="s">
        <v>398</v>
      </c>
      <c r="B264" t="s">
        <v>63</v>
      </c>
      <c r="C264" t="s">
        <v>26</v>
      </c>
      <c r="E264" t="s">
        <v>166</v>
      </c>
      <c r="F264" t="s">
        <v>28</v>
      </c>
      <c r="G264" s="1">
        <v>45082</v>
      </c>
      <c r="H264" s="4">
        <v>58316.77</v>
      </c>
      <c r="I264" t="s">
        <v>251</v>
      </c>
      <c r="J264">
        <v>-8826170242</v>
      </c>
      <c r="K264" t="s">
        <v>23</v>
      </c>
      <c r="L264" t="b">
        <v>1</v>
      </c>
    </row>
    <row r="265" spans="1:12" x14ac:dyDescent="0.25">
      <c r="A265" t="s">
        <v>399</v>
      </c>
      <c r="B265" t="s">
        <v>67</v>
      </c>
      <c r="C265" t="s">
        <v>111</v>
      </c>
      <c r="D265">
        <v>35</v>
      </c>
      <c r="E265" t="s">
        <v>166</v>
      </c>
      <c r="F265" t="s">
        <v>33</v>
      </c>
      <c r="G265" s="1">
        <v>45377</v>
      </c>
      <c r="H265" s="4">
        <v>60098.720000000001</v>
      </c>
      <c r="I265" t="s">
        <v>122</v>
      </c>
      <c r="J265">
        <v>-7654562840</v>
      </c>
      <c r="K265" t="s">
        <v>23</v>
      </c>
      <c r="L265" t="b">
        <v>1</v>
      </c>
    </row>
    <row r="266" spans="1:12" x14ac:dyDescent="0.25">
      <c r="A266" t="s">
        <v>400</v>
      </c>
      <c r="B266" t="s">
        <v>67</v>
      </c>
      <c r="C266" t="s">
        <v>37</v>
      </c>
      <c r="E266" t="s">
        <v>141</v>
      </c>
      <c r="F266" t="s">
        <v>16</v>
      </c>
      <c r="G266" s="1">
        <v>44111</v>
      </c>
      <c r="H266" s="4">
        <v>99951.43</v>
      </c>
      <c r="I266" t="s">
        <v>69</v>
      </c>
      <c r="J266">
        <v>-7722560530</v>
      </c>
      <c r="K266" t="s">
        <v>18</v>
      </c>
      <c r="L266" t="b">
        <v>1</v>
      </c>
    </row>
    <row r="267" spans="1:12" x14ac:dyDescent="0.25">
      <c r="A267" t="s">
        <v>401</v>
      </c>
      <c r="B267" t="s">
        <v>63</v>
      </c>
      <c r="C267" t="s">
        <v>53</v>
      </c>
      <c r="D267">
        <v>30</v>
      </c>
      <c r="E267" t="s">
        <v>91</v>
      </c>
      <c r="F267" t="s">
        <v>16</v>
      </c>
      <c r="G267" s="1">
        <v>44502</v>
      </c>
      <c r="H267" s="4">
        <v>115195.81</v>
      </c>
      <c r="I267" t="s">
        <v>104</v>
      </c>
      <c r="J267">
        <v>-3402665022</v>
      </c>
      <c r="K267" t="s">
        <v>30</v>
      </c>
      <c r="L267" t="b">
        <v>1</v>
      </c>
    </row>
    <row r="268" spans="1:12" x14ac:dyDescent="0.25">
      <c r="A268" t="s">
        <v>402</v>
      </c>
      <c r="B268" t="s">
        <v>67</v>
      </c>
      <c r="C268" t="s">
        <v>20</v>
      </c>
      <c r="E268" t="s">
        <v>15</v>
      </c>
      <c r="F268" t="s">
        <v>28</v>
      </c>
      <c r="G268" s="1">
        <v>44519</v>
      </c>
      <c r="H268" s="4">
        <v>85512.05</v>
      </c>
      <c r="I268" t="s">
        <v>173</v>
      </c>
      <c r="J268">
        <v>-7416787255</v>
      </c>
      <c r="K268" t="s">
        <v>30</v>
      </c>
      <c r="L268" t="b">
        <v>0</v>
      </c>
    </row>
    <row r="269" spans="1:12" x14ac:dyDescent="0.25">
      <c r="A269" t="s">
        <v>403</v>
      </c>
      <c r="B269" t="s">
        <v>63</v>
      </c>
      <c r="C269" t="s">
        <v>42</v>
      </c>
      <c r="E269" t="s">
        <v>180</v>
      </c>
      <c r="F269" t="s">
        <v>16</v>
      </c>
      <c r="G269" s="1">
        <v>44585</v>
      </c>
      <c r="H269" s="4">
        <v>73186.77</v>
      </c>
      <c r="I269" t="s">
        <v>209</v>
      </c>
      <c r="J269">
        <v>-8621102257</v>
      </c>
      <c r="K269" t="s">
        <v>30</v>
      </c>
      <c r="L269" t="b">
        <v>0</v>
      </c>
    </row>
    <row r="270" spans="1:12" x14ac:dyDescent="0.25">
      <c r="A270" t="s">
        <v>404</v>
      </c>
      <c r="B270" t="s">
        <v>67</v>
      </c>
      <c r="C270" t="s">
        <v>14</v>
      </c>
      <c r="E270" t="s">
        <v>133</v>
      </c>
      <c r="F270" t="s">
        <v>28</v>
      </c>
      <c r="G270" s="1">
        <v>45119</v>
      </c>
      <c r="H270" s="4">
        <v>51865.3</v>
      </c>
      <c r="I270" t="s">
        <v>195</v>
      </c>
      <c r="J270">
        <v>-305690673</v>
      </c>
      <c r="K270" t="s">
        <v>40</v>
      </c>
      <c r="L270" t="b">
        <v>1</v>
      </c>
    </row>
    <row r="271" spans="1:12" x14ac:dyDescent="0.25">
      <c r="A271" t="s">
        <v>405</v>
      </c>
      <c r="B271" t="s">
        <v>57</v>
      </c>
      <c r="C271" t="s">
        <v>37</v>
      </c>
      <c r="D271">
        <v>25</v>
      </c>
      <c r="E271" t="s">
        <v>72</v>
      </c>
      <c r="F271" t="s">
        <v>16</v>
      </c>
      <c r="G271" s="1">
        <v>44904</v>
      </c>
      <c r="H271" s="4">
        <v>94031.77</v>
      </c>
      <c r="I271" t="s">
        <v>59</v>
      </c>
      <c r="J271">
        <v>-4716392822</v>
      </c>
      <c r="K271" t="s">
        <v>23</v>
      </c>
      <c r="L271" t="b">
        <v>1</v>
      </c>
    </row>
    <row r="272" spans="1:12" x14ac:dyDescent="0.25">
      <c r="A272" t="s">
        <v>406</v>
      </c>
      <c r="B272" t="s">
        <v>67</v>
      </c>
      <c r="C272" t="s">
        <v>86</v>
      </c>
      <c r="D272">
        <v>30</v>
      </c>
      <c r="E272" t="s">
        <v>54</v>
      </c>
      <c r="F272" t="s">
        <v>16</v>
      </c>
      <c r="G272" s="1">
        <v>45003</v>
      </c>
      <c r="H272" s="4">
        <v>116374.36</v>
      </c>
      <c r="I272" t="s">
        <v>147</v>
      </c>
      <c r="J272">
        <v>-4143637188</v>
      </c>
      <c r="K272" t="s">
        <v>23</v>
      </c>
      <c r="L272" t="b">
        <v>0</v>
      </c>
    </row>
    <row r="273" spans="1:12" x14ac:dyDescent="0.25">
      <c r="A273" t="s">
        <v>407</v>
      </c>
      <c r="B273" t="s">
        <v>25</v>
      </c>
      <c r="C273" t="s">
        <v>42</v>
      </c>
      <c r="D273">
        <v>40</v>
      </c>
      <c r="E273" t="s">
        <v>180</v>
      </c>
      <c r="F273" t="s">
        <v>16</v>
      </c>
      <c r="G273" s="1">
        <v>44676</v>
      </c>
      <c r="H273" s="4">
        <v>98335.02</v>
      </c>
      <c r="I273" t="s">
        <v>44</v>
      </c>
      <c r="J273">
        <v>-2392312603</v>
      </c>
      <c r="K273" t="s">
        <v>23</v>
      </c>
      <c r="L273" t="b">
        <v>0</v>
      </c>
    </row>
    <row r="274" spans="1:12" x14ac:dyDescent="0.25">
      <c r="A274" t="s">
        <v>408</v>
      </c>
      <c r="B274" t="s">
        <v>63</v>
      </c>
      <c r="C274" t="s">
        <v>42</v>
      </c>
      <c r="D274">
        <v>25</v>
      </c>
      <c r="E274" t="s">
        <v>54</v>
      </c>
      <c r="F274" t="s">
        <v>28</v>
      </c>
      <c r="G274" s="1">
        <v>44255</v>
      </c>
      <c r="H274" s="4">
        <v>89262.07</v>
      </c>
      <c r="I274" t="s">
        <v>209</v>
      </c>
      <c r="J274">
        <v>-3260931065</v>
      </c>
      <c r="K274" t="s">
        <v>40</v>
      </c>
      <c r="L274" t="b">
        <v>1</v>
      </c>
    </row>
    <row r="275" spans="1:12" x14ac:dyDescent="0.25">
      <c r="A275" t="s">
        <v>409</v>
      </c>
      <c r="B275" t="s">
        <v>63</v>
      </c>
      <c r="C275" t="s">
        <v>42</v>
      </c>
      <c r="E275" t="s">
        <v>68</v>
      </c>
      <c r="F275" t="s">
        <v>16</v>
      </c>
      <c r="G275" s="1">
        <v>44772</v>
      </c>
      <c r="H275" s="4">
        <v>113848.69</v>
      </c>
      <c r="I275" t="s">
        <v>209</v>
      </c>
      <c r="J275">
        <v>-8433567085</v>
      </c>
      <c r="K275" t="s">
        <v>23</v>
      </c>
      <c r="L275" t="b">
        <v>1</v>
      </c>
    </row>
    <row r="276" spans="1:12" x14ac:dyDescent="0.25">
      <c r="A276" t="s">
        <v>410</v>
      </c>
      <c r="B276" t="s">
        <v>36</v>
      </c>
      <c r="C276" t="s">
        <v>111</v>
      </c>
      <c r="D276">
        <v>35</v>
      </c>
      <c r="E276" t="s">
        <v>72</v>
      </c>
      <c r="F276" t="s">
        <v>16</v>
      </c>
      <c r="G276" s="1">
        <v>44335</v>
      </c>
      <c r="H276" s="4">
        <v>69530.45</v>
      </c>
      <c r="I276" t="s">
        <v>124</v>
      </c>
      <c r="J276">
        <v>-414545634</v>
      </c>
      <c r="K276" t="s">
        <v>40</v>
      </c>
      <c r="L276" t="b">
        <v>1</v>
      </c>
    </row>
    <row r="277" spans="1:12" x14ac:dyDescent="0.25">
      <c r="A277" t="s">
        <v>411</v>
      </c>
      <c r="B277" t="s">
        <v>32</v>
      </c>
      <c r="C277" t="s">
        <v>20</v>
      </c>
      <c r="D277">
        <v>35</v>
      </c>
      <c r="E277" t="s">
        <v>54</v>
      </c>
      <c r="F277" t="s">
        <v>28</v>
      </c>
      <c r="G277" s="1">
        <v>45274</v>
      </c>
      <c r="H277" s="4">
        <v>84230.22</v>
      </c>
      <c r="I277" t="s">
        <v>138</v>
      </c>
      <c r="J277">
        <v>-200053473</v>
      </c>
      <c r="K277" t="s">
        <v>30</v>
      </c>
      <c r="L277" t="b">
        <v>1</v>
      </c>
    </row>
    <row r="278" spans="1:12" x14ac:dyDescent="0.25">
      <c r="A278" t="s">
        <v>412</v>
      </c>
      <c r="B278" t="s">
        <v>32</v>
      </c>
      <c r="C278" t="s">
        <v>111</v>
      </c>
      <c r="D278">
        <v>35</v>
      </c>
      <c r="E278" t="s">
        <v>89</v>
      </c>
      <c r="F278" t="s">
        <v>28</v>
      </c>
      <c r="G278" s="1">
        <v>44943</v>
      </c>
      <c r="H278" s="4">
        <v>76578.59</v>
      </c>
      <c r="I278" t="s">
        <v>384</v>
      </c>
      <c r="J278">
        <v>-9162475540</v>
      </c>
      <c r="K278" t="s">
        <v>18</v>
      </c>
      <c r="L278" t="b">
        <v>0</v>
      </c>
    </row>
    <row r="279" spans="1:12" x14ac:dyDescent="0.25">
      <c r="A279" t="s">
        <v>413</v>
      </c>
      <c r="B279" t="s">
        <v>36</v>
      </c>
      <c r="C279" t="s">
        <v>86</v>
      </c>
      <c r="D279">
        <v>30</v>
      </c>
      <c r="E279" t="s">
        <v>126</v>
      </c>
      <c r="F279" t="s">
        <v>33</v>
      </c>
      <c r="G279" s="1">
        <v>45293</v>
      </c>
      <c r="H279" s="4">
        <v>55532.06</v>
      </c>
      <c r="I279" t="s">
        <v>101</v>
      </c>
      <c r="J279">
        <v>-1082555988</v>
      </c>
      <c r="K279" t="s">
        <v>23</v>
      </c>
      <c r="L279" t="b">
        <v>1</v>
      </c>
    </row>
    <row r="280" spans="1:12" x14ac:dyDescent="0.25">
      <c r="A280" t="s">
        <v>414</v>
      </c>
      <c r="B280" t="s">
        <v>32</v>
      </c>
      <c r="C280" t="s">
        <v>111</v>
      </c>
      <c r="D280">
        <v>40</v>
      </c>
      <c r="E280" t="s">
        <v>169</v>
      </c>
      <c r="F280" t="s">
        <v>28</v>
      </c>
      <c r="G280" s="1">
        <v>44386</v>
      </c>
      <c r="H280" s="4">
        <v>115311.67999999999</v>
      </c>
      <c r="I280" t="s">
        <v>384</v>
      </c>
      <c r="J280">
        <v>-5343961128</v>
      </c>
      <c r="K280" t="s">
        <v>23</v>
      </c>
      <c r="L280" t="b">
        <v>1</v>
      </c>
    </row>
    <row r="281" spans="1:12" x14ac:dyDescent="0.25">
      <c r="A281" t="s">
        <v>415</v>
      </c>
      <c r="B281" t="s">
        <v>52</v>
      </c>
      <c r="C281" t="s">
        <v>53</v>
      </c>
      <c r="D281">
        <v>25</v>
      </c>
      <c r="E281" t="s">
        <v>185</v>
      </c>
      <c r="F281" t="s">
        <v>28</v>
      </c>
      <c r="G281" s="1">
        <v>44321</v>
      </c>
      <c r="H281" s="4">
        <v>66972.06</v>
      </c>
      <c r="I281" t="s">
        <v>55</v>
      </c>
      <c r="J281">
        <v>-1093371188</v>
      </c>
      <c r="K281" t="s">
        <v>30</v>
      </c>
      <c r="L281" t="b">
        <v>1</v>
      </c>
    </row>
    <row r="282" spans="1:12" x14ac:dyDescent="0.25">
      <c r="A282" t="s">
        <v>416</v>
      </c>
      <c r="B282" t="s">
        <v>57</v>
      </c>
      <c r="C282" t="s">
        <v>20</v>
      </c>
      <c r="D282">
        <v>30</v>
      </c>
      <c r="E282" t="s">
        <v>141</v>
      </c>
      <c r="F282" t="s">
        <v>33</v>
      </c>
      <c r="G282" s="1">
        <v>44507</v>
      </c>
      <c r="H282" s="4">
        <v>100215.06</v>
      </c>
      <c r="I282" t="s">
        <v>188</v>
      </c>
      <c r="J282">
        <v>-5473820235</v>
      </c>
      <c r="K282" t="s">
        <v>18</v>
      </c>
      <c r="L282" t="b">
        <v>1</v>
      </c>
    </row>
    <row r="283" spans="1:12" x14ac:dyDescent="0.25">
      <c r="A283" t="s">
        <v>417</v>
      </c>
      <c r="B283" t="s">
        <v>52</v>
      </c>
      <c r="C283" t="s">
        <v>20</v>
      </c>
      <c r="D283">
        <v>25</v>
      </c>
      <c r="E283" t="s">
        <v>100</v>
      </c>
      <c r="F283" t="s">
        <v>33</v>
      </c>
      <c r="G283" s="1">
        <v>45168</v>
      </c>
      <c r="H283" s="4">
        <v>115452.25</v>
      </c>
      <c r="I283" t="s">
        <v>114</v>
      </c>
      <c r="J283">
        <v>-8485571616</v>
      </c>
      <c r="K283" t="s">
        <v>40</v>
      </c>
      <c r="L283" t="b">
        <v>0</v>
      </c>
    </row>
    <row r="284" spans="1:12" x14ac:dyDescent="0.25">
      <c r="A284" t="s">
        <v>418</v>
      </c>
      <c r="B284" t="s">
        <v>63</v>
      </c>
      <c r="C284" t="s">
        <v>86</v>
      </c>
      <c r="D284">
        <v>30</v>
      </c>
      <c r="E284" t="s">
        <v>131</v>
      </c>
      <c r="F284" t="s">
        <v>33</v>
      </c>
      <c r="G284" s="1">
        <v>45153</v>
      </c>
      <c r="H284" s="4">
        <v>54141.38</v>
      </c>
      <c r="I284" t="s">
        <v>118</v>
      </c>
      <c r="J284">
        <v>-6880294239</v>
      </c>
      <c r="K284" t="s">
        <v>18</v>
      </c>
      <c r="L284" t="b">
        <v>0</v>
      </c>
    </row>
    <row r="285" spans="1:12" x14ac:dyDescent="0.25">
      <c r="A285" t="s">
        <v>419</v>
      </c>
      <c r="B285" t="s">
        <v>57</v>
      </c>
      <c r="C285" t="s">
        <v>14</v>
      </c>
      <c r="E285" t="s">
        <v>258</v>
      </c>
      <c r="F285" t="s">
        <v>16</v>
      </c>
      <c r="G285" s="1">
        <v>44189</v>
      </c>
      <c r="H285" s="4">
        <v>79251.95</v>
      </c>
      <c r="I285" t="s">
        <v>61</v>
      </c>
      <c r="J285">
        <v>-9036788126</v>
      </c>
      <c r="K285" t="s">
        <v>30</v>
      </c>
      <c r="L285" t="b">
        <v>0</v>
      </c>
    </row>
    <row r="286" spans="1:12" x14ac:dyDescent="0.25">
      <c r="A286" t="s">
        <v>420</v>
      </c>
      <c r="B286" t="s">
        <v>25</v>
      </c>
      <c r="C286" t="s">
        <v>53</v>
      </c>
      <c r="D286">
        <v>40</v>
      </c>
      <c r="E286" t="s">
        <v>190</v>
      </c>
      <c r="F286" t="s">
        <v>28</v>
      </c>
      <c r="G286" s="1">
        <v>45617</v>
      </c>
      <c r="H286" s="4">
        <v>114822.78</v>
      </c>
      <c r="I286" t="s">
        <v>134</v>
      </c>
      <c r="J286">
        <v>-8686694319</v>
      </c>
      <c r="K286" t="s">
        <v>30</v>
      </c>
      <c r="L286" t="b">
        <v>1</v>
      </c>
    </row>
    <row r="287" spans="1:12" x14ac:dyDescent="0.25">
      <c r="A287" t="s">
        <v>421</v>
      </c>
      <c r="B287" t="s">
        <v>25</v>
      </c>
      <c r="C287" t="s">
        <v>37</v>
      </c>
      <c r="D287">
        <v>35</v>
      </c>
      <c r="E287" t="s">
        <v>91</v>
      </c>
      <c r="F287" t="s">
        <v>16</v>
      </c>
      <c r="G287" s="1">
        <v>44517</v>
      </c>
      <c r="H287" s="4">
        <v>69919.320000000007</v>
      </c>
      <c r="I287" t="s">
        <v>281</v>
      </c>
      <c r="J287">
        <v>-2939087883</v>
      </c>
      <c r="K287" t="s">
        <v>18</v>
      </c>
      <c r="L287" t="b">
        <v>1</v>
      </c>
    </row>
    <row r="288" spans="1:12" x14ac:dyDescent="0.25">
      <c r="A288" t="s">
        <v>422</v>
      </c>
      <c r="B288" t="s">
        <v>63</v>
      </c>
      <c r="C288" t="s">
        <v>111</v>
      </c>
      <c r="D288">
        <v>30</v>
      </c>
      <c r="E288" t="s">
        <v>72</v>
      </c>
      <c r="F288" t="s">
        <v>33</v>
      </c>
      <c r="G288" s="1">
        <v>44225</v>
      </c>
      <c r="H288" s="4">
        <v>106616.97</v>
      </c>
      <c r="I288" t="s">
        <v>284</v>
      </c>
      <c r="J288">
        <v>-4344812307</v>
      </c>
      <c r="K288" t="s">
        <v>40</v>
      </c>
      <c r="L288" t="b">
        <v>0</v>
      </c>
    </row>
    <row r="289" spans="1:12" x14ac:dyDescent="0.25">
      <c r="A289" t="s">
        <v>423</v>
      </c>
      <c r="B289" t="s">
        <v>63</v>
      </c>
      <c r="C289" t="s">
        <v>26</v>
      </c>
      <c r="D289">
        <v>35</v>
      </c>
      <c r="E289" t="s">
        <v>54</v>
      </c>
      <c r="F289" t="s">
        <v>16</v>
      </c>
      <c r="G289" s="1">
        <v>45339</v>
      </c>
      <c r="H289" s="4">
        <v>73597.850000000006</v>
      </c>
      <c r="I289" t="s">
        <v>251</v>
      </c>
      <c r="J289">
        <v>-3402424032</v>
      </c>
      <c r="K289" t="s">
        <v>40</v>
      </c>
      <c r="L289" t="b">
        <v>1</v>
      </c>
    </row>
    <row r="290" spans="1:12" x14ac:dyDescent="0.25">
      <c r="A290" t="s">
        <v>424</v>
      </c>
      <c r="B290" t="s">
        <v>57</v>
      </c>
      <c r="C290" t="s">
        <v>111</v>
      </c>
      <c r="D290">
        <v>30</v>
      </c>
      <c r="E290" t="s">
        <v>185</v>
      </c>
      <c r="F290" t="s">
        <v>33</v>
      </c>
      <c r="G290" s="1">
        <v>45524</v>
      </c>
      <c r="H290" s="4">
        <v>79939.23</v>
      </c>
      <c r="I290" t="s">
        <v>266</v>
      </c>
      <c r="J290">
        <v>-8105955183</v>
      </c>
      <c r="K290" t="s">
        <v>23</v>
      </c>
      <c r="L290" t="b">
        <v>1</v>
      </c>
    </row>
    <row r="291" spans="1:12" x14ac:dyDescent="0.25">
      <c r="A291" t="s">
        <v>425</v>
      </c>
      <c r="B291" t="s">
        <v>67</v>
      </c>
      <c r="C291" t="s">
        <v>42</v>
      </c>
      <c r="D291">
        <v>25</v>
      </c>
      <c r="E291" t="s">
        <v>169</v>
      </c>
      <c r="F291" t="s">
        <v>33</v>
      </c>
      <c r="G291" s="1">
        <v>44493</v>
      </c>
      <c r="H291" s="4" t="s">
        <v>223</v>
      </c>
      <c r="I291" t="s">
        <v>78</v>
      </c>
      <c r="J291">
        <v>-2694500533</v>
      </c>
      <c r="K291" t="s">
        <v>40</v>
      </c>
      <c r="L291" t="b">
        <v>0</v>
      </c>
    </row>
    <row r="292" spans="1:12" x14ac:dyDescent="0.25">
      <c r="A292" t="s">
        <v>426</v>
      </c>
      <c r="B292" t="s">
        <v>67</v>
      </c>
      <c r="C292" t="s">
        <v>111</v>
      </c>
      <c r="D292">
        <v>30</v>
      </c>
      <c r="E292" t="s">
        <v>68</v>
      </c>
      <c r="F292" t="s">
        <v>33</v>
      </c>
      <c r="G292" s="1">
        <v>44449</v>
      </c>
      <c r="H292" s="4">
        <v>90772.25</v>
      </c>
      <c r="I292" t="s">
        <v>122</v>
      </c>
      <c r="J292">
        <v>-2408916497</v>
      </c>
      <c r="K292" t="s">
        <v>18</v>
      </c>
      <c r="L292" t="b">
        <v>0</v>
      </c>
    </row>
    <row r="293" spans="1:12" x14ac:dyDescent="0.25">
      <c r="A293" t="s">
        <v>427</v>
      </c>
      <c r="B293" t="s">
        <v>32</v>
      </c>
      <c r="C293" t="s">
        <v>37</v>
      </c>
      <c r="D293">
        <v>35</v>
      </c>
      <c r="E293" t="s">
        <v>54</v>
      </c>
      <c r="F293" t="s">
        <v>16</v>
      </c>
      <c r="G293" s="1">
        <v>45198</v>
      </c>
      <c r="H293" s="4">
        <v>58275.74</v>
      </c>
      <c r="I293" t="s">
        <v>127</v>
      </c>
      <c r="J293">
        <v>-3735439626</v>
      </c>
      <c r="K293" t="s">
        <v>30</v>
      </c>
      <c r="L293" t="b">
        <v>0</v>
      </c>
    </row>
    <row r="294" spans="1:12" x14ac:dyDescent="0.25">
      <c r="A294" t="s">
        <v>428</v>
      </c>
      <c r="B294" t="s">
        <v>67</v>
      </c>
      <c r="C294" t="s">
        <v>111</v>
      </c>
      <c r="E294" t="s">
        <v>15</v>
      </c>
      <c r="F294" t="s">
        <v>28</v>
      </c>
      <c r="G294" s="1">
        <v>44071</v>
      </c>
      <c r="H294" s="4">
        <v>94709.79</v>
      </c>
      <c r="I294" t="s">
        <v>122</v>
      </c>
      <c r="J294">
        <v>-3652717271</v>
      </c>
      <c r="K294" t="s">
        <v>23</v>
      </c>
      <c r="L294" t="b">
        <v>0</v>
      </c>
    </row>
    <row r="295" spans="1:12" x14ac:dyDescent="0.25">
      <c r="A295" t="s">
        <v>429</v>
      </c>
      <c r="B295" t="s">
        <v>36</v>
      </c>
      <c r="C295" t="s">
        <v>53</v>
      </c>
      <c r="E295" t="s">
        <v>169</v>
      </c>
      <c r="F295" t="s">
        <v>16</v>
      </c>
      <c r="G295" s="1">
        <v>44810</v>
      </c>
      <c r="H295" s="4">
        <v>60722.99</v>
      </c>
      <c r="I295" t="s">
        <v>219</v>
      </c>
      <c r="J295">
        <v>-2397240421</v>
      </c>
      <c r="K295" t="s">
        <v>23</v>
      </c>
      <c r="L295" t="b">
        <v>1</v>
      </c>
    </row>
    <row r="296" spans="1:12" x14ac:dyDescent="0.25">
      <c r="A296" t="s">
        <v>430</v>
      </c>
      <c r="B296" t="s">
        <v>36</v>
      </c>
      <c r="C296" t="s">
        <v>53</v>
      </c>
      <c r="D296">
        <v>40</v>
      </c>
      <c r="E296" t="s">
        <v>75</v>
      </c>
      <c r="F296" t="s">
        <v>33</v>
      </c>
      <c r="G296" s="1">
        <v>45382</v>
      </c>
      <c r="H296" s="4">
        <v>87626.240000000005</v>
      </c>
      <c r="I296" t="s">
        <v>219</v>
      </c>
      <c r="J296">
        <v>-6931216375</v>
      </c>
      <c r="K296" t="s">
        <v>30</v>
      </c>
      <c r="L296" t="b">
        <v>1</v>
      </c>
    </row>
    <row r="297" spans="1:12" x14ac:dyDescent="0.25">
      <c r="A297" t="s">
        <v>431</v>
      </c>
      <c r="B297" t="s">
        <v>57</v>
      </c>
      <c r="C297" t="s">
        <v>20</v>
      </c>
      <c r="D297">
        <v>30</v>
      </c>
      <c r="E297" t="s">
        <v>75</v>
      </c>
      <c r="F297" t="s">
        <v>16</v>
      </c>
      <c r="G297" s="1">
        <v>44907</v>
      </c>
      <c r="H297" s="4">
        <v>81272.36</v>
      </c>
      <c r="I297" t="s">
        <v>188</v>
      </c>
      <c r="J297">
        <v>-1820916600</v>
      </c>
      <c r="K297" t="s">
        <v>40</v>
      </c>
      <c r="L297" t="b">
        <v>0</v>
      </c>
    </row>
    <row r="298" spans="1:12" x14ac:dyDescent="0.25">
      <c r="A298" t="s">
        <v>432</v>
      </c>
      <c r="B298" t="s">
        <v>13</v>
      </c>
      <c r="C298" t="s">
        <v>86</v>
      </c>
      <c r="E298" t="s">
        <v>141</v>
      </c>
      <c r="F298" t="s">
        <v>28</v>
      </c>
      <c r="G298" s="1">
        <v>44866</v>
      </c>
      <c r="H298" s="4">
        <v>64150.97</v>
      </c>
      <c r="I298" t="s">
        <v>87</v>
      </c>
      <c r="J298">
        <v>-23142899</v>
      </c>
      <c r="K298" t="s">
        <v>30</v>
      </c>
      <c r="L298" t="b">
        <v>1</v>
      </c>
    </row>
    <row r="299" spans="1:12" x14ac:dyDescent="0.25">
      <c r="A299" t="s">
        <v>433</v>
      </c>
      <c r="B299" t="s">
        <v>52</v>
      </c>
      <c r="C299" t="s">
        <v>14</v>
      </c>
      <c r="D299">
        <v>35</v>
      </c>
      <c r="E299" t="s">
        <v>72</v>
      </c>
      <c r="F299" t="s">
        <v>16</v>
      </c>
      <c r="G299" s="1">
        <v>45224</v>
      </c>
      <c r="H299" s="4">
        <v>64378.1</v>
      </c>
      <c r="I299" t="s">
        <v>149</v>
      </c>
      <c r="J299">
        <v>-1851327971</v>
      </c>
      <c r="K299" t="s">
        <v>40</v>
      </c>
      <c r="L299" t="b">
        <v>0</v>
      </c>
    </row>
    <row r="300" spans="1:12" x14ac:dyDescent="0.25">
      <c r="A300" t="s">
        <v>434</v>
      </c>
      <c r="B300" t="s">
        <v>13</v>
      </c>
      <c r="C300" t="s">
        <v>26</v>
      </c>
      <c r="E300" t="s">
        <v>21</v>
      </c>
      <c r="F300" t="s">
        <v>33</v>
      </c>
      <c r="G300" s="1">
        <v>44101</v>
      </c>
      <c r="H300" s="4">
        <v>85927.35</v>
      </c>
      <c r="I300" t="s">
        <v>48</v>
      </c>
      <c r="J300">
        <v>-4572308480</v>
      </c>
      <c r="K300" t="s">
        <v>30</v>
      </c>
      <c r="L300" t="b">
        <v>0</v>
      </c>
    </row>
    <row r="301" spans="1:12" x14ac:dyDescent="0.25">
      <c r="A301" t="s">
        <v>435</v>
      </c>
      <c r="B301" t="s">
        <v>25</v>
      </c>
      <c r="C301" t="s">
        <v>42</v>
      </c>
      <c r="E301" t="s">
        <v>93</v>
      </c>
      <c r="F301" t="s">
        <v>33</v>
      </c>
      <c r="G301" s="1">
        <v>45312</v>
      </c>
      <c r="H301" s="4">
        <v>51523.93</v>
      </c>
      <c r="I301" t="s">
        <v>44</v>
      </c>
      <c r="J301">
        <v>-18418619</v>
      </c>
      <c r="K301" t="s">
        <v>18</v>
      </c>
      <c r="L301" t="b">
        <v>1</v>
      </c>
    </row>
    <row r="302" spans="1:12" x14ac:dyDescent="0.25">
      <c r="A302" t="s">
        <v>436</v>
      </c>
      <c r="B302" t="s">
        <v>25</v>
      </c>
      <c r="C302" t="s">
        <v>111</v>
      </c>
      <c r="D302">
        <v>30</v>
      </c>
      <c r="E302" t="s">
        <v>43</v>
      </c>
      <c r="F302" t="s">
        <v>16</v>
      </c>
      <c r="G302" s="1">
        <v>44698</v>
      </c>
      <c r="H302" s="4">
        <v>74117.02</v>
      </c>
      <c r="I302" t="s">
        <v>159</v>
      </c>
      <c r="J302">
        <v>-3036625435</v>
      </c>
      <c r="K302" t="s">
        <v>40</v>
      </c>
      <c r="L302" t="b">
        <v>0</v>
      </c>
    </row>
    <row r="303" spans="1:12" x14ac:dyDescent="0.25">
      <c r="A303" t="s">
        <v>437</v>
      </c>
      <c r="B303" t="s">
        <v>25</v>
      </c>
      <c r="C303" t="s">
        <v>111</v>
      </c>
      <c r="D303">
        <v>25</v>
      </c>
      <c r="E303" t="s">
        <v>21</v>
      </c>
      <c r="F303" t="s">
        <v>33</v>
      </c>
      <c r="G303" s="1">
        <v>44668</v>
      </c>
      <c r="H303" s="4">
        <v>62598.69</v>
      </c>
      <c r="I303" t="s">
        <v>159</v>
      </c>
      <c r="J303">
        <v>-1721314518</v>
      </c>
      <c r="K303" t="s">
        <v>18</v>
      </c>
      <c r="L303" t="b">
        <v>1</v>
      </c>
    </row>
    <row r="304" spans="1:12" x14ac:dyDescent="0.25">
      <c r="A304" t="s">
        <v>438</v>
      </c>
      <c r="B304" t="s">
        <v>67</v>
      </c>
      <c r="C304" t="s">
        <v>37</v>
      </c>
      <c r="D304">
        <v>35</v>
      </c>
      <c r="E304" t="s">
        <v>103</v>
      </c>
      <c r="F304" t="s">
        <v>33</v>
      </c>
      <c r="G304" s="1">
        <v>44600</v>
      </c>
      <c r="H304" s="4">
        <v>55617.5</v>
      </c>
      <c r="I304" t="s">
        <v>69</v>
      </c>
      <c r="J304">
        <v>-5151092267</v>
      </c>
      <c r="K304" t="s">
        <v>23</v>
      </c>
      <c r="L304" t="b">
        <v>1</v>
      </c>
    </row>
    <row r="305" spans="1:12" x14ac:dyDescent="0.25">
      <c r="A305" t="s">
        <v>439</v>
      </c>
      <c r="B305" t="s">
        <v>52</v>
      </c>
      <c r="C305" t="s">
        <v>86</v>
      </c>
      <c r="D305">
        <v>35</v>
      </c>
      <c r="E305" t="s">
        <v>58</v>
      </c>
      <c r="F305" t="s">
        <v>28</v>
      </c>
      <c r="G305" s="1">
        <v>44635</v>
      </c>
      <c r="H305" s="4">
        <v>87018.98</v>
      </c>
      <c r="I305" t="s">
        <v>371</v>
      </c>
      <c r="J305">
        <v>-5926249450</v>
      </c>
      <c r="K305" t="s">
        <v>30</v>
      </c>
      <c r="L305" t="b">
        <v>1</v>
      </c>
    </row>
    <row r="306" spans="1:12" x14ac:dyDescent="0.25">
      <c r="A306" t="s">
        <v>440</v>
      </c>
      <c r="B306" t="s">
        <v>57</v>
      </c>
      <c r="C306" t="s">
        <v>53</v>
      </c>
      <c r="D306">
        <v>25</v>
      </c>
      <c r="E306" t="s">
        <v>217</v>
      </c>
      <c r="F306" t="s">
        <v>33</v>
      </c>
      <c r="G306" s="1">
        <v>45210</v>
      </c>
      <c r="H306" s="4">
        <v>100336.58</v>
      </c>
      <c r="I306" t="s">
        <v>183</v>
      </c>
      <c r="J306">
        <v>-4754102251</v>
      </c>
      <c r="K306" t="s">
        <v>23</v>
      </c>
      <c r="L306" t="b">
        <v>1</v>
      </c>
    </row>
    <row r="307" spans="1:12" x14ac:dyDescent="0.25">
      <c r="A307" t="s">
        <v>441</v>
      </c>
      <c r="B307" t="s">
        <v>67</v>
      </c>
      <c r="C307" t="s">
        <v>26</v>
      </c>
      <c r="D307">
        <v>30</v>
      </c>
      <c r="E307" t="s">
        <v>176</v>
      </c>
      <c r="F307" t="s">
        <v>33</v>
      </c>
      <c r="G307" s="1">
        <v>44148</v>
      </c>
      <c r="H307" s="4">
        <v>69295.48</v>
      </c>
      <c r="I307" t="s">
        <v>73</v>
      </c>
      <c r="J307">
        <v>-6771196420</v>
      </c>
      <c r="K307" t="s">
        <v>23</v>
      </c>
      <c r="L307" t="b">
        <v>0</v>
      </c>
    </row>
    <row r="308" spans="1:12" x14ac:dyDescent="0.25">
      <c r="A308" t="s">
        <v>442</v>
      </c>
      <c r="B308" t="s">
        <v>13</v>
      </c>
      <c r="C308" t="s">
        <v>20</v>
      </c>
      <c r="D308">
        <v>25</v>
      </c>
      <c r="E308" t="s">
        <v>192</v>
      </c>
      <c r="F308" t="s">
        <v>28</v>
      </c>
      <c r="G308" s="1">
        <v>45399</v>
      </c>
      <c r="H308" s="4">
        <v>115536.66</v>
      </c>
      <c r="I308" t="s">
        <v>22</v>
      </c>
      <c r="J308">
        <v>-5226557675</v>
      </c>
      <c r="K308" t="s">
        <v>23</v>
      </c>
      <c r="L308" t="b">
        <v>1</v>
      </c>
    </row>
    <row r="309" spans="1:12" x14ac:dyDescent="0.25">
      <c r="A309" t="s">
        <v>443</v>
      </c>
      <c r="B309" t="s">
        <v>57</v>
      </c>
      <c r="C309" t="s">
        <v>53</v>
      </c>
      <c r="D309">
        <v>30</v>
      </c>
      <c r="E309" t="s">
        <v>141</v>
      </c>
      <c r="F309" t="s">
        <v>28</v>
      </c>
      <c r="G309" s="1">
        <v>43899</v>
      </c>
      <c r="H309" s="4">
        <v>81250.87</v>
      </c>
      <c r="I309" t="s">
        <v>183</v>
      </c>
      <c r="J309">
        <v>-9523668787</v>
      </c>
      <c r="K309" t="s">
        <v>23</v>
      </c>
      <c r="L309" t="b">
        <v>0</v>
      </c>
    </row>
    <row r="310" spans="1:12" x14ac:dyDescent="0.25">
      <c r="A310" t="s">
        <v>444</v>
      </c>
      <c r="B310" t="s">
        <v>25</v>
      </c>
      <c r="C310" t="s">
        <v>42</v>
      </c>
      <c r="D310">
        <v>30</v>
      </c>
      <c r="E310" t="s">
        <v>197</v>
      </c>
      <c r="F310" t="s">
        <v>33</v>
      </c>
      <c r="G310" s="1">
        <v>44729</v>
      </c>
      <c r="H310" s="4">
        <v>66403.75</v>
      </c>
      <c r="I310" t="s">
        <v>44</v>
      </c>
      <c r="J310">
        <v>-7883619688</v>
      </c>
      <c r="K310" t="s">
        <v>30</v>
      </c>
      <c r="L310" t="b">
        <v>0</v>
      </c>
    </row>
    <row r="311" spans="1:12" x14ac:dyDescent="0.25">
      <c r="A311" t="s">
        <v>445</v>
      </c>
      <c r="B311" t="s">
        <v>25</v>
      </c>
      <c r="C311" t="s">
        <v>86</v>
      </c>
      <c r="D311">
        <v>30</v>
      </c>
      <c r="E311" t="s">
        <v>155</v>
      </c>
      <c r="F311" t="s">
        <v>16</v>
      </c>
      <c r="G311" s="1">
        <v>45501</v>
      </c>
      <c r="H311" s="4">
        <v>114147.79</v>
      </c>
      <c r="I311" t="s">
        <v>145</v>
      </c>
      <c r="J311">
        <v>-3135030586</v>
      </c>
      <c r="K311" t="s">
        <v>23</v>
      </c>
      <c r="L311" t="b">
        <v>0</v>
      </c>
    </row>
    <row r="312" spans="1:12" x14ac:dyDescent="0.25">
      <c r="A312" t="s">
        <v>446</v>
      </c>
      <c r="B312" t="s">
        <v>36</v>
      </c>
      <c r="C312" t="s">
        <v>42</v>
      </c>
      <c r="D312">
        <v>30</v>
      </c>
      <c r="E312" t="s">
        <v>64</v>
      </c>
      <c r="F312" t="s">
        <v>28</v>
      </c>
      <c r="G312" s="1">
        <v>44898</v>
      </c>
      <c r="H312" s="4">
        <v>65472.99</v>
      </c>
      <c r="I312" t="s">
        <v>157</v>
      </c>
      <c r="J312">
        <v>-2105524727</v>
      </c>
      <c r="K312" t="s">
        <v>30</v>
      </c>
      <c r="L312" t="b">
        <v>0</v>
      </c>
    </row>
    <row r="313" spans="1:12" x14ac:dyDescent="0.25">
      <c r="A313" t="s">
        <v>447</v>
      </c>
      <c r="B313" t="s">
        <v>25</v>
      </c>
      <c r="C313" t="s">
        <v>14</v>
      </c>
      <c r="E313" t="s">
        <v>185</v>
      </c>
      <c r="F313" t="s">
        <v>16</v>
      </c>
      <c r="G313" s="1">
        <v>45113</v>
      </c>
      <c r="H313" s="4">
        <v>97512.51</v>
      </c>
      <c r="I313" t="s">
        <v>143</v>
      </c>
      <c r="J313">
        <v>-6333021259</v>
      </c>
      <c r="K313" t="s">
        <v>30</v>
      </c>
      <c r="L313" t="b">
        <v>1</v>
      </c>
    </row>
    <row r="314" spans="1:12" x14ac:dyDescent="0.25">
      <c r="A314" t="s">
        <v>448</v>
      </c>
      <c r="B314" t="s">
        <v>25</v>
      </c>
      <c r="C314" t="s">
        <v>20</v>
      </c>
      <c r="D314">
        <v>35</v>
      </c>
      <c r="E314" t="s">
        <v>258</v>
      </c>
      <c r="F314" t="s">
        <v>33</v>
      </c>
      <c r="G314" s="1">
        <v>45440</v>
      </c>
      <c r="H314" s="4">
        <v>86712.41</v>
      </c>
      <c r="I314" t="s">
        <v>76</v>
      </c>
      <c r="J314">
        <v>-6501917919</v>
      </c>
      <c r="K314" t="s">
        <v>18</v>
      </c>
      <c r="L314" t="b">
        <v>1</v>
      </c>
    </row>
    <row r="315" spans="1:12" x14ac:dyDescent="0.25">
      <c r="A315" t="s">
        <v>449</v>
      </c>
      <c r="B315" t="s">
        <v>67</v>
      </c>
      <c r="C315" t="s">
        <v>14</v>
      </c>
      <c r="D315">
        <v>30</v>
      </c>
      <c r="E315" t="s">
        <v>180</v>
      </c>
      <c r="F315" t="s">
        <v>16</v>
      </c>
      <c r="G315" s="1">
        <v>45376</v>
      </c>
      <c r="H315" s="4">
        <v>87654.98</v>
      </c>
      <c r="I315" t="s">
        <v>195</v>
      </c>
      <c r="J315">
        <v>-2521310961</v>
      </c>
      <c r="K315" t="s">
        <v>40</v>
      </c>
      <c r="L315" t="b">
        <v>0</v>
      </c>
    </row>
    <row r="316" spans="1:12" x14ac:dyDescent="0.25">
      <c r="A316" t="s">
        <v>450</v>
      </c>
      <c r="B316" t="s">
        <v>57</v>
      </c>
      <c r="C316" t="s">
        <v>37</v>
      </c>
      <c r="D316">
        <v>35</v>
      </c>
      <c r="E316" t="s">
        <v>54</v>
      </c>
      <c r="F316" t="s">
        <v>33</v>
      </c>
      <c r="G316" s="1">
        <v>43949</v>
      </c>
      <c r="H316" s="4">
        <v>89367.02</v>
      </c>
      <c r="I316" t="s">
        <v>59</v>
      </c>
      <c r="J316">
        <v>-2728476569</v>
      </c>
      <c r="K316" t="s">
        <v>40</v>
      </c>
      <c r="L316" t="b">
        <v>0</v>
      </c>
    </row>
    <row r="317" spans="1:12" x14ac:dyDescent="0.25">
      <c r="A317" t="s">
        <v>451</v>
      </c>
      <c r="B317" t="s">
        <v>52</v>
      </c>
      <c r="C317" t="s">
        <v>42</v>
      </c>
      <c r="D317">
        <v>40</v>
      </c>
      <c r="E317" t="s">
        <v>108</v>
      </c>
      <c r="F317" t="s">
        <v>16</v>
      </c>
      <c r="G317" s="1">
        <v>44507</v>
      </c>
      <c r="H317" s="4">
        <v>95269.41</v>
      </c>
      <c r="I317" t="s">
        <v>81</v>
      </c>
      <c r="J317">
        <v>-4120092819</v>
      </c>
      <c r="K317" t="s">
        <v>30</v>
      </c>
      <c r="L317" t="b">
        <v>1</v>
      </c>
    </row>
    <row r="318" spans="1:12" x14ac:dyDescent="0.25">
      <c r="A318" t="s">
        <v>452</v>
      </c>
      <c r="B318" t="s">
        <v>36</v>
      </c>
      <c r="C318" t="s">
        <v>37</v>
      </c>
      <c r="D318">
        <v>25</v>
      </c>
      <c r="E318" t="s">
        <v>185</v>
      </c>
      <c r="F318" t="s">
        <v>16</v>
      </c>
      <c r="G318" s="1">
        <v>43936</v>
      </c>
      <c r="H318" s="4">
        <v>68792.31</v>
      </c>
      <c r="I318" t="s">
        <v>39</v>
      </c>
      <c r="J318">
        <v>-6678498435</v>
      </c>
      <c r="K318" t="s">
        <v>18</v>
      </c>
      <c r="L318" t="b">
        <v>0</v>
      </c>
    </row>
    <row r="319" spans="1:12" x14ac:dyDescent="0.25">
      <c r="A319" t="s">
        <v>453</v>
      </c>
      <c r="B319" t="s">
        <v>25</v>
      </c>
      <c r="C319" t="s">
        <v>111</v>
      </c>
      <c r="D319">
        <v>25</v>
      </c>
      <c r="E319" t="s">
        <v>83</v>
      </c>
      <c r="F319" t="s">
        <v>28</v>
      </c>
      <c r="G319" s="1">
        <v>45206</v>
      </c>
      <c r="H319" s="4">
        <v>89119.53</v>
      </c>
      <c r="I319" t="s">
        <v>159</v>
      </c>
      <c r="J319">
        <v>-2418623689</v>
      </c>
      <c r="K319" t="s">
        <v>30</v>
      </c>
      <c r="L319" t="b">
        <v>1</v>
      </c>
    </row>
    <row r="320" spans="1:12" x14ac:dyDescent="0.25">
      <c r="A320" t="s">
        <v>454</v>
      </c>
      <c r="B320" t="s">
        <v>36</v>
      </c>
      <c r="C320" t="s">
        <v>14</v>
      </c>
      <c r="D320">
        <v>35</v>
      </c>
      <c r="E320" t="s">
        <v>58</v>
      </c>
      <c r="F320" t="s">
        <v>16</v>
      </c>
      <c r="G320" s="1">
        <v>45349</v>
      </c>
      <c r="H320" s="4">
        <v>58212.13</v>
      </c>
      <c r="I320" t="s">
        <v>50</v>
      </c>
      <c r="J320">
        <v>-3628917755</v>
      </c>
      <c r="K320" t="s">
        <v>30</v>
      </c>
      <c r="L320" t="b">
        <v>0</v>
      </c>
    </row>
    <row r="321" spans="1:12" x14ac:dyDescent="0.25">
      <c r="A321" t="s">
        <v>455</v>
      </c>
      <c r="B321" t="s">
        <v>63</v>
      </c>
      <c r="C321" t="s">
        <v>86</v>
      </c>
      <c r="D321">
        <v>30</v>
      </c>
      <c r="E321" t="s">
        <v>75</v>
      </c>
      <c r="F321" t="s">
        <v>28</v>
      </c>
      <c r="G321" s="1">
        <v>44249</v>
      </c>
      <c r="H321" s="4">
        <v>77764.240000000005</v>
      </c>
      <c r="I321" t="s">
        <v>118</v>
      </c>
      <c r="J321">
        <v>-6205634110</v>
      </c>
      <c r="K321" t="s">
        <v>30</v>
      </c>
      <c r="L321" t="b">
        <v>1</v>
      </c>
    </row>
    <row r="322" spans="1:12" x14ac:dyDescent="0.25">
      <c r="A322" t="s">
        <v>456</v>
      </c>
      <c r="B322" t="s">
        <v>36</v>
      </c>
      <c r="C322" t="s">
        <v>42</v>
      </c>
      <c r="D322">
        <v>35</v>
      </c>
      <c r="E322" t="s">
        <v>103</v>
      </c>
      <c r="F322" t="s">
        <v>28</v>
      </c>
      <c r="G322" s="1">
        <v>45159</v>
      </c>
      <c r="H322" s="4">
        <v>75148.17</v>
      </c>
      <c r="I322" t="s">
        <v>157</v>
      </c>
      <c r="J322">
        <v>-5950342810</v>
      </c>
      <c r="K322" t="s">
        <v>18</v>
      </c>
      <c r="L322" t="b">
        <v>0</v>
      </c>
    </row>
    <row r="323" spans="1:12" x14ac:dyDescent="0.25">
      <c r="A323" t="s">
        <v>457</v>
      </c>
      <c r="B323" t="s">
        <v>63</v>
      </c>
      <c r="C323" t="s">
        <v>26</v>
      </c>
      <c r="D323">
        <v>40</v>
      </c>
      <c r="E323" t="s">
        <v>80</v>
      </c>
      <c r="F323" t="s">
        <v>33</v>
      </c>
      <c r="G323" s="1">
        <v>45390</v>
      </c>
      <c r="H323" s="4">
        <v>108781.18</v>
      </c>
      <c r="I323" t="s">
        <v>251</v>
      </c>
      <c r="J323">
        <v>-3904383033</v>
      </c>
      <c r="K323" t="s">
        <v>40</v>
      </c>
      <c r="L323" t="b">
        <v>0</v>
      </c>
    </row>
    <row r="324" spans="1:12" x14ac:dyDescent="0.25">
      <c r="A324" t="s">
        <v>458</v>
      </c>
      <c r="B324" t="s">
        <v>36</v>
      </c>
      <c r="C324" t="s">
        <v>20</v>
      </c>
      <c r="D324">
        <v>35</v>
      </c>
      <c r="E324" t="s">
        <v>21</v>
      </c>
      <c r="F324" t="s">
        <v>28</v>
      </c>
      <c r="G324" s="1">
        <v>45600</v>
      </c>
      <c r="H324" s="4">
        <v>65489.19</v>
      </c>
      <c r="I324" t="s">
        <v>198</v>
      </c>
      <c r="J324">
        <v>-1990970050</v>
      </c>
      <c r="K324" t="s">
        <v>18</v>
      </c>
      <c r="L324" t="b">
        <v>1</v>
      </c>
    </row>
    <row r="325" spans="1:12" x14ac:dyDescent="0.25">
      <c r="A325" t="s">
        <v>459</v>
      </c>
      <c r="B325" t="s">
        <v>32</v>
      </c>
      <c r="C325" t="s">
        <v>53</v>
      </c>
      <c r="E325" t="s">
        <v>91</v>
      </c>
      <c r="F325" t="s">
        <v>28</v>
      </c>
      <c r="G325" s="1">
        <v>44686</v>
      </c>
      <c r="H325" s="4">
        <v>70663.460000000006</v>
      </c>
      <c r="I325" t="s">
        <v>254</v>
      </c>
      <c r="J325">
        <v>-4054683564</v>
      </c>
      <c r="K325" t="s">
        <v>23</v>
      </c>
      <c r="L325" t="b">
        <v>0</v>
      </c>
    </row>
    <row r="326" spans="1:12" x14ac:dyDescent="0.25">
      <c r="A326" t="s">
        <v>460</v>
      </c>
      <c r="B326" t="s">
        <v>57</v>
      </c>
      <c r="C326" t="s">
        <v>86</v>
      </c>
      <c r="D326">
        <v>40</v>
      </c>
      <c r="E326" t="s">
        <v>100</v>
      </c>
      <c r="F326" t="s">
        <v>33</v>
      </c>
      <c r="G326" s="1">
        <v>44958</v>
      </c>
      <c r="H326" s="4">
        <v>95822.56</v>
      </c>
      <c r="I326" t="s">
        <v>98</v>
      </c>
      <c r="J326">
        <v>-2156818208</v>
      </c>
      <c r="K326" t="s">
        <v>18</v>
      </c>
      <c r="L326" t="b">
        <v>0</v>
      </c>
    </row>
    <row r="327" spans="1:12" x14ac:dyDescent="0.25">
      <c r="A327" t="s">
        <v>461</v>
      </c>
      <c r="B327" t="s">
        <v>32</v>
      </c>
      <c r="C327" t="s">
        <v>86</v>
      </c>
      <c r="D327">
        <v>40</v>
      </c>
      <c r="E327" t="s">
        <v>258</v>
      </c>
      <c r="F327" t="s">
        <v>28</v>
      </c>
      <c r="G327" s="1">
        <v>44835</v>
      </c>
      <c r="H327" s="4">
        <v>82258.03</v>
      </c>
      <c r="I327" t="s">
        <v>213</v>
      </c>
      <c r="J327">
        <v>-6790422710</v>
      </c>
      <c r="K327" t="s">
        <v>18</v>
      </c>
      <c r="L327" t="b">
        <v>1</v>
      </c>
    </row>
    <row r="328" spans="1:12" x14ac:dyDescent="0.25">
      <c r="A328" t="s">
        <v>462</v>
      </c>
      <c r="B328" t="s">
        <v>36</v>
      </c>
      <c r="C328" t="s">
        <v>37</v>
      </c>
      <c r="D328">
        <v>30</v>
      </c>
      <c r="E328" t="s">
        <v>27</v>
      </c>
      <c r="F328" t="s">
        <v>28</v>
      </c>
      <c r="G328" s="1">
        <v>44831</v>
      </c>
      <c r="H328" s="4">
        <v>62883.34</v>
      </c>
      <c r="I328" t="s">
        <v>39</v>
      </c>
      <c r="J328">
        <v>-3322889856</v>
      </c>
      <c r="K328" t="s">
        <v>18</v>
      </c>
      <c r="L328" t="b">
        <v>0</v>
      </c>
    </row>
    <row r="329" spans="1:12" x14ac:dyDescent="0.25">
      <c r="A329" t="s">
        <v>463</v>
      </c>
      <c r="B329" t="s">
        <v>25</v>
      </c>
      <c r="C329" t="s">
        <v>14</v>
      </c>
      <c r="E329" t="s">
        <v>141</v>
      </c>
      <c r="F329" t="s">
        <v>28</v>
      </c>
      <c r="G329" s="1">
        <v>43930</v>
      </c>
      <c r="H329" s="4">
        <v>103503.72</v>
      </c>
      <c r="I329" t="s">
        <v>143</v>
      </c>
      <c r="J329">
        <v>-2545960632</v>
      </c>
      <c r="K329" t="s">
        <v>18</v>
      </c>
      <c r="L329" t="b">
        <v>1</v>
      </c>
    </row>
    <row r="330" spans="1:12" x14ac:dyDescent="0.25">
      <c r="A330" t="s">
        <v>464</v>
      </c>
      <c r="B330" t="s">
        <v>57</v>
      </c>
      <c r="C330" t="s">
        <v>42</v>
      </c>
      <c r="D330">
        <v>25</v>
      </c>
      <c r="E330" t="s">
        <v>54</v>
      </c>
      <c r="F330" t="s">
        <v>16</v>
      </c>
      <c r="G330" s="1">
        <v>44278</v>
      </c>
      <c r="H330" s="4">
        <v>85401.3</v>
      </c>
      <c r="I330" t="s">
        <v>94</v>
      </c>
      <c r="J330">
        <v>-9912971023</v>
      </c>
      <c r="K330" t="s">
        <v>40</v>
      </c>
      <c r="L330" t="b">
        <v>1</v>
      </c>
    </row>
    <row r="331" spans="1:12" x14ac:dyDescent="0.25">
      <c r="A331" t="s">
        <v>465</v>
      </c>
      <c r="B331" t="s">
        <v>63</v>
      </c>
      <c r="C331" t="s">
        <v>42</v>
      </c>
      <c r="D331">
        <v>40</v>
      </c>
      <c r="E331" t="s">
        <v>141</v>
      </c>
      <c r="F331" t="s">
        <v>28</v>
      </c>
      <c r="G331" s="1">
        <v>44960</v>
      </c>
      <c r="H331" s="4" t="s">
        <v>223</v>
      </c>
      <c r="I331" t="s">
        <v>209</v>
      </c>
      <c r="J331">
        <v>-8171752420</v>
      </c>
      <c r="K331" t="s">
        <v>23</v>
      </c>
      <c r="L331" t="b">
        <v>0</v>
      </c>
    </row>
    <row r="332" spans="1:12" x14ac:dyDescent="0.25">
      <c r="A332" t="s">
        <v>466</v>
      </c>
      <c r="B332" t="s">
        <v>32</v>
      </c>
      <c r="C332" t="s">
        <v>111</v>
      </c>
      <c r="E332" t="s">
        <v>126</v>
      </c>
      <c r="F332" t="s">
        <v>28</v>
      </c>
      <c r="G332" s="1">
        <v>45496</v>
      </c>
      <c r="H332" s="4">
        <v>98850.14</v>
      </c>
      <c r="I332" t="s">
        <v>384</v>
      </c>
      <c r="J332">
        <v>-4955112746</v>
      </c>
      <c r="K332" t="s">
        <v>40</v>
      </c>
      <c r="L332" t="b">
        <v>0</v>
      </c>
    </row>
    <row r="333" spans="1:12" x14ac:dyDescent="0.25">
      <c r="A333" t="s">
        <v>467</v>
      </c>
      <c r="B333" t="s">
        <v>52</v>
      </c>
      <c r="C333" t="s">
        <v>111</v>
      </c>
      <c r="D333">
        <v>25</v>
      </c>
      <c r="E333" t="s">
        <v>89</v>
      </c>
      <c r="F333" t="s">
        <v>16</v>
      </c>
      <c r="G333" s="1">
        <v>44324</v>
      </c>
      <c r="H333" s="4">
        <v>63435.24</v>
      </c>
      <c r="I333" t="s">
        <v>167</v>
      </c>
      <c r="J333">
        <v>-4721970545</v>
      </c>
      <c r="K333" t="s">
        <v>40</v>
      </c>
      <c r="L333" t="b">
        <v>0</v>
      </c>
    </row>
    <row r="334" spans="1:12" x14ac:dyDescent="0.25">
      <c r="A334" t="s">
        <v>468</v>
      </c>
      <c r="B334" t="s">
        <v>36</v>
      </c>
      <c r="C334" t="s">
        <v>20</v>
      </c>
      <c r="D334">
        <v>35</v>
      </c>
      <c r="E334" t="s">
        <v>21</v>
      </c>
      <c r="F334" t="s">
        <v>33</v>
      </c>
      <c r="G334" s="1">
        <v>44662</v>
      </c>
      <c r="H334" s="4">
        <v>82129.84</v>
      </c>
      <c r="I334" t="s">
        <v>198</v>
      </c>
      <c r="J334">
        <v>-6927589550</v>
      </c>
      <c r="K334" t="s">
        <v>18</v>
      </c>
      <c r="L334" t="b">
        <v>0</v>
      </c>
    </row>
    <row r="335" spans="1:12" x14ac:dyDescent="0.25">
      <c r="A335" t="s">
        <v>469</v>
      </c>
      <c r="B335" t="s">
        <v>57</v>
      </c>
      <c r="C335" t="s">
        <v>37</v>
      </c>
      <c r="D335">
        <v>35</v>
      </c>
      <c r="E335" t="s">
        <v>197</v>
      </c>
      <c r="F335" t="s">
        <v>28</v>
      </c>
      <c r="G335" s="1">
        <v>45588</v>
      </c>
      <c r="H335" s="4">
        <v>95492.61</v>
      </c>
      <c r="I335" t="s">
        <v>59</v>
      </c>
      <c r="J335">
        <v>-6874090379</v>
      </c>
      <c r="K335" t="s">
        <v>30</v>
      </c>
      <c r="L335" t="b">
        <v>0</v>
      </c>
    </row>
    <row r="336" spans="1:12" x14ac:dyDescent="0.25">
      <c r="A336" t="s">
        <v>470</v>
      </c>
      <c r="B336" t="s">
        <v>67</v>
      </c>
      <c r="C336" t="s">
        <v>86</v>
      </c>
      <c r="D336">
        <v>40</v>
      </c>
      <c r="E336" t="s">
        <v>215</v>
      </c>
      <c r="F336" t="s">
        <v>33</v>
      </c>
      <c r="G336" s="1">
        <v>43945</v>
      </c>
      <c r="H336" s="4">
        <v>94572.37</v>
      </c>
      <c r="I336" t="s">
        <v>147</v>
      </c>
      <c r="J336">
        <v>-2146296135</v>
      </c>
      <c r="K336" t="s">
        <v>30</v>
      </c>
      <c r="L336" t="b">
        <v>0</v>
      </c>
    </row>
    <row r="337" spans="1:12" x14ac:dyDescent="0.25">
      <c r="A337" t="s">
        <v>471</v>
      </c>
      <c r="B337" t="s">
        <v>13</v>
      </c>
      <c r="C337" t="s">
        <v>42</v>
      </c>
      <c r="D337">
        <v>40</v>
      </c>
      <c r="E337" t="s">
        <v>93</v>
      </c>
      <c r="F337" t="s">
        <v>33</v>
      </c>
      <c r="G337" s="1">
        <v>44989</v>
      </c>
      <c r="H337" s="4">
        <v>118413.05</v>
      </c>
      <c r="I337" t="s">
        <v>136</v>
      </c>
      <c r="J337">
        <v>-7157787111</v>
      </c>
      <c r="K337" t="s">
        <v>40</v>
      </c>
      <c r="L337" t="b">
        <v>0</v>
      </c>
    </row>
    <row r="338" spans="1:12" x14ac:dyDescent="0.25">
      <c r="A338" t="s">
        <v>472</v>
      </c>
      <c r="B338" t="s">
        <v>25</v>
      </c>
      <c r="C338" t="s">
        <v>26</v>
      </c>
      <c r="D338">
        <v>30</v>
      </c>
      <c r="E338" t="s">
        <v>27</v>
      </c>
      <c r="F338" t="s">
        <v>28</v>
      </c>
      <c r="G338" s="1">
        <v>44804</v>
      </c>
      <c r="H338" s="4">
        <v>68976.649999999994</v>
      </c>
      <c r="I338" t="s">
        <v>29</v>
      </c>
      <c r="J338">
        <v>-1663651558</v>
      </c>
      <c r="K338" t="s">
        <v>40</v>
      </c>
      <c r="L338" t="b">
        <v>1</v>
      </c>
    </row>
    <row r="339" spans="1:12" x14ac:dyDescent="0.25">
      <c r="A339" t="s">
        <v>473</v>
      </c>
      <c r="B339" t="s">
        <v>32</v>
      </c>
      <c r="C339" t="s">
        <v>37</v>
      </c>
      <c r="E339" t="s">
        <v>185</v>
      </c>
      <c r="F339" t="s">
        <v>16</v>
      </c>
      <c r="G339" s="1">
        <v>44198</v>
      </c>
      <c r="H339" s="4">
        <v>115013.65</v>
      </c>
      <c r="I339" t="s">
        <v>127</v>
      </c>
      <c r="J339">
        <v>-7371470826</v>
      </c>
      <c r="K339" t="s">
        <v>18</v>
      </c>
      <c r="L339" t="b">
        <v>0</v>
      </c>
    </row>
    <row r="340" spans="1:12" x14ac:dyDescent="0.25">
      <c r="A340" t="s">
        <v>474</v>
      </c>
      <c r="B340" t="s">
        <v>57</v>
      </c>
      <c r="C340" t="s">
        <v>20</v>
      </c>
      <c r="E340" t="s">
        <v>27</v>
      </c>
      <c r="F340" t="s">
        <v>33</v>
      </c>
      <c r="G340" s="1">
        <v>43988</v>
      </c>
      <c r="H340" s="4">
        <v>70949.38</v>
      </c>
      <c r="I340" t="s">
        <v>188</v>
      </c>
      <c r="J340">
        <v>-2359096055</v>
      </c>
      <c r="K340" t="s">
        <v>40</v>
      </c>
      <c r="L340" t="b">
        <v>1</v>
      </c>
    </row>
    <row r="341" spans="1:12" x14ac:dyDescent="0.25">
      <c r="A341" t="s">
        <v>475</v>
      </c>
      <c r="B341" t="s">
        <v>67</v>
      </c>
      <c r="C341" t="s">
        <v>20</v>
      </c>
      <c r="E341" t="s">
        <v>180</v>
      </c>
      <c r="F341" t="s">
        <v>28</v>
      </c>
      <c r="G341" s="1">
        <v>44117</v>
      </c>
      <c r="H341" s="4">
        <v>105334.87</v>
      </c>
      <c r="I341" t="s">
        <v>173</v>
      </c>
      <c r="J341">
        <v>-7303064420</v>
      </c>
      <c r="K341" t="s">
        <v>18</v>
      </c>
      <c r="L341" t="b">
        <v>0</v>
      </c>
    </row>
    <row r="342" spans="1:12" x14ac:dyDescent="0.25">
      <c r="A342" t="s">
        <v>476</v>
      </c>
      <c r="B342" t="s">
        <v>13</v>
      </c>
      <c r="C342" t="s">
        <v>37</v>
      </c>
      <c r="E342" t="s">
        <v>15</v>
      </c>
      <c r="F342" t="s">
        <v>16</v>
      </c>
      <c r="G342" s="1">
        <v>44031</v>
      </c>
      <c r="H342" s="4">
        <v>80596.179999999993</v>
      </c>
      <c r="I342" t="s">
        <v>129</v>
      </c>
      <c r="J342">
        <v>-2146147682</v>
      </c>
      <c r="K342" t="s">
        <v>30</v>
      </c>
      <c r="L342" t="b">
        <v>0</v>
      </c>
    </row>
    <row r="343" spans="1:12" x14ac:dyDescent="0.25">
      <c r="A343" t="s">
        <v>477</v>
      </c>
      <c r="B343" t="s">
        <v>36</v>
      </c>
      <c r="C343" t="s">
        <v>20</v>
      </c>
      <c r="E343" t="s">
        <v>91</v>
      </c>
      <c r="F343" t="s">
        <v>33</v>
      </c>
      <c r="G343" s="1">
        <v>45415</v>
      </c>
      <c r="H343" s="4">
        <v>72846.37</v>
      </c>
      <c r="I343" t="s">
        <v>198</v>
      </c>
      <c r="J343">
        <v>-4201654234</v>
      </c>
      <c r="K343" t="s">
        <v>30</v>
      </c>
      <c r="L343" t="b">
        <v>1</v>
      </c>
    </row>
    <row r="344" spans="1:12" x14ac:dyDescent="0.25">
      <c r="A344" t="s">
        <v>478</v>
      </c>
      <c r="B344" t="s">
        <v>63</v>
      </c>
      <c r="C344" t="s">
        <v>37</v>
      </c>
      <c r="D344">
        <v>40</v>
      </c>
      <c r="E344" t="s">
        <v>108</v>
      </c>
      <c r="F344" t="s">
        <v>28</v>
      </c>
      <c r="G344" s="1">
        <v>44599</v>
      </c>
      <c r="H344" s="4">
        <v>80229.36</v>
      </c>
      <c r="I344" t="s">
        <v>65</v>
      </c>
      <c r="J344">
        <v>-6778265959</v>
      </c>
      <c r="K344" t="s">
        <v>23</v>
      </c>
      <c r="L344" t="b">
        <v>0</v>
      </c>
    </row>
    <row r="345" spans="1:12" x14ac:dyDescent="0.25">
      <c r="A345" t="s">
        <v>479</v>
      </c>
      <c r="B345" t="s">
        <v>67</v>
      </c>
      <c r="C345" t="s">
        <v>53</v>
      </c>
      <c r="D345">
        <v>25</v>
      </c>
      <c r="E345" t="s">
        <v>155</v>
      </c>
      <c r="F345" t="s">
        <v>16</v>
      </c>
      <c r="G345" s="1">
        <v>45291</v>
      </c>
      <c r="H345" s="4">
        <v>55145.47</v>
      </c>
      <c r="I345" t="s">
        <v>116</v>
      </c>
      <c r="J345">
        <v>-8931992549</v>
      </c>
      <c r="K345" t="s">
        <v>30</v>
      </c>
      <c r="L345" t="b">
        <v>0</v>
      </c>
    </row>
    <row r="346" spans="1:12" x14ac:dyDescent="0.25">
      <c r="A346" t="s">
        <v>480</v>
      </c>
      <c r="B346" t="s">
        <v>67</v>
      </c>
      <c r="C346" t="s">
        <v>37</v>
      </c>
      <c r="D346">
        <v>30</v>
      </c>
      <c r="E346" t="s">
        <v>192</v>
      </c>
      <c r="F346" t="s">
        <v>33</v>
      </c>
      <c r="G346" s="1">
        <v>44569</v>
      </c>
      <c r="H346" s="4" t="s">
        <v>223</v>
      </c>
      <c r="I346" t="s">
        <v>69</v>
      </c>
      <c r="J346">
        <v>-2727516479</v>
      </c>
      <c r="K346" t="s">
        <v>40</v>
      </c>
      <c r="L346" t="b">
        <v>1</v>
      </c>
    </row>
    <row r="347" spans="1:12" x14ac:dyDescent="0.25">
      <c r="A347" t="s">
        <v>481</v>
      </c>
      <c r="B347" t="s">
        <v>32</v>
      </c>
      <c r="C347" t="s">
        <v>14</v>
      </c>
      <c r="D347">
        <v>40</v>
      </c>
      <c r="E347" t="s">
        <v>131</v>
      </c>
      <c r="F347" t="s">
        <v>16</v>
      </c>
      <c r="G347" s="1">
        <v>44102</v>
      </c>
      <c r="H347" s="4">
        <v>56110.81</v>
      </c>
      <c r="I347" t="s">
        <v>34</v>
      </c>
      <c r="J347">
        <v>-7279103367</v>
      </c>
      <c r="K347" t="s">
        <v>30</v>
      </c>
      <c r="L347" t="b">
        <v>0</v>
      </c>
    </row>
    <row r="348" spans="1:12" x14ac:dyDescent="0.25">
      <c r="A348" t="s">
        <v>482</v>
      </c>
      <c r="B348" t="s">
        <v>67</v>
      </c>
      <c r="C348" t="s">
        <v>37</v>
      </c>
      <c r="D348">
        <v>25</v>
      </c>
      <c r="E348" t="s">
        <v>141</v>
      </c>
      <c r="F348" t="s">
        <v>33</v>
      </c>
      <c r="G348" s="1">
        <v>44966</v>
      </c>
      <c r="H348" s="4">
        <v>56514.5</v>
      </c>
      <c r="I348" t="s">
        <v>69</v>
      </c>
      <c r="J348">
        <v>-2963533904</v>
      </c>
      <c r="K348" t="s">
        <v>18</v>
      </c>
      <c r="L348" t="b">
        <v>0</v>
      </c>
    </row>
    <row r="349" spans="1:12" x14ac:dyDescent="0.25">
      <c r="A349" t="s">
        <v>483</v>
      </c>
      <c r="B349" t="s">
        <v>36</v>
      </c>
      <c r="C349" t="s">
        <v>20</v>
      </c>
      <c r="D349">
        <v>40</v>
      </c>
      <c r="E349" t="s">
        <v>217</v>
      </c>
      <c r="F349" t="s">
        <v>33</v>
      </c>
      <c r="G349" s="1">
        <v>44625</v>
      </c>
      <c r="H349" s="4">
        <v>104541.84</v>
      </c>
      <c r="I349" t="s">
        <v>198</v>
      </c>
      <c r="J349">
        <v>-5044817765</v>
      </c>
      <c r="K349" t="s">
        <v>30</v>
      </c>
      <c r="L349" t="b">
        <v>0</v>
      </c>
    </row>
    <row r="350" spans="1:12" x14ac:dyDescent="0.25">
      <c r="A350" t="s">
        <v>484</v>
      </c>
      <c r="B350" t="s">
        <v>57</v>
      </c>
      <c r="C350" t="s">
        <v>42</v>
      </c>
      <c r="E350" t="s">
        <v>100</v>
      </c>
      <c r="F350" t="s">
        <v>28</v>
      </c>
      <c r="G350" s="1">
        <v>44610</v>
      </c>
      <c r="H350" s="4">
        <v>61865.120000000003</v>
      </c>
      <c r="I350" t="s">
        <v>94</v>
      </c>
      <c r="J350">
        <v>-5586851275</v>
      </c>
      <c r="K350" t="s">
        <v>23</v>
      </c>
      <c r="L350" t="b">
        <v>1</v>
      </c>
    </row>
    <row r="351" spans="1:12" x14ac:dyDescent="0.25">
      <c r="A351" t="s">
        <v>485</v>
      </c>
      <c r="B351" t="s">
        <v>32</v>
      </c>
      <c r="C351" t="s">
        <v>14</v>
      </c>
      <c r="D351">
        <v>40</v>
      </c>
      <c r="E351" t="s">
        <v>96</v>
      </c>
      <c r="F351" t="s">
        <v>16</v>
      </c>
      <c r="G351" s="1">
        <v>44721</v>
      </c>
      <c r="H351" s="4">
        <v>69317.33</v>
      </c>
      <c r="I351" t="s">
        <v>34</v>
      </c>
      <c r="J351">
        <v>-5289286645</v>
      </c>
      <c r="K351" t="s">
        <v>30</v>
      </c>
      <c r="L351" t="b">
        <v>0</v>
      </c>
    </row>
    <row r="352" spans="1:12" x14ac:dyDescent="0.25">
      <c r="A352" t="s">
        <v>486</v>
      </c>
      <c r="B352" t="s">
        <v>13</v>
      </c>
      <c r="C352" t="s">
        <v>20</v>
      </c>
      <c r="D352">
        <v>35</v>
      </c>
      <c r="E352" t="s">
        <v>64</v>
      </c>
      <c r="F352" t="s">
        <v>28</v>
      </c>
      <c r="G352" s="1">
        <v>45111</v>
      </c>
      <c r="H352" s="4">
        <v>84706.17</v>
      </c>
      <c r="I352" t="s">
        <v>22</v>
      </c>
      <c r="J352">
        <v>-4911110960</v>
      </c>
      <c r="K352" t="s">
        <v>18</v>
      </c>
      <c r="L352" t="b">
        <v>0</v>
      </c>
    </row>
    <row r="353" spans="1:12" x14ac:dyDescent="0.25">
      <c r="A353" t="s">
        <v>487</v>
      </c>
      <c r="B353" t="s">
        <v>63</v>
      </c>
      <c r="C353" t="s">
        <v>111</v>
      </c>
      <c r="D353">
        <v>25</v>
      </c>
      <c r="E353" t="s">
        <v>108</v>
      </c>
      <c r="F353" t="s">
        <v>16</v>
      </c>
      <c r="G353" s="1">
        <v>44641</v>
      </c>
      <c r="H353" s="4">
        <v>73255.210000000006</v>
      </c>
      <c r="I353" t="s">
        <v>284</v>
      </c>
      <c r="J353">
        <v>-7981789045</v>
      </c>
      <c r="K353" t="s">
        <v>18</v>
      </c>
      <c r="L353" t="b">
        <v>0</v>
      </c>
    </row>
    <row r="354" spans="1:12" x14ac:dyDescent="0.25">
      <c r="A354" t="s">
        <v>488</v>
      </c>
      <c r="B354" t="s">
        <v>36</v>
      </c>
      <c r="C354" t="s">
        <v>111</v>
      </c>
      <c r="D354">
        <v>40</v>
      </c>
      <c r="E354" t="s">
        <v>180</v>
      </c>
      <c r="F354" t="s">
        <v>28</v>
      </c>
      <c r="G354" s="1">
        <v>45048</v>
      </c>
      <c r="H354" s="4">
        <v>59528.71</v>
      </c>
      <c r="I354" t="s">
        <v>124</v>
      </c>
      <c r="J354">
        <v>-3378613714</v>
      </c>
      <c r="K354" t="s">
        <v>40</v>
      </c>
      <c r="L354" t="b">
        <v>0</v>
      </c>
    </row>
    <row r="355" spans="1:12" x14ac:dyDescent="0.25">
      <c r="A355" t="s">
        <v>489</v>
      </c>
      <c r="B355" t="s">
        <v>57</v>
      </c>
      <c r="C355" t="s">
        <v>42</v>
      </c>
      <c r="D355">
        <v>40</v>
      </c>
      <c r="E355" t="s">
        <v>64</v>
      </c>
      <c r="F355" t="s">
        <v>33</v>
      </c>
      <c r="G355" s="1">
        <v>44484</v>
      </c>
      <c r="H355" s="4">
        <v>70401.37</v>
      </c>
      <c r="I355" t="s">
        <v>94</v>
      </c>
      <c r="J355">
        <v>-7660538443</v>
      </c>
      <c r="K355" t="s">
        <v>30</v>
      </c>
      <c r="L355" t="b">
        <v>1</v>
      </c>
    </row>
    <row r="356" spans="1:12" x14ac:dyDescent="0.25">
      <c r="A356" t="s">
        <v>490</v>
      </c>
      <c r="B356" t="s">
        <v>63</v>
      </c>
      <c r="C356" t="s">
        <v>42</v>
      </c>
      <c r="E356" t="s">
        <v>108</v>
      </c>
      <c r="F356" t="s">
        <v>33</v>
      </c>
      <c r="G356" s="1">
        <v>44405</v>
      </c>
      <c r="H356" s="4">
        <v>107154.62</v>
      </c>
      <c r="I356" t="s">
        <v>209</v>
      </c>
      <c r="J356">
        <v>-4630600024</v>
      </c>
      <c r="K356" t="s">
        <v>18</v>
      </c>
      <c r="L356" t="b">
        <v>1</v>
      </c>
    </row>
    <row r="357" spans="1:12" x14ac:dyDescent="0.25">
      <c r="A357" t="s">
        <v>491</v>
      </c>
      <c r="B357" t="s">
        <v>13</v>
      </c>
      <c r="C357" t="s">
        <v>14</v>
      </c>
      <c r="E357" t="s">
        <v>83</v>
      </c>
      <c r="F357" t="s">
        <v>28</v>
      </c>
      <c r="G357" s="1">
        <v>44199</v>
      </c>
      <c r="H357" s="4">
        <v>97719.88</v>
      </c>
      <c r="I357" t="s">
        <v>17</v>
      </c>
      <c r="J357">
        <v>-8955296385</v>
      </c>
      <c r="K357" t="s">
        <v>23</v>
      </c>
      <c r="L357" t="b">
        <v>0</v>
      </c>
    </row>
    <row r="358" spans="1:12" x14ac:dyDescent="0.25">
      <c r="A358" t="s">
        <v>492</v>
      </c>
      <c r="B358" t="s">
        <v>63</v>
      </c>
      <c r="C358" t="s">
        <v>53</v>
      </c>
      <c r="D358">
        <v>30</v>
      </c>
      <c r="E358" t="s">
        <v>68</v>
      </c>
      <c r="F358" t="s">
        <v>28</v>
      </c>
      <c r="G358" s="1">
        <v>43972</v>
      </c>
      <c r="H358" s="4">
        <v>107327.59</v>
      </c>
      <c r="I358" t="s">
        <v>104</v>
      </c>
      <c r="J358">
        <v>-3960962625</v>
      </c>
      <c r="K358" t="s">
        <v>40</v>
      </c>
      <c r="L358" t="b">
        <v>0</v>
      </c>
    </row>
    <row r="359" spans="1:12" x14ac:dyDescent="0.25">
      <c r="A359" t="s">
        <v>493</v>
      </c>
      <c r="B359" t="s">
        <v>67</v>
      </c>
      <c r="C359" t="s">
        <v>42</v>
      </c>
      <c r="D359">
        <v>40</v>
      </c>
      <c r="E359" t="s">
        <v>27</v>
      </c>
      <c r="F359" t="s">
        <v>33</v>
      </c>
      <c r="G359" s="1">
        <v>44326</v>
      </c>
      <c r="H359" s="4">
        <v>67687.72</v>
      </c>
      <c r="I359" t="s">
        <v>78</v>
      </c>
      <c r="J359">
        <v>-5826312818</v>
      </c>
      <c r="K359" t="s">
        <v>23</v>
      </c>
      <c r="L359" t="b">
        <v>1</v>
      </c>
    </row>
    <row r="360" spans="1:12" x14ac:dyDescent="0.25">
      <c r="A360" t="s">
        <v>494</v>
      </c>
      <c r="B360" t="s">
        <v>67</v>
      </c>
      <c r="C360" t="s">
        <v>111</v>
      </c>
      <c r="D360">
        <v>40</v>
      </c>
      <c r="E360" t="s">
        <v>38</v>
      </c>
      <c r="F360" t="s">
        <v>28</v>
      </c>
      <c r="G360" s="1">
        <v>44812</v>
      </c>
      <c r="H360" s="4">
        <v>90757.08</v>
      </c>
      <c r="I360" t="s">
        <v>122</v>
      </c>
      <c r="J360">
        <v>-6482531105</v>
      </c>
      <c r="K360" t="s">
        <v>30</v>
      </c>
      <c r="L360" t="b">
        <v>1</v>
      </c>
    </row>
    <row r="361" spans="1:12" x14ac:dyDescent="0.25">
      <c r="A361" t="s">
        <v>495</v>
      </c>
      <c r="B361" t="s">
        <v>67</v>
      </c>
      <c r="C361" t="s">
        <v>37</v>
      </c>
      <c r="E361" t="s">
        <v>217</v>
      </c>
      <c r="F361" t="s">
        <v>28</v>
      </c>
      <c r="G361" s="1">
        <v>45494</v>
      </c>
      <c r="H361" s="4">
        <v>87583.42</v>
      </c>
      <c r="I361" t="s">
        <v>69</v>
      </c>
      <c r="J361">
        <v>-920981959</v>
      </c>
      <c r="K361" t="s">
        <v>30</v>
      </c>
      <c r="L361" t="b">
        <v>0</v>
      </c>
    </row>
    <row r="362" spans="1:12" x14ac:dyDescent="0.25">
      <c r="A362" t="s">
        <v>496</v>
      </c>
      <c r="B362" t="s">
        <v>13</v>
      </c>
      <c r="C362" t="s">
        <v>20</v>
      </c>
      <c r="D362">
        <v>25</v>
      </c>
      <c r="E362" t="s">
        <v>27</v>
      </c>
      <c r="F362" t="s">
        <v>28</v>
      </c>
      <c r="G362" s="1">
        <v>44558</v>
      </c>
      <c r="H362" s="4">
        <v>61643.69</v>
      </c>
      <c r="I362" t="s">
        <v>22</v>
      </c>
      <c r="J362">
        <v>-2752334382</v>
      </c>
      <c r="K362" t="s">
        <v>30</v>
      </c>
      <c r="L362" t="b">
        <v>1</v>
      </c>
    </row>
    <row r="363" spans="1:12" x14ac:dyDescent="0.25">
      <c r="A363" t="s">
        <v>497</v>
      </c>
      <c r="B363" t="s">
        <v>67</v>
      </c>
      <c r="C363" t="s">
        <v>111</v>
      </c>
      <c r="D363">
        <v>35</v>
      </c>
      <c r="E363" t="s">
        <v>21</v>
      </c>
      <c r="F363" t="s">
        <v>16</v>
      </c>
      <c r="G363" s="1">
        <v>44032</v>
      </c>
      <c r="H363" s="4">
        <v>68111.69</v>
      </c>
      <c r="I363" t="s">
        <v>122</v>
      </c>
      <c r="J363">
        <v>-6404120910</v>
      </c>
      <c r="K363" t="s">
        <v>40</v>
      </c>
      <c r="L363" t="b">
        <v>0</v>
      </c>
    </row>
    <row r="364" spans="1:12" x14ac:dyDescent="0.25">
      <c r="A364" t="s">
        <v>498</v>
      </c>
      <c r="B364" t="s">
        <v>57</v>
      </c>
      <c r="C364" t="s">
        <v>111</v>
      </c>
      <c r="D364">
        <v>40</v>
      </c>
      <c r="E364" t="s">
        <v>180</v>
      </c>
      <c r="F364" t="s">
        <v>33</v>
      </c>
      <c r="G364" s="1">
        <v>45412</v>
      </c>
      <c r="H364" s="4">
        <v>97568.88</v>
      </c>
      <c r="I364" t="s">
        <v>266</v>
      </c>
      <c r="J364">
        <v>-7911244210</v>
      </c>
      <c r="K364" t="s">
        <v>18</v>
      </c>
      <c r="L364" t="b">
        <v>1</v>
      </c>
    </row>
    <row r="365" spans="1:12" x14ac:dyDescent="0.25">
      <c r="A365" t="s">
        <v>499</v>
      </c>
      <c r="B365" t="s">
        <v>52</v>
      </c>
      <c r="C365" t="s">
        <v>53</v>
      </c>
      <c r="D365">
        <v>35</v>
      </c>
      <c r="E365" t="s">
        <v>38</v>
      </c>
      <c r="F365" t="s">
        <v>16</v>
      </c>
      <c r="G365" s="1">
        <v>44436</v>
      </c>
      <c r="H365" s="4">
        <v>79118.28</v>
      </c>
      <c r="I365" t="s">
        <v>55</v>
      </c>
      <c r="J365">
        <v>-7536170616</v>
      </c>
      <c r="K365" t="s">
        <v>40</v>
      </c>
      <c r="L365" t="b">
        <v>1</v>
      </c>
    </row>
    <row r="366" spans="1:12" x14ac:dyDescent="0.25">
      <c r="A366" t="s">
        <v>500</v>
      </c>
      <c r="B366" t="s">
        <v>13</v>
      </c>
      <c r="C366" t="s">
        <v>14</v>
      </c>
      <c r="D366">
        <v>30</v>
      </c>
      <c r="E366" t="s">
        <v>131</v>
      </c>
      <c r="F366" t="s">
        <v>33</v>
      </c>
      <c r="G366" s="1">
        <v>44763</v>
      </c>
      <c r="H366" s="4">
        <v>104898.9</v>
      </c>
      <c r="I366" t="s">
        <v>17</v>
      </c>
      <c r="J366">
        <v>-1366572239</v>
      </c>
      <c r="K366" t="s">
        <v>23</v>
      </c>
      <c r="L366" t="b">
        <v>1</v>
      </c>
    </row>
    <row r="367" spans="1:12" x14ac:dyDescent="0.25">
      <c r="A367" t="s">
        <v>501</v>
      </c>
      <c r="B367" t="s">
        <v>36</v>
      </c>
      <c r="C367" t="s">
        <v>14</v>
      </c>
      <c r="D367">
        <v>40</v>
      </c>
      <c r="E367" t="s">
        <v>38</v>
      </c>
      <c r="F367" t="s">
        <v>28</v>
      </c>
      <c r="G367" s="1">
        <v>45257</v>
      </c>
      <c r="H367" s="4">
        <v>81671.3</v>
      </c>
      <c r="I367" t="s">
        <v>50</v>
      </c>
      <c r="J367">
        <v>-2990155798</v>
      </c>
      <c r="K367" t="s">
        <v>40</v>
      </c>
      <c r="L367" t="b">
        <v>1</v>
      </c>
    </row>
    <row r="368" spans="1:12" x14ac:dyDescent="0.25">
      <c r="A368" t="s">
        <v>502</v>
      </c>
      <c r="B368" t="s">
        <v>25</v>
      </c>
      <c r="C368" t="s">
        <v>86</v>
      </c>
      <c r="D368">
        <v>25</v>
      </c>
      <c r="E368" t="s">
        <v>217</v>
      </c>
      <c r="F368" t="s">
        <v>28</v>
      </c>
      <c r="G368" s="1">
        <v>44054</v>
      </c>
      <c r="H368" s="4">
        <v>97399.75</v>
      </c>
      <c r="I368" t="s">
        <v>145</v>
      </c>
      <c r="J368">
        <v>-8028413907</v>
      </c>
      <c r="K368" t="s">
        <v>23</v>
      </c>
      <c r="L368" t="b">
        <v>0</v>
      </c>
    </row>
    <row r="369" spans="1:12" x14ac:dyDescent="0.25">
      <c r="A369" t="s">
        <v>503</v>
      </c>
      <c r="B369" t="s">
        <v>57</v>
      </c>
      <c r="C369" t="s">
        <v>53</v>
      </c>
      <c r="E369" t="s">
        <v>83</v>
      </c>
      <c r="F369" t="s">
        <v>16</v>
      </c>
      <c r="G369" s="1">
        <v>44508</v>
      </c>
      <c r="H369" s="4">
        <v>89189.43</v>
      </c>
      <c r="I369" t="s">
        <v>183</v>
      </c>
      <c r="J369">
        <v>-882351304</v>
      </c>
      <c r="K369" t="s">
        <v>40</v>
      </c>
      <c r="L369" t="b">
        <v>1</v>
      </c>
    </row>
    <row r="370" spans="1:12" x14ac:dyDescent="0.25">
      <c r="A370" t="s">
        <v>504</v>
      </c>
      <c r="B370" t="s">
        <v>57</v>
      </c>
      <c r="C370" t="s">
        <v>37</v>
      </c>
      <c r="D370">
        <v>40</v>
      </c>
      <c r="E370" t="s">
        <v>54</v>
      </c>
      <c r="F370" t="s">
        <v>16</v>
      </c>
      <c r="G370" s="1">
        <v>45142</v>
      </c>
      <c r="H370" s="4">
        <v>96011.55</v>
      </c>
      <c r="I370" t="s">
        <v>59</v>
      </c>
      <c r="J370">
        <v>-2312447314</v>
      </c>
      <c r="K370" t="s">
        <v>18</v>
      </c>
      <c r="L370" t="b">
        <v>1</v>
      </c>
    </row>
    <row r="371" spans="1:12" x14ac:dyDescent="0.25">
      <c r="A371" t="s">
        <v>505</v>
      </c>
      <c r="B371" t="s">
        <v>57</v>
      </c>
      <c r="C371" t="s">
        <v>14</v>
      </c>
      <c r="D371">
        <v>40</v>
      </c>
      <c r="E371" t="s">
        <v>72</v>
      </c>
      <c r="F371" t="s">
        <v>33</v>
      </c>
      <c r="G371" s="1">
        <v>43840</v>
      </c>
      <c r="H371" s="4">
        <v>99331.49</v>
      </c>
      <c r="I371" t="s">
        <v>61</v>
      </c>
      <c r="J371">
        <v>-8477686341</v>
      </c>
      <c r="K371" t="s">
        <v>23</v>
      </c>
      <c r="L371" t="b">
        <v>0</v>
      </c>
    </row>
    <row r="372" spans="1:12" x14ac:dyDescent="0.25">
      <c r="A372" t="s">
        <v>506</v>
      </c>
      <c r="B372" t="s">
        <v>13</v>
      </c>
      <c r="C372" t="s">
        <v>20</v>
      </c>
      <c r="E372" t="s">
        <v>89</v>
      </c>
      <c r="F372" t="s">
        <v>16</v>
      </c>
      <c r="G372" s="1">
        <v>44580</v>
      </c>
      <c r="H372" s="4">
        <v>72818.94</v>
      </c>
      <c r="I372" t="s">
        <v>22</v>
      </c>
      <c r="J372">
        <v>-3461994236</v>
      </c>
      <c r="K372" t="s">
        <v>30</v>
      </c>
      <c r="L372" t="b">
        <v>1</v>
      </c>
    </row>
    <row r="373" spans="1:12" x14ac:dyDescent="0.25">
      <c r="A373" t="s">
        <v>507</v>
      </c>
      <c r="B373" t="s">
        <v>32</v>
      </c>
      <c r="C373" t="s">
        <v>42</v>
      </c>
      <c r="D373">
        <v>40</v>
      </c>
      <c r="E373" t="s">
        <v>185</v>
      </c>
      <c r="F373" t="s">
        <v>33</v>
      </c>
      <c r="G373" s="1">
        <v>45053</v>
      </c>
      <c r="H373" s="4">
        <v>77204.75</v>
      </c>
      <c r="I373" t="s">
        <v>236</v>
      </c>
      <c r="J373">
        <v>-6769459195</v>
      </c>
      <c r="K373" t="s">
        <v>30</v>
      </c>
      <c r="L373" t="b">
        <v>1</v>
      </c>
    </row>
    <row r="374" spans="1:12" x14ac:dyDescent="0.25">
      <c r="A374" t="s">
        <v>508</v>
      </c>
      <c r="B374" t="s">
        <v>13</v>
      </c>
      <c r="C374" t="s">
        <v>53</v>
      </c>
      <c r="D374">
        <v>35</v>
      </c>
      <c r="E374" t="s">
        <v>180</v>
      </c>
      <c r="F374" t="s">
        <v>28</v>
      </c>
      <c r="G374" s="1">
        <v>44184</v>
      </c>
      <c r="H374" s="4">
        <v>106961.68</v>
      </c>
      <c r="I374" t="s">
        <v>171</v>
      </c>
      <c r="J374">
        <v>-6395517207</v>
      </c>
      <c r="K374" t="s">
        <v>40</v>
      </c>
      <c r="L374" t="b">
        <v>0</v>
      </c>
    </row>
    <row r="375" spans="1:12" x14ac:dyDescent="0.25">
      <c r="A375" t="s">
        <v>509</v>
      </c>
      <c r="B375" t="s">
        <v>32</v>
      </c>
      <c r="C375" t="s">
        <v>42</v>
      </c>
      <c r="E375" t="s">
        <v>43</v>
      </c>
      <c r="F375" t="s">
        <v>28</v>
      </c>
      <c r="G375" s="1">
        <v>44105</v>
      </c>
      <c r="H375" s="4">
        <v>71923</v>
      </c>
      <c r="I375" t="s">
        <v>236</v>
      </c>
      <c r="J375">
        <v>-4964985600</v>
      </c>
      <c r="K375" t="s">
        <v>30</v>
      </c>
      <c r="L375" t="b">
        <v>1</v>
      </c>
    </row>
    <row r="376" spans="1:12" x14ac:dyDescent="0.25">
      <c r="A376" t="s">
        <v>510</v>
      </c>
      <c r="B376" t="s">
        <v>13</v>
      </c>
      <c r="C376" t="s">
        <v>111</v>
      </c>
      <c r="D376">
        <v>30</v>
      </c>
      <c r="E376" t="s">
        <v>133</v>
      </c>
      <c r="F376" t="s">
        <v>16</v>
      </c>
      <c r="G376" s="1">
        <v>44877</v>
      </c>
      <c r="H376" s="4">
        <v>77192.429999999993</v>
      </c>
      <c r="I376" t="s">
        <v>112</v>
      </c>
      <c r="J376">
        <v>-2562531354</v>
      </c>
      <c r="K376" t="s">
        <v>23</v>
      </c>
      <c r="L376" t="b">
        <v>0</v>
      </c>
    </row>
    <row r="377" spans="1:12" x14ac:dyDescent="0.25">
      <c r="A377" t="s">
        <v>511</v>
      </c>
      <c r="B377" t="s">
        <v>67</v>
      </c>
      <c r="C377" t="s">
        <v>20</v>
      </c>
      <c r="D377">
        <v>40</v>
      </c>
      <c r="E377" t="s">
        <v>176</v>
      </c>
      <c r="F377" t="s">
        <v>28</v>
      </c>
      <c r="G377" s="1">
        <v>44931</v>
      </c>
      <c r="H377" s="4">
        <v>98540.3</v>
      </c>
      <c r="I377" t="s">
        <v>173</v>
      </c>
      <c r="J377">
        <v>-2510505378</v>
      </c>
      <c r="K377" t="s">
        <v>30</v>
      </c>
      <c r="L377" t="b">
        <v>0</v>
      </c>
    </row>
    <row r="378" spans="1:12" x14ac:dyDescent="0.25">
      <c r="A378" t="s">
        <v>512</v>
      </c>
      <c r="B378" t="s">
        <v>52</v>
      </c>
      <c r="C378" t="s">
        <v>20</v>
      </c>
      <c r="E378" t="s">
        <v>176</v>
      </c>
      <c r="F378" t="s">
        <v>33</v>
      </c>
      <c r="G378" s="1">
        <v>44118</v>
      </c>
      <c r="H378" s="4">
        <v>63096.9</v>
      </c>
      <c r="I378" t="s">
        <v>114</v>
      </c>
      <c r="J378">
        <v>-5381649382</v>
      </c>
      <c r="K378" t="s">
        <v>18</v>
      </c>
      <c r="L378" t="b">
        <v>0</v>
      </c>
    </row>
    <row r="379" spans="1:12" x14ac:dyDescent="0.25">
      <c r="A379" t="s">
        <v>513</v>
      </c>
      <c r="B379" t="s">
        <v>25</v>
      </c>
      <c r="C379" t="s">
        <v>111</v>
      </c>
      <c r="D379">
        <v>35</v>
      </c>
      <c r="E379" t="s">
        <v>38</v>
      </c>
      <c r="F379" t="s">
        <v>16</v>
      </c>
      <c r="G379" s="1">
        <v>44230</v>
      </c>
      <c r="H379" s="4">
        <v>107065.12</v>
      </c>
      <c r="I379" t="s">
        <v>159</v>
      </c>
      <c r="J379">
        <v>-1849196654</v>
      </c>
      <c r="K379" t="s">
        <v>18</v>
      </c>
      <c r="L379" t="b">
        <v>0</v>
      </c>
    </row>
    <row r="380" spans="1:12" x14ac:dyDescent="0.25">
      <c r="A380" t="s">
        <v>514</v>
      </c>
      <c r="B380" t="s">
        <v>63</v>
      </c>
      <c r="C380" t="s">
        <v>53</v>
      </c>
      <c r="D380">
        <v>40</v>
      </c>
      <c r="E380" t="s">
        <v>192</v>
      </c>
      <c r="F380" t="s">
        <v>33</v>
      </c>
      <c r="G380" s="1">
        <v>45285</v>
      </c>
      <c r="H380" s="4">
        <v>108792.43</v>
      </c>
      <c r="I380" t="s">
        <v>104</v>
      </c>
      <c r="J380">
        <v>-3307704610</v>
      </c>
      <c r="K380" t="s">
        <v>40</v>
      </c>
      <c r="L380" t="b">
        <v>1</v>
      </c>
    </row>
    <row r="381" spans="1:12" x14ac:dyDescent="0.25">
      <c r="A381" t="s">
        <v>515</v>
      </c>
      <c r="B381" t="s">
        <v>13</v>
      </c>
      <c r="C381" t="s">
        <v>111</v>
      </c>
      <c r="E381" t="s">
        <v>58</v>
      </c>
      <c r="F381" t="s">
        <v>33</v>
      </c>
      <c r="G381" s="1">
        <v>43897</v>
      </c>
      <c r="H381" s="4">
        <v>69239.7</v>
      </c>
      <c r="I381" t="s">
        <v>112</v>
      </c>
      <c r="J381">
        <v>-7295963903</v>
      </c>
      <c r="K381" t="s">
        <v>23</v>
      </c>
      <c r="L381" t="b">
        <v>0</v>
      </c>
    </row>
    <row r="382" spans="1:12" x14ac:dyDescent="0.25">
      <c r="A382" t="s">
        <v>516</v>
      </c>
      <c r="B382" t="s">
        <v>52</v>
      </c>
      <c r="C382" t="s">
        <v>42</v>
      </c>
      <c r="D382">
        <v>40</v>
      </c>
      <c r="E382" t="s">
        <v>185</v>
      </c>
      <c r="F382" t="s">
        <v>33</v>
      </c>
      <c r="G382" s="1">
        <v>44956</v>
      </c>
      <c r="H382" s="4">
        <v>85756.42</v>
      </c>
      <c r="I382" t="s">
        <v>81</v>
      </c>
      <c r="J382">
        <v>-907426087</v>
      </c>
      <c r="K382" t="s">
        <v>18</v>
      </c>
      <c r="L382" t="b">
        <v>1</v>
      </c>
    </row>
    <row r="383" spans="1:12" x14ac:dyDescent="0.25">
      <c r="A383" t="s">
        <v>517</v>
      </c>
      <c r="B383" t="s">
        <v>32</v>
      </c>
      <c r="C383" t="s">
        <v>86</v>
      </c>
      <c r="E383" t="s">
        <v>166</v>
      </c>
      <c r="F383" t="s">
        <v>16</v>
      </c>
      <c r="G383" s="1">
        <v>45387</v>
      </c>
      <c r="H383" s="4">
        <v>100328.62</v>
      </c>
      <c r="I383" t="s">
        <v>213</v>
      </c>
      <c r="J383">
        <v>-501716444</v>
      </c>
      <c r="K383" t="s">
        <v>18</v>
      </c>
      <c r="L383" t="b">
        <v>1</v>
      </c>
    </row>
    <row r="384" spans="1:12" x14ac:dyDescent="0.25">
      <c r="A384" t="s">
        <v>518</v>
      </c>
      <c r="B384" t="s">
        <v>67</v>
      </c>
      <c r="C384" t="s">
        <v>20</v>
      </c>
      <c r="D384">
        <v>25</v>
      </c>
      <c r="E384" t="s">
        <v>258</v>
      </c>
      <c r="F384" t="s">
        <v>16</v>
      </c>
      <c r="G384" s="1">
        <v>44440</v>
      </c>
      <c r="H384" s="4">
        <v>111236.69</v>
      </c>
      <c r="I384" t="s">
        <v>173</v>
      </c>
      <c r="J384">
        <v>-5618579063</v>
      </c>
      <c r="K384" t="s">
        <v>23</v>
      </c>
      <c r="L384" t="b">
        <v>1</v>
      </c>
    </row>
    <row r="385" spans="1:12" x14ac:dyDescent="0.25">
      <c r="A385" t="s">
        <v>519</v>
      </c>
      <c r="B385" t="s">
        <v>32</v>
      </c>
      <c r="C385" t="s">
        <v>26</v>
      </c>
      <c r="D385">
        <v>35</v>
      </c>
      <c r="E385" t="s">
        <v>38</v>
      </c>
      <c r="F385" t="s">
        <v>16</v>
      </c>
      <c r="G385" s="1">
        <v>45419</v>
      </c>
      <c r="H385" s="4">
        <v>106832.22</v>
      </c>
      <c r="I385" t="s">
        <v>224</v>
      </c>
      <c r="J385">
        <v>-7715910299</v>
      </c>
      <c r="K385" t="s">
        <v>30</v>
      </c>
      <c r="L385" t="b">
        <v>1</v>
      </c>
    </row>
    <row r="386" spans="1:12" x14ac:dyDescent="0.25">
      <c r="A386" t="s">
        <v>520</v>
      </c>
      <c r="B386" t="s">
        <v>36</v>
      </c>
      <c r="C386" t="s">
        <v>26</v>
      </c>
      <c r="E386" t="s">
        <v>192</v>
      </c>
      <c r="F386" t="s">
        <v>16</v>
      </c>
      <c r="G386" s="1">
        <v>45092</v>
      </c>
      <c r="H386" s="4">
        <v>59746.45</v>
      </c>
      <c r="I386" t="s">
        <v>46</v>
      </c>
      <c r="J386">
        <v>-2156321357</v>
      </c>
      <c r="K386" t="s">
        <v>30</v>
      </c>
      <c r="L386" t="b">
        <v>1</v>
      </c>
    </row>
    <row r="387" spans="1:12" x14ac:dyDescent="0.25">
      <c r="A387" t="s">
        <v>521</v>
      </c>
      <c r="B387" t="s">
        <v>57</v>
      </c>
      <c r="C387" t="s">
        <v>42</v>
      </c>
      <c r="D387">
        <v>25</v>
      </c>
      <c r="E387" t="s">
        <v>155</v>
      </c>
      <c r="F387" t="s">
        <v>28</v>
      </c>
      <c r="G387" s="1">
        <v>44406</v>
      </c>
      <c r="H387" s="4">
        <v>91780.04</v>
      </c>
      <c r="I387" t="s">
        <v>94</v>
      </c>
      <c r="J387">
        <v>-40104144</v>
      </c>
      <c r="K387" t="s">
        <v>40</v>
      </c>
      <c r="L387" t="b">
        <v>1</v>
      </c>
    </row>
    <row r="388" spans="1:12" x14ac:dyDescent="0.25">
      <c r="A388" t="s">
        <v>522</v>
      </c>
      <c r="B388" t="s">
        <v>32</v>
      </c>
      <c r="C388" t="s">
        <v>37</v>
      </c>
      <c r="D388">
        <v>35</v>
      </c>
      <c r="E388" t="s">
        <v>155</v>
      </c>
      <c r="F388" t="s">
        <v>28</v>
      </c>
      <c r="G388" s="1">
        <v>45222</v>
      </c>
      <c r="H388" s="4">
        <v>107062.66</v>
      </c>
      <c r="I388" t="s">
        <v>127</v>
      </c>
      <c r="J388">
        <v>-9642297124</v>
      </c>
      <c r="K388" t="s">
        <v>30</v>
      </c>
      <c r="L388" t="b">
        <v>1</v>
      </c>
    </row>
    <row r="389" spans="1:12" x14ac:dyDescent="0.25">
      <c r="A389" t="s">
        <v>523</v>
      </c>
      <c r="B389" t="s">
        <v>67</v>
      </c>
      <c r="C389" t="s">
        <v>14</v>
      </c>
      <c r="D389">
        <v>25</v>
      </c>
      <c r="E389" t="s">
        <v>133</v>
      </c>
      <c r="F389" t="s">
        <v>16</v>
      </c>
      <c r="G389" s="1">
        <v>45267</v>
      </c>
      <c r="H389" s="4">
        <v>110625.52</v>
      </c>
      <c r="I389" t="s">
        <v>195</v>
      </c>
      <c r="J389">
        <v>-2967188396</v>
      </c>
      <c r="K389" t="s">
        <v>23</v>
      </c>
      <c r="L389" t="b">
        <v>1</v>
      </c>
    </row>
    <row r="390" spans="1:12" x14ac:dyDescent="0.25">
      <c r="A390" t="s">
        <v>524</v>
      </c>
      <c r="B390" t="s">
        <v>36</v>
      </c>
      <c r="C390" t="s">
        <v>111</v>
      </c>
      <c r="D390">
        <v>30</v>
      </c>
      <c r="E390" t="s">
        <v>192</v>
      </c>
      <c r="F390" t="s">
        <v>33</v>
      </c>
      <c r="G390" s="1">
        <v>44122</v>
      </c>
      <c r="H390" s="4">
        <v>90419.79</v>
      </c>
      <c r="I390" t="s">
        <v>124</v>
      </c>
      <c r="J390">
        <v>-7457314414</v>
      </c>
      <c r="K390" t="s">
        <v>18</v>
      </c>
      <c r="L390" t="b">
        <v>1</v>
      </c>
    </row>
    <row r="391" spans="1:12" x14ac:dyDescent="0.25">
      <c r="A391" t="s">
        <v>525</v>
      </c>
      <c r="B391" t="s">
        <v>67</v>
      </c>
      <c r="C391" t="s">
        <v>111</v>
      </c>
      <c r="D391">
        <v>40</v>
      </c>
      <c r="E391" t="s">
        <v>21</v>
      </c>
      <c r="F391" t="s">
        <v>28</v>
      </c>
      <c r="G391" s="1">
        <v>45458</v>
      </c>
      <c r="H391" s="4">
        <v>111608.76</v>
      </c>
      <c r="I391" t="s">
        <v>122</v>
      </c>
      <c r="J391">
        <v>-8331170302</v>
      </c>
      <c r="K391" t="s">
        <v>30</v>
      </c>
      <c r="L391" t="b">
        <v>1</v>
      </c>
    </row>
    <row r="392" spans="1:12" x14ac:dyDescent="0.25">
      <c r="A392" t="s">
        <v>526</v>
      </c>
      <c r="B392" t="s">
        <v>32</v>
      </c>
      <c r="C392" t="s">
        <v>37</v>
      </c>
      <c r="D392">
        <v>35</v>
      </c>
      <c r="E392" t="s">
        <v>103</v>
      </c>
      <c r="F392" t="s">
        <v>33</v>
      </c>
      <c r="G392" s="1">
        <v>45022</v>
      </c>
      <c r="H392" s="4">
        <v>50173.120000000003</v>
      </c>
      <c r="I392" t="s">
        <v>127</v>
      </c>
      <c r="J392">
        <v>-7637153987</v>
      </c>
      <c r="K392" t="s">
        <v>40</v>
      </c>
      <c r="L392" t="b">
        <v>0</v>
      </c>
    </row>
    <row r="393" spans="1:12" x14ac:dyDescent="0.25">
      <c r="A393" t="s">
        <v>527</v>
      </c>
      <c r="B393" t="s">
        <v>13</v>
      </c>
      <c r="C393" t="s">
        <v>37</v>
      </c>
      <c r="D393">
        <v>40</v>
      </c>
      <c r="E393" t="s">
        <v>258</v>
      </c>
      <c r="F393" t="s">
        <v>28</v>
      </c>
      <c r="G393" s="1">
        <v>44564</v>
      </c>
      <c r="H393" s="4">
        <v>109507.44</v>
      </c>
      <c r="I393" t="s">
        <v>129</v>
      </c>
      <c r="J393">
        <v>-5472812355</v>
      </c>
      <c r="K393" t="s">
        <v>30</v>
      </c>
      <c r="L393" t="b">
        <v>0</v>
      </c>
    </row>
    <row r="394" spans="1:12" x14ac:dyDescent="0.25">
      <c r="A394" t="s">
        <v>528</v>
      </c>
      <c r="B394" t="s">
        <v>67</v>
      </c>
      <c r="C394" t="s">
        <v>42</v>
      </c>
      <c r="D394">
        <v>30</v>
      </c>
      <c r="E394" t="s">
        <v>190</v>
      </c>
      <c r="F394" t="s">
        <v>33</v>
      </c>
      <c r="G394" s="1">
        <v>44380</v>
      </c>
      <c r="H394" s="4">
        <v>72600.56</v>
      </c>
      <c r="I394" t="s">
        <v>78</v>
      </c>
      <c r="J394">
        <v>-7983631461</v>
      </c>
      <c r="K394" t="s">
        <v>23</v>
      </c>
      <c r="L394" t="b">
        <v>0</v>
      </c>
    </row>
    <row r="395" spans="1:12" x14ac:dyDescent="0.25">
      <c r="A395" t="s">
        <v>529</v>
      </c>
      <c r="B395" t="s">
        <v>52</v>
      </c>
      <c r="C395" t="s">
        <v>42</v>
      </c>
      <c r="E395" t="s">
        <v>68</v>
      </c>
      <c r="F395" t="s">
        <v>28</v>
      </c>
      <c r="G395" s="1">
        <v>45392</v>
      </c>
      <c r="H395" s="4">
        <v>53388.65</v>
      </c>
      <c r="I395" t="s">
        <v>81</v>
      </c>
      <c r="J395">
        <v>-4912711306</v>
      </c>
      <c r="K395" t="s">
        <v>40</v>
      </c>
      <c r="L395" t="b">
        <v>1</v>
      </c>
    </row>
    <row r="396" spans="1:12" x14ac:dyDescent="0.25">
      <c r="A396" t="s">
        <v>530</v>
      </c>
      <c r="B396" t="s">
        <v>63</v>
      </c>
      <c r="C396" t="s">
        <v>37</v>
      </c>
      <c r="D396">
        <v>25</v>
      </c>
      <c r="E396" t="s">
        <v>58</v>
      </c>
      <c r="F396" t="s">
        <v>33</v>
      </c>
      <c r="G396" s="1">
        <v>44765</v>
      </c>
      <c r="H396" s="4">
        <v>50047.32</v>
      </c>
      <c r="I396" t="s">
        <v>65</v>
      </c>
      <c r="J396">
        <v>-2407875417</v>
      </c>
      <c r="K396" t="s">
        <v>30</v>
      </c>
      <c r="L396" t="b">
        <v>0</v>
      </c>
    </row>
    <row r="397" spans="1:12" x14ac:dyDescent="0.25">
      <c r="A397" t="s">
        <v>531</v>
      </c>
      <c r="B397" t="s">
        <v>57</v>
      </c>
      <c r="C397" t="s">
        <v>20</v>
      </c>
      <c r="D397">
        <v>30</v>
      </c>
      <c r="E397" t="s">
        <v>15</v>
      </c>
      <c r="F397" t="s">
        <v>16</v>
      </c>
      <c r="G397" s="1">
        <v>45621</v>
      </c>
      <c r="H397" s="4">
        <v>115290.79</v>
      </c>
      <c r="I397" t="s">
        <v>188</v>
      </c>
      <c r="J397">
        <v>-1563268684</v>
      </c>
      <c r="K397" t="s">
        <v>40</v>
      </c>
      <c r="L397" t="b">
        <v>0</v>
      </c>
    </row>
    <row r="398" spans="1:12" x14ac:dyDescent="0.25">
      <c r="A398" t="s">
        <v>532</v>
      </c>
      <c r="B398" t="s">
        <v>36</v>
      </c>
      <c r="C398" t="s">
        <v>42</v>
      </c>
      <c r="D398">
        <v>35</v>
      </c>
      <c r="E398" t="s">
        <v>217</v>
      </c>
      <c r="F398" t="s">
        <v>28</v>
      </c>
      <c r="G398" s="1">
        <v>45159</v>
      </c>
      <c r="H398" s="4">
        <v>61586.76</v>
      </c>
      <c r="I398" t="s">
        <v>157</v>
      </c>
      <c r="J398">
        <v>-745106633</v>
      </c>
      <c r="K398" t="s">
        <v>23</v>
      </c>
      <c r="L398" t="b">
        <v>0</v>
      </c>
    </row>
    <row r="399" spans="1:12" x14ac:dyDescent="0.25">
      <c r="A399" t="s">
        <v>533</v>
      </c>
      <c r="B399" t="s">
        <v>32</v>
      </c>
      <c r="C399" t="s">
        <v>86</v>
      </c>
      <c r="D399">
        <v>30</v>
      </c>
      <c r="E399" t="s">
        <v>93</v>
      </c>
      <c r="F399" t="s">
        <v>16</v>
      </c>
      <c r="G399" s="1">
        <v>45272</v>
      </c>
      <c r="H399" s="4">
        <v>56662.86</v>
      </c>
      <c r="I399" t="s">
        <v>213</v>
      </c>
      <c r="J399">
        <v>-3629489785</v>
      </c>
      <c r="K399" t="s">
        <v>18</v>
      </c>
      <c r="L399" t="b">
        <v>1</v>
      </c>
    </row>
    <row r="400" spans="1:12" x14ac:dyDescent="0.25">
      <c r="A400" t="s">
        <v>534</v>
      </c>
      <c r="B400" t="s">
        <v>13</v>
      </c>
      <c r="C400" t="s">
        <v>42</v>
      </c>
      <c r="D400">
        <v>30</v>
      </c>
      <c r="E400" t="s">
        <v>100</v>
      </c>
      <c r="F400" t="s">
        <v>28</v>
      </c>
      <c r="G400" s="1">
        <v>45223</v>
      </c>
      <c r="H400" s="4" t="s">
        <v>223</v>
      </c>
      <c r="I400" t="s">
        <v>136</v>
      </c>
      <c r="J400">
        <v>-1031310093</v>
      </c>
      <c r="K400" t="s">
        <v>23</v>
      </c>
      <c r="L400" t="b">
        <v>1</v>
      </c>
    </row>
    <row r="401" spans="1:12" x14ac:dyDescent="0.25">
      <c r="A401" t="s">
        <v>535</v>
      </c>
      <c r="B401" t="s">
        <v>36</v>
      </c>
      <c r="C401" t="s">
        <v>111</v>
      </c>
      <c r="D401">
        <v>25</v>
      </c>
      <c r="E401" t="s">
        <v>93</v>
      </c>
      <c r="F401" t="s">
        <v>16</v>
      </c>
      <c r="G401" s="1">
        <v>44809</v>
      </c>
      <c r="H401" s="4">
        <v>54957.98</v>
      </c>
      <c r="I401" t="s">
        <v>124</v>
      </c>
      <c r="J401">
        <v>-3181439665</v>
      </c>
      <c r="K401" t="s">
        <v>23</v>
      </c>
      <c r="L401" t="b">
        <v>1</v>
      </c>
    </row>
    <row r="402" spans="1:12" x14ac:dyDescent="0.25">
      <c r="A402" t="s">
        <v>536</v>
      </c>
      <c r="B402" t="s">
        <v>13</v>
      </c>
      <c r="C402" t="s">
        <v>42</v>
      </c>
      <c r="D402">
        <v>25</v>
      </c>
      <c r="E402" t="s">
        <v>131</v>
      </c>
      <c r="F402" t="s">
        <v>33</v>
      </c>
      <c r="G402" s="1">
        <v>44111</v>
      </c>
      <c r="H402" s="4">
        <v>76790.47</v>
      </c>
      <c r="I402" t="s">
        <v>136</v>
      </c>
      <c r="J402">
        <v>-1347323548</v>
      </c>
      <c r="K402" t="s">
        <v>23</v>
      </c>
      <c r="L402" t="b">
        <v>1</v>
      </c>
    </row>
    <row r="403" spans="1:12" x14ac:dyDescent="0.25">
      <c r="A403" t="s">
        <v>537</v>
      </c>
      <c r="B403" t="s">
        <v>52</v>
      </c>
      <c r="C403" t="s">
        <v>20</v>
      </c>
      <c r="D403">
        <v>30</v>
      </c>
      <c r="E403" t="s">
        <v>89</v>
      </c>
      <c r="F403" t="s">
        <v>28</v>
      </c>
      <c r="G403" s="1">
        <v>43848</v>
      </c>
      <c r="H403" s="4">
        <v>92722.35</v>
      </c>
      <c r="I403" t="s">
        <v>114</v>
      </c>
      <c r="J403">
        <v>-4012897431</v>
      </c>
      <c r="K403" t="s">
        <v>23</v>
      </c>
      <c r="L403" t="b">
        <v>0</v>
      </c>
    </row>
    <row r="404" spans="1:12" x14ac:dyDescent="0.25">
      <c r="A404" t="s">
        <v>538</v>
      </c>
      <c r="B404" t="s">
        <v>36</v>
      </c>
      <c r="C404" t="s">
        <v>37</v>
      </c>
      <c r="D404">
        <v>30</v>
      </c>
      <c r="E404" t="s">
        <v>258</v>
      </c>
      <c r="F404" t="s">
        <v>16</v>
      </c>
      <c r="G404" s="1">
        <v>44674</v>
      </c>
      <c r="H404" s="4">
        <v>93125.32</v>
      </c>
      <c r="I404" t="s">
        <v>39</v>
      </c>
      <c r="J404">
        <v>-5122572075</v>
      </c>
      <c r="K404" t="s">
        <v>18</v>
      </c>
      <c r="L404" t="b">
        <v>0</v>
      </c>
    </row>
    <row r="405" spans="1:12" x14ac:dyDescent="0.25">
      <c r="A405" t="s">
        <v>539</v>
      </c>
      <c r="B405" t="s">
        <v>57</v>
      </c>
      <c r="C405" t="s">
        <v>111</v>
      </c>
      <c r="D405">
        <v>25</v>
      </c>
      <c r="E405" t="s">
        <v>58</v>
      </c>
      <c r="F405" t="s">
        <v>16</v>
      </c>
      <c r="G405" s="1">
        <v>45038</v>
      </c>
      <c r="H405" s="4">
        <v>101100.64</v>
      </c>
      <c r="I405" t="s">
        <v>266</v>
      </c>
      <c r="J405">
        <v>-5024120956</v>
      </c>
      <c r="K405" t="s">
        <v>18</v>
      </c>
      <c r="L405" t="b">
        <v>0</v>
      </c>
    </row>
    <row r="406" spans="1:12" x14ac:dyDescent="0.25">
      <c r="A406" t="s">
        <v>540</v>
      </c>
      <c r="B406" t="s">
        <v>67</v>
      </c>
      <c r="C406" t="s">
        <v>42</v>
      </c>
      <c r="D406">
        <v>35</v>
      </c>
      <c r="E406" t="s">
        <v>169</v>
      </c>
      <c r="F406" t="s">
        <v>33</v>
      </c>
      <c r="G406" s="1">
        <v>45151</v>
      </c>
      <c r="H406" s="4">
        <v>55897.41</v>
      </c>
      <c r="I406" t="s">
        <v>78</v>
      </c>
      <c r="J406">
        <v>-9073710093</v>
      </c>
      <c r="K406" t="s">
        <v>40</v>
      </c>
      <c r="L406" t="b">
        <v>0</v>
      </c>
    </row>
    <row r="407" spans="1:12" x14ac:dyDescent="0.25">
      <c r="A407" t="s">
        <v>541</v>
      </c>
      <c r="B407" t="s">
        <v>32</v>
      </c>
      <c r="C407" t="s">
        <v>20</v>
      </c>
      <c r="D407">
        <v>25</v>
      </c>
      <c r="E407" t="s">
        <v>15</v>
      </c>
      <c r="F407" t="s">
        <v>16</v>
      </c>
      <c r="G407" s="1">
        <v>44891</v>
      </c>
      <c r="H407" s="4">
        <v>92484.88</v>
      </c>
      <c r="I407" t="s">
        <v>138</v>
      </c>
      <c r="J407">
        <v>-3882211456</v>
      </c>
      <c r="K407" t="s">
        <v>30</v>
      </c>
      <c r="L407" t="b">
        <v>1</v>
      </c>
    </row>
    <row r="408" spans="1:12" x14ac:dyDescent="0.25">
      <c r="A408" t="s">
        <v>542</v>
      </c>
      <c r="B408" t="s">
        <v>67</v>
      </c>
      <c r="C408" t="s">
        <v>86</v>
      </c>
      <c r="D408">
        <v>35</v>
      </c>
      <c r="E408" t="s">
        <v>197</v>
      </c>
      <c r="F408" t="s">
        <v>16</v>
      </c>
      <c r="G408" s="1">
        <v>44844</v>
      </c>
      <c r="H408" s="4">
        <v>77011.990000000005</v>
      </c>
      <c r="I408" t="s">
        <v>147</v>
      </c>
      <c r="J408">
        <v>-7584745704</v>
      </c>
      <c r="K408" t="s">
        <v>18</v>
      </c>
      <c r="L408" t="b">
        <v>1</v>
      </c>
    </row>
    <row r="409" spans="1:12" x14ac:dyDescent="0.25">
      <c r="A409" t="s">
        <v>543</v>
      </c>
      <c r="B409" t="s">
        <v>13</v>
      </c>
      <c r="C409" t="s">
        <v>42</v>
      </c>
      <c r="E409" t="s">
        <v>217</v>
      </c>
      <c r="F409" t="s">
        <v>33</v>
      </c>
      <c r="G409" s="1">
        <v>44101</v>
      </c>
      <c r="H409" s="4">
        <v>77078.679999999993</v>
      </c>
      <c r="I409" t="s">
        <v>136</v>
      </c>
      <c r="J409">
        <v>-4589714801</v>
      </c>
      <c r="K409" t="s">
        <v>18</v>
      </c>
      <c r="L409" t="b">
        <v>1</v>
      </c>
    </row>
    <row r="410" spans="1:12" x14ac:dyDescent="0.25">
      <c r="A410" t="s">
        <v>544</v>
      </c>
      <c r="B410" t="s">
        <v>67</v>
      </c>
      <c r="C410" t="s">
        <v>20</v>
      </c>
      <c r="D410">
        <v>35</v>
      </c>
      <c r="E410" t="s">
        <v>185</v>
      </c>
      <c r="F410" t="s">
        <v>16</v>
      </c>
      <c r="G410" s="1">
        <v>45393</v>
      </c>
      <c r="H410" s="4">
        <v>82971.02</v>
      </c>
      <c r="I410" t="s">
        <v>173</v>
      </c>
      <c r="J410">
        <v>-6325703964</v>
      </c>
      <c r="K410" t="s">
        <v>30</v>
      </c>
      <c r="L410" t="b">
        <v>0</v>
      </c>
    </row>
    <row r="411" spans="1:12" x14ac:dyDescent="0.25">
      <c r="A411" t="s">
        <v>545</v>
      </c>
      <c r="B411" t="s">
        <v>13</v>
      </c>
      <c r="C411" t="s">
        <v>86</v>
      </c>
      <c r="D411">
        <v>25</v>
      </c>
      <c r="E411" t="s">
        <v>43</v>
      </c>
      <c r="F411" t="s">
        <v>16</v>
      </c>
      <c r="G411" s="1">
        <v>44367</v>
      </c>
      <c r="H411" s="4">
        <v>65102.01</v>
      </c>
      <c r="I411" t="s">
        <v>87</v>
      </c>
      <c r="J411">
        <v>-3136148781</v>
      </c>
      <c r="K411" t="s">
        <v>18</v>
      </c>
      <c r="L411" t="b">
        <v>1</v>
      </c>
    </row>
    <row r="412" spans="1:12" x14ac:dyDescent="0.25">
      <c r="A412" t="s">
        <v>546</v>
      </c>
      <c r="B412" t="s">
        <v>67</v>
      </c>
      <c r="C412" t="s">
        <v>37</v>
      </c>
      <c r="E412" t="s">
        <v>133</v>
      </c>
      <c r="F412" t="s">
        <v>28</v>
      </c>
      <c r="G412" s="1">
        <v>44857</v>
      </c>
      <c r="H412" s="4">
        <v>103697.7</v>
      </c>
      <c r="I412" t="s">
        <v>69</v>
      </c>
      <c r="J412">
        <v>-4556964429</v>
      </c>
      <c r="K412" t="s">
        <v>23</v>
      </c>
      <c r="L412" t="b">
        <v>1</v>
      </c>
    </row>
    <row r="413" spans="1:12" x14ac:dyDescent="0.25">
      <c r="A413" t="s">
        <v>547</v>
      </c>
      <c r="B413" t="s">
        <v>67</v>
      </c>
      <c r="C413" t="s">
        <v>42</v>
      </c>
      <c r="D413">
        <v>25</v>
      </c>
      <c r="E413" t="s">
        <v>75</v>
      </c>
      <c r="F413" t="s">
        <v>28</v>
      </c>
      <c r="G413" s="1">
        <v>45092</v>
      </c>
      <c r="H413" s="4">
        <v>60687.63</v>
      </c>
      <c r="I413" t="s">
        <v>78</v>
      </c>
      <c r="J413">
        <v>-9859167953</v>
      </c>
      <c r="K413" t="s">
        <v>23</v>
      </c>
      <c r="L413" t="b">
        <v>0</v>
      </c>
    </row>
    <row r="414" spans="1:12" x14ac:dyDescent="0.25">
      <c r="A414" t="s">
        <v>548</v>
      </c>
      <c r="B414" t="s">
        <v>13</v>
      </c>
      <c r="C414" t="s">
        <v>86</v>
      </c>
      <c r="E414" t="s">
        <v>169</v>
      </c>
      <c r="F414" t="s">
        <v>28</v>
      </c>
      <c r="G414" s="1">
        <v>44500</v>
      </c>
      <c r="H414" s="4">
        <v>77351.210000000006</v>
      </c>
      <c r="I414" t="s">
        <v>87</v>
      </c>
      <c r="J414">
        <v>-1072728497</v>
      </c>
      <c r="K414" t="s">
        <v>30</v>
      </c>
      <c r="L414" t="b">
        <v>0</v>
      </c>
    </row>
    <row r="415" spans="1:12" x14ac:dyDescent="0.25">
      <c r="A415" t="s">
        <v>549</v>
      </c>
      <c r="B415" t="s">
        <v>13</v>
      </c>
      <c r="C415" t="s">
        <v>111</v>
      </c>
      <c r="D415">
        <v>35</v>
      </c>
      <c r="E415" t="s">
        <v>192</v>
      </c>
      <c r="F415" t="s">
        <v>28</v>
      </c>
      <c r="G415" s="1">
        <v>45564</v>
      </c>
      <c r="H415" s="4">
        <v>66704.62</v>
      </c>
      <c r="I415" t="s">
        <v>112</v>
      </c>
      <c r="J415">
        <v>-2474140702</v>
      </c>
      <c r="K415" t="s">
        <v>40</v>
      </c>
      <c r="L415" t="b">
        <v>1</v>
      </c>
    </row>
    <row r="416" spans="1:12" x14ac:dyDescent="0.25">
      <c r="A416" t="s">
        <v>550</v>
      </c>
      <c r="B416" t="s">
        <v>67</v>
      </c>
      <c r="C416" t="s">
        <v>37</v>
      </c>
      <c r="D416">
        <v>25</v>
      </c>
      <c r="E416" t="s">
        <v>215</v>
      </c>
      <c r="F416" t="s">
        <v>28</v>
      </c>
      <c r="G416" s="1">
        <v>43943</v>
      </c>
      <c r="H416" s="4">
        <v>71650.3</v>
      </c>
      <c r="I416" t="s">
        <v>69</v>
      </c>
      <c r="J416">
        <v>-4910740649</v>
      </c>
      <c r="K416" t="s">
        <v>40</v>
      </c>
      <c r="L416" t="b">
        <v>1</v>
      </c>
    </row>
    <row r="417" spans="1:12" x14ac:dyDescent="0.25">
      <c r="A417" t="s">
        <v>551</v>
      </c>
      <c r="B417" t="s">
        <v>52</v>
      </c>
      <c r="C417" t="s">
        <v>111</v>
      </c>
      <c r="D417">
        <v>25</v>
      </c>
      <c r="E417" t="s">
        <v>80</v>
      </c>
      <c r="F417" t="s">
        <v>16</v>
      </c>
      <c r="G417" s="1">
        <v>45267</v>
      </c>
      <c r="H417" s="4">
        <v>50794.54</v>
      </c>
      <c r="I417" t="s">
        <v>167</v>
      </c>
      <c r="J417">
        <v>-425488213</v>
      </c>
      <c r="K417" t="s">
        <v>30</v>
      </c>
      <c r="L417" t="b">
        <v>1</v>
      </c>
    </row>
    <row r="418" spans="1:12" x14ac:dyDescent="0.25">
      <c r="A418" t="s">
        <v>552</v>
      </c>
      <c r="B418" t="s">
        <v>36</v>
      </c>
      <c r="C418" t="s">
        <v>26</v>
      </c>
      <c r="E418" t="s">
        <v>185</v>
      </c>
      <c r="F418" t="s">
        <v>33</v>
      </c>
      <c r="G418" s="1">
        <v>44172</v>
      </c>
      <c r="H418" s="4">
        <v>76030.86</v>
      </c>
      <c r="I418" t="s">
        <v>46</v>
      </c>
      <c r="J418">
        <v>-2369143074</v>
      </c>
      <c r="K418" t="s">
        <v>30</v>
      </c>
      <c r="L418" t="b">
        <v>1</v>
      </c>
    </row>
    <row r="419" spans="1:12" x14ac:dyDescent="0.25">
      <c r="A419" t="s">
        <v>553</v>
      </c>
      <c r="B419" t="s">
        <v>32</v>
      </c>
      <c r="C419" t="s">
        <v>53</v>
      </c>
      <c r="D419">
        <v>25</v>
      </c>
      <c r="E419" t="s">
        <v>217</v>
      </c>
      <c r="F419" t="s">
        <v>33</v>
      </c>
      <c r="G419" s="1">
        <v>44388</v>
      </c>
      <c r="H419" s="4">
        <v>86669.79</v>
      </c>
      <c r="I419" t="s">
        <v>254</v>
      </c>
      <c r="J419">
        <v>-3666144941</v>
      </c>
      <c r="K419" t="s">
        <v>23</v>
      </c>
      <c r="L419" t="b">
        <v>1</v>
      </c>
    </row>
    <row r="420" spans="1:12" x14ac:dyDescent="0.25">
      <c r="A420" t="s">
        <v>554</v>
      </c>
      <c r="B420" t="s">
        <v>13</v>
      </c>
      <c r="C420" t="s">
        <v>42</v>
      </c>
      <c r="D420">
        <v>40</v>
      </c>
      <c r="E420" t="s">
        <v>215</v>
      </c>
      <c r="F420" t="s">
        <v>33</v>
      </c>
      <c r="G420" s="1">
        <v>43944</v>
      </c>
      <c r="H420" s="4">
        <v>84972.7</v>
      </c>
      <c r="I420" t="s">
        <v>136</v>
      </c>
      <c r="J420">
        <v>-9659234267</v>
      </c>
      <c r="K420" t="s">
        <v>40</v>
      </c>
      <c r="L420" t="b">
        <v>1</v>
      </c>
    </row>
    <row r="421" spans="1:12" x14ac:dyDescent="0.25">
      <c r="A421" t="s">
        <v>555</v>
      </c>
      <c r="B421" t="s">
        <v>36</v>
      </c>
      <c r="C421" t="s">
        <v>86</v>
      </c>
      <c r="D421">
        <v>30</v>
      </c>
      <c r="E421" t="s">
        <v>126</v>
      </c>
      <c r="F421" t="s">
        <v>28</v>
      </c>
      <c r="G421" s="1">
        <v>45211</v>
      </c>
      <c r="H421" s="4">
        <v>100594.49</v>
      </c>
      <c r="I421" t="s">
        <v>101</v>
      </c>
      <c r="J421">
        <v>-3441497825</v>
      </c>
      <c r="K421" t="s">
        <v>18</v>
      </c>
      <c r="L421" t="b">
        <v>0</v>
      </c>
    </row>
    <row r="422" spans="1:12" x14ac:dyDescent="0.25">
      <c r="A422" t="s">
        <v>556</v>
      </c>
      <c r="B422" t="s">
        <v>25</v>
      </c>
      <c r="C422" t="s">
        <v>53</v>
      </c>
      <c r="D422">
        <v>25</v>
      </c>
      <c r="E422" t="s">
        <v>58</v>
      </c>
      <c r="F422" t="s">
        <v>16</v>
      </c>
      <c r="G422" s="1">
        <v>44797</v>
      </c>
      <c r="H422" s="4">
        <v>75478.350000000006</v>
      </c>
      <c r="I422" t="s">
        <v>134</v>
      </c>
      <c r="J422">
        <v>-6128758574</v>
      </c>
      <c r="K422" t="s">
        <v>23</v>
      </c>
      <c r="L422" t="b">
        <v>0</v>
      </c>
    </row>
    <row r="423" spans="1:12" x14ac:dyDescent="0.25">
      <c r="A423" t="s">
        <v>557</v>
      </c>
      <c r="B423" t="s">
        <v>52</v>
      </c>
      <c r="C423" t="s">
        <v>53</v>
      </c>
      <c r="D423">
        <v>25</v>
      </c>
      <c r="E423" t="s">
        <v>185</v>
      </c>
      <c r="F423" t="s">
        <v>28</v>
      </c>
      <c r="G423" s="1">
        <v>45173</v>
      </c>
      <c r="H423" s="4">
        <v>79355.850000000006</v>
      </c>
      <c r="I423" t="s">
        <v>55</v>
      </c>
      <c r="J423">
        <v>-6766708060</v>
      </c>
      <c r="K423" t="s">
        <v>30</v>
      </c>
      <c r="L423" t="b">
        <v>0</v>
      </c>
    </row>
    <row r="424" spans="1:12" x14ac:dyDescent="0.25">
      <c r="A424" t="s">
        <v>558</v>
      </c>
      <c r="B424" t="s">
        <v>67</v>
      </c>
      <c r="C424" t="s">
        <v>86</v>
      </c>
      <c r="D424">
        <v>35</v>
      </c>
      <c r="E424" t="s">
        <v>126</v>
      </c>
      <c r="F424" t="s">
        <v>28</v>
      </c>
      <c r="G424" s="1">
        <v>44594</v>
      </c>
      <c r="H424" s="4">
        <v>58358.07</v>
      </c>
      <c r="I424" t="s">
        <v>147</v>
      </c>
      <c r="J424">
        <v>-2943985297</v>
      </c>
      <c r="K424" t="s">
        <v>40</v>
      </c>
      <c r="L424" t="b">
        <v>1</v>
      </c>
    </row>
    <row r="425" spans="1:12" x14ac:dyDescent="0.25">
      <c r="A425" t="s">
        <v>559</v>
      </c>
      <c r="B425" t="s">
        <v>25</v>
      </c>
      <c r="C425" t="s">
        <v>37</v>
      </c>
      <c r="D425">
        <v>30</v>
      </c>
      <c r="E425" t="s">
        <v>83</v>
      </c>
      <c r="F425" t="s">
        <v>16</v>
      </c>
      <c r="G425" s="1">
        <v>44652</v>
      </c>
      <c r="H425" s="4">
        <v>54824.85</v>
      </c>
      <c r="I425" t="s">
        <v>281</v>
      </c>
      <c r="J425">
        <v>-9406260786</v>
      </c>
      <c r="K425" t="s">
        <v>18</v>
      </c>
      <c r="L425" t="b">
        <v>0</v>
      </c>
    </row>
    <row r="426" spans="1:12" x14ac:dyDescent="0.25">
      <c r="A426" t="s">
        <v>560</v>
      </c>
      <c r="B426" t="s">
        <v>32</v>
      </c>
      <c r="C426" t="s">
        <v>42</v>
      </c>
      <c r="D426">
        <v>35</v>
      </c>
      <c r="E426" t="s">
        <v>126</v>
      </c>
      <c r="F426" t="s">
        <v>28</v>
      </c>
      <c r="G426" s="1">
        <v>44766</v>
      </c>
      <c r="H426" s="4">
        <v>50557.84</v>
      </c>
      <c r="I426" t="s">
        <v>236</v>
      </c>
      <c r="J426">
        <v>-104159148</v>
      </c>
      <c r="K426" t="s">
        <v>18</v>
      </c>
      <c r="L426" t="b">
        <v>1</v>
      </c>
    </row>
    <row r="427" spans="1:12" x14ac:dyDescent="0.25">
      <c r="A427" t="s">
        <v>561</v>
      </c>
      <c r="B427" t="s">
        <v>32</v>
      </c>
      <c r="C427" t="s">
        <v>26</v>
      </c>
      <c r="E427" t="s">
        <v>176</v>
      </c>
      <c r="F427" t="s">
        <v>33</v>
      </c>
      <c r="G427" s="1">
        <v>45042</v>
      </c>
      <c r="H427" s="4">
        <v>118030.04</v>
      </c>
      <c r="I427" t="s">
        <v>224</v>
      </c>
      <c r="J427">
        <v>-7501980381</v>
      </c>
      <c r="K427" t="s">
        <v>23</v>
      </c>
      <c r="L427" t="b">
        <v>1</v>
      </c>
    </row>
    <row r="428" spans="1:12" x14ac:dyDescent="0.25">
      <c r="A428" t="s">
        <v>562</v>
      </c>
      <c r="B428" t="s">
        <v>57</v>
      </c>
      <c r="C428" t="s">
        <v>111</v>
      </c>
      <c r="E428" t="s">
        <v>169</v>
      </c>
      <c r="F428" t="s">
        <v>16</v>
      </c>
      <c r="G428" s="1">
        <v>44670</v>
      </c>
      <c r="H428" s="4">
        <v>51673.72</v>
      </c>
      <c r="I428" t="s">
        <v>266</v>
      </c>
      <c r="J428">
        <v>-8723244078</v>
      </c>
      <c r="K428" t="s">
        <v>40</v>
      </c>
      <c r="L428" t="b">
        <v>0</v>
      </c>
    </row>
    <row r="429" spans="1:12" x14ac:dyDescent="0.25">
      <c r="A429" t="s">
        <v>563</v>
      </c>
      <c r="B429" t="s">
        <v>25</v>
      </c>
      <c r="C429" t="s">
        <v>20</v>
      </c>
      <c r="D429">
        <v>35</v>
      </c>
      <c r="E429" t="s">
        <v>80</v>
      </c>
      <c r="F429" t="s">
        <v>33</v>
      </c>
      <c r="G429" s="1">
        <v>45569</v>
      </c>
      <c r="H429" s="4">
        <v>101665.79</v>
      </c>
      <c r="I429" t="s">
        <v>76</v>
      </c>
      <c r="J429">
        <v>-3110291812</v>
      </c>
      <c r="K429" t="s">
        <v>40</v>
      </c>
      <c r="L429" t="b">
        <v>1</v>
      </c>
    </row>
    <row r="430" spans="1:12" x14ac:dyDescent="0.25">
      <c r="A430" t="s">
        <v>564</v>
      </c>
      <c r="B430" t="s">
        <v>57</v>
      </c>
      <c r="C430" t="s">
        <v>111</v>
      </c>
      <c r="E430" t="s">
        <v>176</v>
      </c>
      <c r="F430" t="s">
        <v>33</v>
      </c>
      <c r="G430" s="1">
        <v>43953</v>
      </c>
      <c r="H430" s="4">
        <v>118079.15</v>
      </c>
      <c r="I430" t="s">
        <v>266</v>
      </c>
      <c r="J430">
        <v>-3170876013</v>
      </c>
      <c r="K430" t="s">
        <v>30</v>
      </c>
      <c r="L430" t="b">
        <v>1</v>
      </c>
    </row>
    <row r="431" spans="1:12" x14ac:dyDescent="0.25">
      <c r="A431" t="s">
        <v>565</v>
      </c>
      <c r="B431" t="s">
        <v>32</v>
      </c>
      <c r="C431" t="s">
        <v>20</v>
      </c>
      <c r="D431">
        <v>25</v>
      </c>
      <c r="E431" t="s">
        <v>58</v>
      </c>
      <c r="F431" t="s">
        <v>28</v>
      </c>
      <c r="G431" s="1">
        <v>44676</v>
      </c>
      <c r="H431" s="4">
        <v>99059.28</v>
      </c>
      <c r="I431" t="s">
        <v>138</v>
      </c>
      <c r="J431">
        <v>-6723849790</v>
      </c>
      <c r="K431" t="s">
        <v>40</v>
      </c>
      <c r="L431" t="b">
        <v>0</v>
      </c>
    </row>
    <row r="432" spans="1:12" x14ac:dyDescent="0.25">
      <c r="A432" t="s">
        <v>566</v>
      </c>
      <c r="B432" t="s">
        <v>13</v>
      </c>
      <c r="C432" t="s">
        <v>111</v>
      </c>
      <c r="E432" t="s">
        <v>89</v>
      </c>
      <c r="F432" t="s">
        <v>16</v>
      </c>
      <c r="G432" s="1">
        <v>45136</v>
      </c>
      <c r="H432" s="4">
        <v>107397.4</v>
      </c>
      <c r="I432" t="s">
        <v>112</v>
      </c>
      <c r="J432">
        <v>-6202232882</v>
      </c>
      <c r="K432" t="s">
        <v>40</v>
      </c>
      <c r="L432" t="b">
        <v>0</v>
      </c>
    </row>
    <row r="433" spans="1:12" x14ac:dyDescent="0.25">
      <c r="A433" t="s">
        <v>567</v>
      </c>
      <c r="B433" t="s">
        <v>25</v>
      </c>
      <c r="C433" t="s">
        <v>86</v>
      </c>
      <c r="D433">
        <v>40</v>
      </c>
      <c r="E433" t="s">
        <v>54</v>
      </c>
      <c r="F433" t="s">
        <v>16</v>
      </c>
      <c r="G433" s="1">
        <v>44428</v>
      </c>
      <c r="H433" s="4">
        <v>68269.37</v>
      </c>
      <c r="I433" t="s">
        <v>145</v>
      </c>
      <c r="J433">
        <v>-7744197545</v>
      </c>
      <c r="K433" t="s">
        <v>23</v>
      </c>
      <c r="L433" t="b">
        <v>0</v>
      </c>
    </row>
    <row r="434" spans="1:12" x14ac:dyDescent="0.25">
      <c r="A434" t="s">
        <v>568</v>
      </c>
      <c r="B434" t="s">
        <v>67</v>
      </c>
      <c r="C434" t="s">
        <v>26</v>
      </c>
      <c r="D434">
        <v>35</v>
      </c>
      <c r="E434" t="s">
        <v>180</v>
      </c>
      <c r="F434" t="s">
        <v>33</v>
      </c>
      <c r="G434" s="1">
        <v>44309</v>
      </c>
      <c r="H434" s="4">
        <v>55228.12</v>
      </c>
      <c r="I434" t="s">
        <v>73</v>
      </c>
      <c r="J434">
        <v>-6176620470</v>
      </c>
      <c r="K434" t="s">
        <v>40</v>
      </c>
      <c r="L434" t="b">
        <v>1</v>
      </c>
    </row>
    <row r="435" spans="1:12" x14ac:dyDescent="0.25">
      <c r="A435" t="s">
        <v>569</v>
      </c>
      <c r="B435" t="s">
        <v>13</v>
      </c>
      <c r="C435" t="s">
        <v>42</v>
      </c>
      <c r="D435">
        <v>30</v>
      </c>
      <c r="E435" t="s">
        <v>58</v>
      </c>
      <c r="F435" t="s">
        <v>33</v>
      </c>
      <c r="G435" s="1">
        <v>44785</v>
      </c>
      <c r="H435" s="4">
        <v>71982.33</v>
      </c>
      <c r="I435" t="s">
        <v>136</v>
      </c>
      <c r="J435">
        <v>-9609409704</v>
      </c>
      <c r="K435" t="s">
        <v>18</v>
      </c>
      <c r="L435" t="b">
        <v>0</v>
      </c>
    </row>
    <row r="436" spans="1:12" x14ac:dyDescent="0.25">
      <c r="A436" t="s">
        <v>570</v>
      </c>
      <c r="B436" t="s">
        <v>36</v>
      </c>
      <c r="C436" t="s">
        <v>20</v>
      </c>
      <c r="D436">
        <v>30</v>
      </c>
      <c r="E436" t="s">
        <v>68</v>
      </c>
      <c r="F436" t="s">
        <v>33</v>
      </c>
      <c r="G436" s="1">
        <v>44373</v>
      </c>
      <c r="H436" s="4">
        <v>109673.75</v>
      </c>
      <c r="I436" t="s">
        <v>198</v>
      </c>
      <c r="J436">
        <v>-2774025882</v>
      </c>
      <c r="K436" t="s">
        <v>23</v>
      </c>
      <c r="L436" t="b">
        <v>0</v>
      </c>
    </row>
    <row r="437" spans="1:12" x14ac:dyDescent="0.25">
      <c r="A437" t="s">
        <v>571</v>
      </c>
      <c r="B437" t="s">
        <v>32</v>
      </c>
      <c r="C437" t="s">
        <v>42</v>
      </c>
      <c r="E437" t="s">
        <v>58</v>
      </c>
      <c r="F437" t="s">
        <v>33</v>
      </c>
      <c r="G437" s="1">
        <v>44134</v>
      </c>
      <c r="H437" s="4">
        <v>56384.9</v>
      </c>
      <c r="I437" t="s">
        <v>236</v>
      </c>
      <c r="J437">
        <v>-5868122594</v>
      </c>
      <c r="K437" t="s">
        <v>23</v>
      </c>
      <c r="L437" t="b">
        <v>1</v>
      </c>
    </row>
    <row r="438" spans="1:12" x14ac:dyDescent="0.25">
      <c r="A438" t="s">
        <v>572</v>
      </c>
      <c r="B438" t="s">
        <v>36</v>
      </c>
      <c r="C438" t="s">
        <v>42</v>
      </c>
      <c r="D438">
        <v>40</v>
      </c>
      <c r="E438" t="s">
        <v>43</v>
      </c>
      <c r="F438" t="s">
        <v>28</v>
      </c>
      <c r="G438" s="1">
        <v>44443</v>
      </c>
      <c r="H438" s="4">
        <v>68211.679999999993</v>
      </c>
      <c r="I438" t="s">
        <v>157</v>
      </c>
      <c r="J438">
        <v>-7244617678</v>
      </c>
      <c r="K438" t="s">
        <v>30</v>
      </c>
      <c r="L438" t="b">
        <v>0</v>
      </c>
    </row>
    <row r="439" spans="1:12" x14ac:dyDescent="0.25">
      <c r="A439" t="s">
        <v>573</v>
      </c>
      <c r="B439" t="s">
        <v>25</v>
      </c>
      <c r="C439" t="s">
        <v>42</v>
      </c>
      <c r="D439">
        <v>40</v>
      </c>
      <c r="E439" t="s">
        <v>215</v>
      </c>
      <c r="F439" t="s">
        <v>28</v>
      </c>
      <c r="G439" s="1">
        <v>44957</v>
      </c>
      <c r="H439" s="4">
        <v>67489.679999999993</v>
      </c>
      <c r="I439" t="s">
        <v>44</v>
      </c>
      <c r="J439">
        <v>-2988425994</v>
      </c>
      <c r="K439" t="s">
        <v>40</v>
      </c>
      <c r="L439" t="b">
        <v>0</v>
      </c>
    </row>
    <row r="440" spans="1:12" x14ac:dyDescent="0.25">
      <c r="A440" t="s">
        <v>574</v>
      </c>
      <c r="B440" t="s">
        <v>52</v>
      </c>
      <c r="C440" t="s">
        <v>14</v>
      </c>
      <c r="D440">
        <v>25</v>
      </c>
      <c r="E440" t="s">
        <v>141</v>
      </c>
      <c r="F440" t="s">
        <v>16</v>
      </c>
      <c r="G440" s="1">
        <v>44098</v>
      </c>
      <c r="H440" s="4">
        <v>63869.31</v>
      </c>
      <c r="I440" t="s">
        <v>149</v>
      </c>
      <c r="J440">
        <v>-9961002310</v>
      </c>
      <c r="K440" t="s">
        <v>30</v>
      </c>
      <c r="L440" t="b">
        <v>0</v>
      </c>
    </row>
    <row r="441" spans="1:12" x14ac:dyDescent="0.25">
      <c r="A441" t="s">
        <v>575</v>
      </c>
      <c r="B441" t="s">
        <v>13</v>
      </c>
      <c r="C441" t="s">
        <v>37</v>
      </c>
      <c r="E441" t="s">
        <v>155</v>
      </c>
      <c r="F441" t="s">
        <v>16</v>
      </c>
      <c r="G441" s="1">
        <v>43875</v>
      </c>
      <c r="H441" s="4">
        <v>119801.3</v>
      </c>
      <c r="I441" t="s">
        <v>129</v>
      </c>
      <c r="J441">
        <v>-7753312660</v>
      </c>
      <c r="K441" t="s">
        <v>18</v>
      </c>
      <c r="L441" t="b">
        <v>1</v>
      </c>
    </row>
    <row r="442" spans="1:12" x14ac:dyDescent="0.25">
      <c r="A442" t="s">
        <v>576</v>
      </c>
      <c r="B442" t="s">
        <v>63</v>
      </c>
      <c r="C442" t="s">
        <v>111</v>
      </c>
      <c r="D442">
        <v>30</v>
      </c>
      <c r="E442" t="s">
        <v>217</v>
      </c>
      <c r="F442" t="s">
        <v>16</v>
      </c>
      <c r="G442" s="1">
        <v>43918</v>
      </c>
      <c r="H442" s="4">
        <v>115959.65</v>
      </c>
      <c r="I442" t="s">
        <v>284</v>
      </c>
      <c r="J442">
        <v>-941017589</v>
      </c>
      <c r="K442" t="s">
        <v>23</v>
      </c>
      <c r="L442" t="b">
        <v>1</v>
      </c>
    </row>
    <row r="443" spans="1:12" x14ac:dyDescent="0.25">
      <c r="A443" t="s">
        <v>577</v>
      </c>
      <c r="B443" t="s">
        <v>67</v>
      </c>
      <c r="C443" t="s">
        <v>42</v>
      </c>
      <c r="D443">
        <v>40</v>
      </c>
      <c r="E443" t="s">
        <v>21</v>
      </c>
      <c r="F443" t="s">
        <v>33</v>
      </c>
      <c r="G443" s="1">
        <v>45230</v>
      </c>
      <c r="H443" s="4">
        <v>79866.48</v>
      </c>
      <c r="I443" t="s">
        <v>78</v>
      </c>
      <c r="J443">
        <v>-2517629832</v>
      </c>
      <c r="K443" t="s">
        <v>23</v>
      </c>
      <c r="L443" t="b">
        <v>1</v>
      </c>
    </row>
    <row r="444" spans="1:12" x14ac:dyDescent="0.25">
      <c r="A444" t="s">
        <v>578</v>
      </c>
      <c r="B444" t="s">
        <v>52</v>
      </c>
      <c r="C444" t="s">
        <v>111</v>
      </c>
      <c r="D444">
        <v>35</v>
      </c>
      <c r="E444" t="s">
        <v>180</v>
      </c>
      <c r="F444" t="s">
        <v>16</v>
      </c>
      <c r="G444" s="1">
        <v>43901</v>
      </c>
      <c r="H444" s="4">
        <v>92987.46</v>
      </c>
      <c r="I444" t="s">
        <v>167</v>
      </c>
      <c r="J444">
        <v>-4774332682</v>
      </c>
      <c r="K444" t="s">
        <v>23</v>
      </c>
      <c r="L444" t="b">
        <v>1</v>
      </c>
    </row>
    <row r="445" spans="1:12" x14ac:dyDescent="0.25">
      <c r="A445" t="s">
        <v>579</v>
      </c>
      <c r="B445" t="s">
        <v>32</v>
      </c>
      <c r="C445" t="s">
        <v>42</v>
      </c>
      <c r="D445">
        <v>40</v>
      </c>
      <c r="E445" t="s">
        <v>215</v>
      </c>
      <c r="F445" t="s">
        <v>33</v>
      </c>
      <c r="G445" s="1">
        <v>43955</v>
      </c>
      <c r="H445" s="4">
        <v>56140.51</v>
      </c>
      <c r="I445" t="s">
        <v>236</v>
      </c>
      <c r="J445">
        <v>-1901302055</v>
      </c>
      <c r="K445" t="s">
        <v>18</v>
      </c>
      <c r="L445" t="b">
        <v>0</v>
      </c>
    </row>
    <row r="446" spans="1:12" x14ac:dyDescent="0.25">
      <c r="A446" t="s">
        <v>580</v>
      </c>
      <c r="B446" t="s">
        <v>67</v>
      </c>
      <c r="C446" t="s">
        <v>20</v>
      </c>
      <c r="D446">
        <v>30</v>
      </c>
      <c r="E446" t="s">
        <v>75</v>
      </c>
      <c r="F446" t="s">
        <v>16</v>
      </c>
      <c r="G446" s="1">
        <v>45122</v>
      </c>
      <c r="H446" s="4">
        <v>119586.11</v>
      </c>
      <c r="I446" t="s">
        <v>173</v>
      </c>
      <c r="J446">
        <v>-9815287338</v>
      </c>
      <c r="K446" t="s">
        <v>18</v>
      </c>
      <c r="L446" t="b">
        <v>1</v>
      </c>
    </row>
    <row r="447" spans="1:12" x14ac:dyDescent="0.25">
      <c r="A447" t="s">
        <v>581</v>
      </c>
      <c r="B447" t="s">
        <v>25</v>
      </c>
      <c r="C447" t="s">
        <v>37</v>
      </c>
      <c r="D447">
        <v>40</v>
      </c>
      <c r="E447" t="s">
        <v>15</v>
      </c>
      <c r="F447" t="s">
        <v>33</v>
      </c>
      <c r="G447" s="1">
        <v>44946</v>
      </c>
      <c r="H447" s="4">
        <v>104700.46</v>
      </c>
      <c r="I447" t="s">
        <v>281</v>
      </c>
      <c r="J447">
        <v>-7855982175</v>
      </c>
      <c r="K447" t="s">
        <v>30</v>
      </c>
      <c r="L447" t="b">
        <v>1</v>
      </c>
    </row>
    <row r="448" spans="1:12" x14ac:dyDescent="0.25">
      <c r="A448" t="s">
        <v>582</v>
      </c>
      <c r="B448" t="s">
        <v>36</v>
      </c>
      <c r="C448" t="s">
        <v>37</v>
      </c>
      <c r="D448">
        <v>40</v>
      </c>
      <c r="E448" t="s">
        <v>64</v>
      </c>
      <c r="F448" t="s">
        <v>16</v>
      </c>
      <c r="G448" s="1">
        <v>44484</v>
      </c>
      <c r="H448" s="4">
        <v>91798.14</v>
      </c>
      <c r="I448" t="s">
        <v>39</v>
      </c>
      <c r="J448">
        <v>-6191284116</v>
      </c>
      <c r="K448" t="s">
        <v>30</v>
      </c>
      <c r="L448" t="b">
        <v>0</v>
      </c>
    </row>
    <row r="449" spans="1:12" x14ac:dyDescent="0.25">
      <c r="A449" t="s">
        <v>583</v>
      </c>
      <c r="B449" t="s">
        <v>32</v>
      </c>
      <c r="C449" t="s">
        <v>86</v>
      </c>
      <c r="D449">
        <v>25</v>
      </c>
      <c r="E449" t="s">
        <v>215</v>
      </c>
      <c r="F449" t="s">
        <v>33</v>
      </c>
      <c r="G449" s="1">
        <v>45401</v>
      </c>
      <c r="H449" s="4">
        <v>90879.22</v>
      </c>
      <c r="I449" t="s">
        <v>213</v>
      </c>
      <c r="J449">
        <v>-3098503445</v>
      </c>
      <c r="K449" t="s">
        <v>30</v>
      </c>
      <c r="L449" t="b">
        <v>0</v>
      </c>
    </row>
    <row r="450" spans="1:12" x14ac:dyDescent="0.25">
      <c r="A450" t="s">
        <v>584</v>
      </c>
      <c r="B450" t="s">
        <v>52</v>
      </c>
      <c r="C450" t="s">
        <v>14</v>
      </c>
      <c r="D450">
        <v>25</v>
      </c>
      <c r="E450" t="s">
        <v>27</v>
      </c>
      <c r="F450" t="s">
        <v>16</v>
      </c>
      <c r="G450" s="1">
        <v>44376</v>
      </c>
      <c r="H450" s="4">
        <v>87358.27</v>
      </c>
      <c r="I450" t="s">
        <v>149</v>
      </c>
      <c r="J450">
        <v>-5124189388</v>
      </c>
      <c r="K450" t="s">
        <v>40</v>
      </c>
      <c r="L450" t="b">
        <v>0</v>
      </c>
    </row>
    <row r="451" spans="1:12" x14ac:dyDescent="0.25">
      <c r="A451" t="s">
        <v>585</v>
      </c>
      <c r="B451" t="s">
        <v>25</v>
      </c>
      <c r="C451" t="s">
        <v>86</v>
      </c>
      <c r="D451">
        <v>30</v>
      </c>
      <c r="E451" t="s">
        <v>72</v>
      </c>
      <c r="F451" t="s">
        <v>33</v>
      </c>
      <c r="G451" s="1">
        <v>45549</v>
      </c>
      <c r="H451" s="4">
        <v>119407.93</v>
      </c>
      <c r="I451" t="s">
        <v>145</v>
      </c>
      <c r="J451">
        <v>-8469081973</v>
      </c>
      <c r="K451" t="s">
        <v>23</v>
      </c>
      <c r="L451" t="b">
        <v>1</v>
      </c>
    </row>
    <row r="452" spans="1:12" x14ac:dyDescent="0.25">
      <c r="A452" t="s">
        <v>586</v>
      </c>
      <c r="B452" t="s">
        <v>57</v>
      </c>
      <c r="C452" t="s">
        <v>86</v>
      </c>
      <c r="E452" t="s">
        <v>133</v>
      </c>
      <c r="F452" t="s">
        <v>28</v>
      </c>
      <c r="G452" s="1">
        <v>44565</v>
      </c>
      <c r="H452" s="4">
        <v>113978.6</v>
      </c>
      <c r="I452" t="s">
        <v>98</v>
      </c>
      <c r="J452">
        <v>-56435022</v>
      </c>
      <c r="K452" t="s">
        <v>23</v>
      </c>
      <c r="L452" t="b">
        <v>1</v>
      </c>
    </row>
    <row r="453" spans="1:12" x14ac:dyDescent="0.25">
      <c r="A453" t="s">
        <v>587</v>
      </c>
      <c r="B453" t="s">
        <v>36</v>
      </c>
      <c r="C453" t="s">
        <v>86</v>
      </c>
      <c r="E453" t="s">
        <v>100</v>
      </c>
      <c r="F453" t="s">
        <v>28</v>
      </c>
      <c r="G453" s="1">
        <v>44216</v>
      </c>
      <c r="H453" s="4">
        <v>108568.78</v>
      </c>
      <c r="I453" t="s">
        <v>101</v>
      </c>
      <c r="J453">
        <v>-8503719904</v>
      </c>
      <c r="K453" t="s">
        <v>30</v>
      </c>
      <c r="L453" t="b">
        <v>1</v>
      </c>
    </row>
    <row r="454" spans="1:12" x14ac:dyDescent="0.25">
      <c r="A454" t="s">
        <v>588</v>
      </c>
      <c r="B454" t="s">
        <v>63</v>
      </c>
      <c r="C454" t="s">
        <v>86</v>
      </c>
      <c r="E454" t="s">
        <v>64</v>
      </c>
      <c r="F454" t="s">
        <v>33</v>
      </c>
      <c r="G454" s="1">
        <v>43908</v>
      </c>
      <c r="H454" s="4">
        <v>56318.02</v>
      </c>
      <c r="I454" t="s">
        <v>118</v>
      </c>
      <c r="J454">
        <v>-1699187239</v>
      </c>
      <c r="K454" t="s">
        <v>23</v>
      </c>
      <c r="L454" t="b">
        <v>0</v>
      </c>
    </row>
    <row r="455" spans="1:12" x14ac:dyDescent="0.25">
      <c r="A455" t="s">
        <v>589</v>
      </c>
      <c r="B455" t="s">
        <v>57</v>
      </c>
      <c r="C455" t="s">
        <v>86</v>
      </c>
      <c r="D455">
        <v>25</v>
      </c>
      <c r="E455" t="s">
        <v>72</v>
      </c>
      <c r="F455" t="s">
        <v>16</v>
      </c>
      <c r="G455" s="1">
        <v>44510</v>
      </c>
      <c r="H455" s="4">
        <v>114252.73</v>
      </c>
      <c r="I455" t="s">
        <v>98</v>
      </c>
      <c r="J455">
        <v>-1078356742</v>
      </c>
      <c r="K455" t="s">
        <v>30</v>
      </c>
      <c r="L455" t="b">
        <v>0</v>
      </c>
    </row>
    <row r="456" spans="1:12" x14ac:dyDescent="0.25">
      <c r="A456" t="s">
        <v>590</v>
      </c>
      <c r="B456" t="s">
        <v>52</v>
      </c>
      <c r="C456" t="s">
        <v>26</v>
      </c>
      <c r="D456">
        <v>35</v>
      </c>
      <c r="E456" t="s">
        <v>54</v>
      </c>
      <c r="F456" t="s">
        <v>33</v>
      </c>
      <c r="G456" s="1">
        <v>43952</v>
      </c>
      <c r="H456" s="4">
        <v>51533.9</v>
      </c>
      <c r="I456" t="s">
        <v>109</v>
      </c>
      <c r="J456">
        <v>-3896086</v>
      </c>
      <c r="K456" t="s">
        <v>40</v>
      </c>
      <c r="L456" t="b">
        <v>1</v>
      </c>
    </row>
    <row r="457" spans="1:12" x14ac:dyDescent="0.25">
      <c r="A457" t="s">
        <v>591</v>
      </c>
      <c r="B457" t="s">
        <v>52</v>
      </c>
      <c r="C457" t="s">
        <v>37</v>
      </c>
      <c r="D457">
        <v>25</v>
      </c>
      <c r="E457" t="s">
        <v>155</v>
      </c>
      <c r="F457" t="s">
        <v>16</v>
      </c>
      <c r="G457" s="1">
        <v>44596</v>
      </c>
      <c r="H457" s="4">
        <v>99317.66</v>
      </c>
      <c r="I457" t="s">
        <v>84</v>
      </c>
      <c r="J457">
        <v>-662668216</v>
      </c>
      <c r="K457" t="s">
        <v>40</v>
      </c>
      <c r="L457" t="b">
        <v>0</v>
      </c>
    </row>
    <row r="458" spans="1:12" x14ac:dyDescent="0.25">
      <c r="A458" t="s">
        <v>592</v>
      </c>
      <c r="B458" t="s">
        <v>13</v>
      </c>
      <c r="C458" t="s">
        <v>86</v>
      </c>
      <c r="D458">
        <v>35</v>
      </c>
      <c r="E458" t="s">
        <v>131</v>
      </c>
      <c r="F458" t="s">
        <v>16</v>
      </c>
      <c r="G458" s="1">
        <v>44153</v>
      </c>
      <c r="H458" s="4">
        <v>101264.64</v>
      </c>
      <c r="I458" t="s">
        <v>87</v>
      </c>
      <c r="J458">
        <v>-1955356032</v>
      </c>
      <c r="K458" t="s">
        <v>18</v>
      </c>
      <c r="L458" t="b">
        <v>0</v>
      </c>
    </row>
    <row r="459" spans="1:12" x14ac:dyDescent="0.25">
      <c r="A459" t="s">
        <v>593</v>
      </c>
      <c r="B459" t="s">
        <v>63</v>
      </c>
      <c r="C459" t="s">
        <v>42</v>
      </c>
      <c r="D459">
        <v>35</v>
      </c>
      <c r="E459" t="s">
        <v>27</v>
      </c>
      <c r="F459" t="s">
        <v>28</v>
      </c>
      <c r="G459" s="1">
        <v>45251</v>
      </c>
      <c r="H459" s="4">
        <v>112272.02</v>
      </c>
      <c r="I459" t="s">
        <v>209</v>
      </c>
      <c r="J459">
        <v>-1903689002</v>
      </c>
      <c r="K459" t="s">
        <v>40</v>
      </c>
      <c r="L459" t="b">
        <v>0</v>
      </c>
    </row>
    <row r="460" spans="1:12" x14ac:dyDescent="0.25">
      <c r="A460" t="s">
        <v>594</v>
      </c>
      <c r="B460" t="s">
        <v>36</v>
      </c>
      <c r="C460" t="s">
        <v>37</v>
      </c>
      <c r="D460">
        <v>30</v>
      </c>
      <c r="E460" t="s">
        <v>75</v>
      </c>
      <c r="F460" t="s">
        <v>16</v>
      </c>
      <c r="G460" s="1">
        <v>44605</v>
      </c>
      <c r="H460" s="4">
        <v>71477.63</v>
      </c>
      <c r="I460" t="s">
        <v>39</v>
      </c>
      <c r="J460">
        <v>-102724054</v>
      </c>
      <c r="K460" t="s">
        <v>30</v>
      </c>
      <c r="L460" t="b">
        <v>1</v>
      </c>
    </row>
    <row r="461" spans="1:12" x14ac:dyDescent="0.25">
      <c r="A461" t="s">
        <v>595</v>
      </c>
      <c r="B461" t="s">
        <v>52</v>
      </c>
      <c r="C461" t="s">
        <v>37</v>
      </c>
      <c r="D461">
        <v>30</v>
      </c>
      <c r="E461" t="s">
        <v>197</v>
      </c>
      <c r="F461" t="s">
        <v>28</v>
      </c>
      <c r="G461" s="1">
        <v>45004</v>
      </c>
      <c r="H461" s="4">
        <v>77412.100000000006</v>
      </c>
      <c r="I461" t="s">
        <v>84</v>
      </c>
      <c r="J461">
        <v>-9342967110</v>
      </c>
      <c r="K461" t="s">
        <v>40</v>
      </c>
      <c r="L461" t="b">
        <v>0</v>
      </c>
    </row>
    <row r="462" spans="1:12" x14ac:dyDescent="0.25">
      <c r="A462" t="s">
        <v>596</v>
      </c>
      <c r="B462" t="s">
        <v>25</v>
      </c>
      <c r="C462" t="s">
        <v>53</v>
      </c>
      <c r="D462">
        <v>30</v>
      </c>
      <c r="E462" t="s">
        <v>155</v>
      </c>
      <c r="F462" t="s">
        <v>28</v>
      </c>
      <c r="G462" s="1">
        <v>44283</v>
      </c>
      <c r="H462" s="4">
        <v>94775.27</v>
      </c>
      <c r="I462" t="s">
        <v>134</v>
      </c>
      <c r="J462">
        <v>-4837537457</v>
      </c>
      <c r="K462" t="s">
        <v>18</v>
      </c>
      <c r="L462" t="b">
        <v>0</v>
      </c>
    </row>
    <row r="463" spans="1:12" x14ac:dyDescent="0.25">
      <c r="A463" t="s">
        <v>597</v>
      </c>
      <c r="B463" t="s">
        <v>63</v>
      </c>
      <c r="C463" t="s">
        <v>26</v>
      </c>
      <c r="D463">
        <v>30</v>
      </c>
      <c r="E463" t="s">
        <v>133</v>
      </c>
      <c r="F463" t="s">
        <v>16</v>
      </c>
      <c r="G463" s="1">
        <v>44318</v>
      </c>
      <c r="H463" s="4">
        <v>74276.710000000006</v>
      </c>
      <c r="I463" t="s">
        <v>251</v>
      </c>
      <c r="J463">
        <v>-4384588104</v>
      </c>
      <c r="K463" t="s">
        <v>23</v>
      </c>
      <c r="L463" t="b">
        <v>1</v>
      </c>
    </row>
    <row r="464" spans="1:12" x14ac:dyDescent="0.25">
      <c r="A464" t="s">
        <v>598</v>
      </c>
      <c r="B464" t="s">
        <v>13</v>
      </c>
      <c r="C464" t="s">
        <v>86</v>
      </c>
      <c r="D464">
        <v>35</v>
      </c>
      <c r="E464" t="s">
        <v>21</v>
      </c>
      <c r="F464" t="s">
        <v>33</v>
      </c>
      <c r="G464" s="1">
        <v>44260</v>
      </c>
      <c r="H464" s="4">
        <v>67467.86</v>
      </c>
      <c r="I464" t="s">
        <v>87</v>
      </c>
      <c r="J464">
        <v>-6974132833</v>
      </c>
      <c r="K464" t="s">
        <v>30</v>
      </c>
      <c r="L464" t="b">
        <v>1</v>
      </c>
    </row>
    <row r="465" spans="1:12" x14ac:dyDescent="0.25">
      <c r="A465" t="s">
        <v>599</v>
      </c>
      <c r="B465" t="s">
        <v>32</v>
      </c>
      <c r="C465" t="s">
        <v>111</v>
      </c>
      <c r="D465">
        <v>25</v>
      </c>
      <c r="E465" t="s">
        <v>197</v>
      </c>
      <c r="F465" t="s">
        <v>16</v>
      </c>
      <c r="G465" s="1">
        <v>44621</v>
      </c>
      <c r="H465" s="4">
        <v>80675.41</v>
      </c>
      <c r="I465" t="s">
        <v>384</v>
      </c>
      <c r="J465">
        <v>-8315203770</v>
      </c>
      <c r="K465" t="s">
        <v>23</v>
      </c>
      <c r="L465" t="b">
        <v>0</v>
      </c>
    </row>
    <row r="466" spans="1:12" x14ac:dyDescent="0.25">
      <c r="A466" t="s">
        <v>600</v>
      </c>
      <c r="B466" t="s">
        <v>52</v>
      </c>
      <c r="C466" t="s">
        <v>20</v>
      </c>
      <c r="D466">
        <v>40</v>
      </c>
      <c r="E466" t="s">
        <v>103</v>
      </c>
      <c r="F466" t="s">
        <v>33</v>
      </c>
      <c r="G466" s="1">
        <v>44949</v>
      </c>
      <c r="H466" s="4">
        <v>76274.33</v>
      </c>
      <c r="I466" t="s">
        <v>114</v>
      </c>
      <c r="J466">
        <v>-704496409</v>
      </c>
      <c r="K466" t="s">
        <v>18</v>
      </c>
      <c r="L466" t="b">
        <v>0</v>
      </c>
    </row>
    <row r="467" spans="1:12" x14ac:dyDescent="0.25">
      <c r="A467" t="s">
        <v>601</v>
      </c>
      <c r="B467" t="s">
        <v>57</v>
      </c>
      <c r="C467" t="s">
        <v>14</v>
      </c>
      <c r="D467">
        <v>30</v>
      </c>
      <c r="E467" t="s">
        <v>21</v>
      </c>
      <c r="F467" t="s">
        <v>16</v>
      </c>
      <c r="G467" s="1">
        <v>44434</v>
      </c>
      <c r="H467" s="4">
        <v>51405.46</v>
      </c>
      <c r="I467" t="s">
        <v>61</v>
      </c>
      <c r="J467">
        <v>-4967066702</v>
      </c>
      <c r="K467" t="s">
        <v>18</v>
      </c>
      <c r="L467" t="b">
        <v>1</v>
      </c>
    </row>
    <row r="468" spans="1:12" x14ac:dyDescent="0.25">
      <c r="A468" t="s">
        <v>602</v>
      </c>
      <c r="B468" t="s">
        <v>13</v>
      </c>
      <c r="C468" t="s">
        <v>42</v>
      </c>
      <c r="D468">
        <v>25</v>
      </c>
      <c r="E468" t="s">
        <v>64</v>
      </c>
      <c r="F468" t="s">
        <v>33</v>
      </c>
      <c r="G468" s="1">
        <v>44160</v>
      </c>
      <c r="H468" s="4">
        <v>101238.96</v>
      </c>
      <c r="I468" t="s">
        <v>136</v>
      </c>
      <c r="J468">
        <v>-3626804084</v>
      </c>
      <c r="K468" t="s">
        <v>18</v>
      </c>
      <c r="L468" t="b">
        <v>1</v>
      </c>
    </row>
    <row r="469" spans="1:12" x14ac:dyDescent="0.25">
      <c r="A469" t="s">
        <v>603</v>
      </c>
      <c r="B469" t="s">
        <v>13</v>
      </c>
      <c r="C469" t="s">
        <v>111</v>
      </c>
      <c r="D469">
        <v>35</v>
      </c>
      <c r="E469" t="s">
        <v>91</v>
      </c>
      <c r="F469" t="s">
        <v>33</v>
      </c>
      <c r="G469" s="1">
        <v>45273</v>
      </c>
      <c r="H469" s="4">
        <v>52169.52</v>
      </c>
      <c r="I469" t="s">
        <v>112</v>
      </c>
      <c r="J469">
        <v>-954930595</v>
      </c>
      <c r="K469" t="s">
        <v>23</v>
      </c>
      <c r="L469" t="b">
        <v>0</v>
      </c>
    </row>
    <row r="470" spans="1:12" x14ac:dyDescent="0.25">
      <c r="A470" t="s">
        <v>604</v>
      </c>
      <c r="B470" t="s">
        <v>52</v>
      </c>
      <c r="C470" t="s">
        <v>26</v>
      </c>
      <c r="E470" t="s">
        <v>190</v>
      </c>
      <c r="F470" t="s">
        <v>16</v>
      </c>
      <c r="G470" s="1">
        <v>44038</v>
      </c>
      <c r="H470" s="4">
        <v>73176.62</v>
      </c>
      <c r="I470" t="s">
        <v>109</v>
      </c>
      <c r="J470">
        <v>-6018648768</v>
      </c>
      <c r="K470" t="s">
        <v>23</v>
      </c>
      <c r="L470" t="b">
        <v>0</v>
      </c>
    </row>
    <row r="471" spans="1:12" x14ac:dyDescent="0.25">
      <c r="A471" t="s">
        <v>605</v>
      </c>
      <c r="B471" t="s">
        <v>67</v>
      </c>
      <c r="C471" t="s">
        <v>20</v>
      </c>
      <c r="E471" t="s">
        <v>258</v>
      </c>
      <c r="F471" t="s">
        <v>28</v>
      </c>
      <c r="G471" s="1">
        <v>44374</v>
      </c>
      <c r="H471" s="4">
        <v>96241.85</v>
      </c>
      <c r="I471" t="s">
        <v>173</v>
      </c>
      <c r="J471">
        <v>-9842673203</v>
      </c>
      <c r="K471" t="s">
        <v>23</v>
      </c>
      <c r="L471" t="b">
        <v>0</v>
      </c>
    </row>
    <row r="472" spans="1:12" x14ac:dyDescent="0.25">
      <c r="A472" t="s">
        <v>606</v>
      </c>
      <c r="B472" t="s">
        <v>13</v>
      </c>
      <c r="C472" t="s">
        <v>26</v>
      </c>
      <c r="D472">
        <v>25</v>
      </c>
      <c r="E472" t="s">
        <v>215</v>
      </c>
      <c r="F472" t="s">
        <v>28</v>
      </c>
      <c r="G472" s="1">
        <v>45551</v>
      </c>
      <c r="H472" s="4">
        <v>84366.38</v>
      </c>
      <c r="I472" t="s">
        <v>48</v>
      </c>
      <c r="J472">
        <v>-4138459608</v>
      </c>
      <c r="K472" t="s">
        <v>23</v>
      </c>
      <c r="L472" t="b">
        <v>0</v>
      </c>
    </row>
    <row r="473" spans="1:12" x14ac:dyDescent="0.25">
      <c r="A473" t="s">
        <v>607</v>
      </c>
      <c r="B473" t="s">
        <v>25</v>
      </c>
      <c r="C473" t="s">
        <v>42</v>
      </c>
      <c r="D473">
        <v>40</v>
      </c>
      <c r="E473" t="s">
        <v>217</v>
      </c>
      <c r="F473" t="s">
        <v>28</v>
      </c>
      <c r="G473" s="1">
        <v>45111</v>
      </c>
      <c r="H473" s="4">
        <v>92015.09</v>
      </c>
      <c r="I473" t="s">
        <v>44</v>
      </c>
      <c r="J473">
        <v>-4544901494</v>
      </c>
      <c r="K473" t="s">
        <v>18</v>
      </c>
      <c r="L473" t="b">
        <v>1</v>
      </c>
    </row>
    <row r="474" spans="1:12" x14ac:dyDescent="0.25">
      <c r="A474" t="s">
        <v>608</v>
      </c>
      <c r="B474" t="s">
        <v>25</v>
      </c>
      <c r="C474" t="s">
        <v>37</v>
      </c>
      <c r="D474">
        <v>30</v>
      </c>
      <c r="E474" t="s">
        <v>27</v>
      </c>
      <c r="F474" t="s">
        <v>33</v>
      </c>
      <c r="G474" s="1">
        <v>43998</v>
      </c>
      <c r="H474" s="4">
        <v>83149.95</v>
      </c>
      <c r="I474" t="s">
        <v>281</v>
      </c>
      <c r="J474">
        <v>-4277070704</v>
      </c>
      <c r="K474" t="s">
        <v>18</v>
      </c>
      <c r="L474" t="b">
        <v>0</v>
      </c>
    </row>
    <row r="475" spans="1:12" x14ac:dyDescent="0.25">
      <c r="A475" t="s">
        <v>609</v>
      </c>
      <c r="B475" t="s">
        <v>67</v>
      </c>
      <c r="C475" t="s">
        <v>20</v>
      </c>
      <c r="D475">
        <v>40</v>
      </c>
      <c r="E475" t="s">
        <v>93</v>
      </c>
      <c r="F475" t="s">
        <v>33</v>
      </c>
      <c r="G475" s="1">
        <v>44017</v>
      </c>
      <c r="H475" s="4">
        <v>94930.65</v>
      </c>
      <c r="I475" t="s">
        <v>173</v>
      </c>
      <c r="J475">
        <v>-7836091497</v>
      </c>
      <c r="K475" t="s">
        <v>30</v>
      </c>
      <c r="L475" t="b">
        <v>0</v>
      </c>
    </row>
    <row r="476" spans="1:12" x14ac:dyDescent="0.25">
      <c r="A476" t="s">
        <v>610</v>
      </c>
      <c r="B476" t="s">
        <v>36</v>
      </c>
      <c r="C476" t="s">
        <v>37</v>
      </c>
      <c r="D476">
        <v>40</v>
      </c>
      <c r="E476" t="s">
        <v>64</v>
      </c>
      <c r="F476" t="s">
        <v>33</v>
      </c>
      <c r="G476" s="1">
        <v>43922</v>
      </c>
      <c r="H476" s="4">
        <v>68430.720000000001</v>
      </c>
      <c r="I476" t="s">
        <v>39</v>
      </c>
      <c r="J476">
        <v>-5172444722</v>
      </c>
      <c r="K476" t="s">
        <v>30</v>
      </c>
      <c r="L476" t="b">
        <v>1</v>
      </c>
    </row>
    <row r="477" spans="1:12" x14ac:dyDescent="0.25">
      <c r="A477" t="s">
        <v>611</v>
      </c>
      <c r="B477" t="s">
        <v>57</v>
      </c>
      <c r="C477" t="s">
        <v>42</v>
      </c>
      <c r="D477">
        <v>35</v>
      </c>
      <c r="E477" t="s">
        <v>43</v>
      </c>
      <c r="F477" t="s">
        <v>16</v>
      </c>
      <c r="G477" s="1">
        <v>45371</v>
      </c>
      <c r="H477" s="4">
        <v>98752.97</v>
      </c>
      <c r="I477" t="s">
        <v>94</v>
      </c>
      <c r="J477">
        <v>-2290310286</v>
      </c>
      <c r="K477" t="s">
        <v>23</v>
      </c>
      <c r="L477" t="b">
        <v>0</v>
      </c>
    </row>
    <row r="478" spans="1:12" x14ac:dyDescent="0.25">
      <c r="A478" t="s">
        <v>612</v>
      </c>
      <c r="B478" t="s">
        <v>36</v>
      </c>
      <c r="C478" t="s">
        <v>111</v>
      </c>
      <c r="E478" t="s">
        <v>215</v>
      </c>
      <c r="F478" t="s">
        <v>16</v>
      </c>
      <c r="G478" s="1">
        <v>44964</v>
      </c>
      <c r="H478" s="4">
        <v>54268.86</v>
      </c>
      <c r="I478" t="s">
        <v>124</v>
      </c>
      <c r="J478">
        <v>-9508304404</v>
      </c>
      <c r="K478" t="s">
        <v>40</v>
      </c>
      <c r="L478" t="b">
        <v>1</v>
      </c>
    </row>
    <row r="479" spans="1:12" x14ac:dyDescent="0.25">
      <c r="A479" t="s">
        <v>613</v>
      </c>
      <c r="B479" t="s">
        <v>67</v>
      </c>
      <c r="C479" t="s">
        <v>42</v>
      </c>
      <c r="E479" t="s">
        <v>192</v>
      </c>
      <c r="F479" t="s">
        <v>28</v>
      </c>
      <c r="G479" s="1">
        <v>45636</v>
      </c>
      <c r="H479" s="4">
        <v>66494.94</v>
      </c>
      <c r="I479" t="s">
        <v>78</v>
      </c>
      <c r="J479">
        <v>-8093511870</v>
      </c>
      <c r="K479" t="s">
        <v>40</v>
      </c>
      <c r="L479" t="b">
        <v>0</v>
      </c>
    </row>
    <row r="480" spans="1:12" x14ac:dyDescent="0.25">
      <c r="A480" t="s">
        <v>614</v>
      </c>
      <c r="B480" t="s">
        <v>67</v>
      </c>
      <c r="C480" t="s">
        <v>111</v>
      </c>
      <c r="D480">
        <v>25</v>
      </c>
      <c r="E480" t="s">
        <v>91</v>
      </c>
      <c r="F480" t="s">
        <v>28</v>
      </c>
      <c r="G480" s="1">
        <v>45470</v>
      </c>
      <c r="H480" s="4">
        <v>90003.98</v>
      </c>
      <c r="I480" t="s">
        <v>122</v>
      </c>
      <c r="J480">
        <v>-8133595615</v>
      </c>
      <c r="K480" t="s">
        <v>18</v>
      </c>
      <c r="L480" t="b">
        <v>0</v>
      </c>
    </row>
    <row r="481" spans="1:12" x14ac:dyDescent="0.25">
      <c r="A481" t="s">
        <v>615</v>
      </c>
      <c r="B481" t="s">
        <v>52</v>
      </c>
      <c r="C481" t="s">
        <v>20</v>
      </c>
      <c r="D481">
        <v>25</v>
      </c>
      <c r="E481" t="s">
        <v>190</v>
      </c>
      <c r="F481" t="s">
        <v>16</v>
      </c>
      <c r="G481" s="1">
        <v>44264</v>
      </c>
      <c r="H481" s="4">
        <v>106592.25</v>
      </c>
      <c r="I481" t="s">
        <v>114</v>
      </c>
      <c r="J481">
        <v>-4205955656</v>
      </c>
      <c r="K481" t="s">
        <v>18</v>
      </c>
      <c r="L481" t="b">
        <v>1</v>
      </c>
    </row>
    <row r="482" spans="1:12" x14ac:dyDescent="0.25">
      <c r="A482" t="s">
        <v>616</v>
      </c>
      <c r="B482" t="s">
        <v>67</v>
      </c>
      <c r="C482" t="s">
        <v>20</v>
      </c>
      <c r="D482">
        <v>25</v>
      </c>
      <c r="E482" t="s">
        <v>192</v>
      </c>
      <c r="F482" t="s">
        <v>16</v>
      </c>
      <c r="G482" s="1">
        <v>45515</v>
      </c>
      <c r="H482" s="4">
        <v>93905.83</v>
      </c>
      <c r="I482" t="s">
        <v>173</v>
      </c>
      <c r="J482">
        <v>-4902504289</v>
      </c>
      <c r="K482" t="s">
        <v>18</v>
      </c>
      <c r="L482" t="b">
        <v>1</v>
      </c>
    </row>
    <row r="483" spans="1:12" x14ac:dyDescent="0.25">
      <c r="A483" t="s">
        <v>617</v>
      </c>
      <c r="B483" t="s">
        <v>32</v>
      </c>
      <c r="C483" t="s">
        <v>86</v>
      </c>
      <c r="D483">
        <v>35</v>
      </c>
      <c r="E483" t="s">
        <v>197</v>
      </c>
      <c r="F483" t="s">
        <v>16</v>
      </c>
      <c r="G483" s="1">
        <v>44625</v>
      </c>
      <c r="H483" s="4">
        <v>88945.49</v>
      </c>
      <c r="I483" t="s">
        <v>213</v>
      </c>
      <c r="J483">
        <v>-1935889535</v>
      </c>
      <c r="K483" t="s">
        <v>30</v>
      </c>
      <c r="L483" t="b">
        <v>0</v>
      </c>
    </row>
    <row r="484" spans="1:12" x14ac:dyDescent="0.25">
      <c r="A484" t="s">
        <v>618</v>
      </c>
      <c r="B484" t="s">
        <v>32</v>
      </c>
      <c r="C484" t="s">
        <v>26</v>
      </c>
      <c r="E484" t="s">
        <v>21</v>
      </c>
      <c r="F484" t="s">
        <v>28</v>
      </c>
      <c r="G484" s="1">
        <v>45107</v>
      </c>
      <c r="H484" s="4">
        <v>91130.33</v>
      </c>
      <c r="I484" t="s">
        <v>224</v>
      </c>
      <c r="J484">
        <v>-9026113988</v>
      </c>
      <c r="K484" t="s">
        <v>30</v>
      </c>
      <c r="L484" t="b">
        <v>0</v>
      </c>
    </row>
    <row r="485" spans="1:12" x14ac:dyDescent="0.25">
      <c r="A485" t="s">
        <v>619</v>
      </c>
      <c r="B485" t="s">
        <v>13</v>
      </c>
      <c r="C485" t="s">
        <v>86</v>
      </c>
      <c r="D485">
        <v>40</v>
      </c>
      <c r="E485" t="s">
        <v>169</v>
      </c>
      <c r="F485" t="s">
        <v>28</v>
      </c>
      <c r="G485" s="1">
        <v>45035</v>
      </c>
      <c r="H485" s="4">
        <v>90787.4</v>
      </c>
      <c r="I485" t="s">
        <v>87</v>
      </c>
      <c r="J485">
        <v>-8681809787</v>
      </c>
      <c r="K485" t="s">
        <v>18</v>
      </c>
      <c r="L485" t="b">
        <v>0</v>
      </c>
    </row>
    <row r="486" spans="1:12" x14ac:dyDescent="0.25">
      <c r="A486" t="s">
        <v>620</v>
      </c>
      <c r="B486" t="s">
        <v>13</v>
      </c>
      <c r="C486" t="s">
        <v>26</v>
      </c>
      <c r="D486">
        <v>25</v>
      </c>
      <c r="E486" t="s">
        <v>43</v>
      </c>
      <c r="F486" t="s">
        <v>33</v>
      </c>
      <c r="G486" s="1">
        <v>45607</v>
      </c>
      <c r="H486" s="4">
        <v>87494.34</v>
      </c>
      <c r="I486" t="s">
        <v>48</v>
      </c>
      <c r="J486">
        <v>-7543943534</v>
      </c>
      <c r="K486" t="s">
        <v>18</v>
      </c>
      <c r="L486" t="b">
        <v>1</v>
      </c>
    </row>
    <row r="487" spans="1:12" x14ac:dyDescent="0.25">
      <c r="A487" t="s">
        <v>621</v>
      </c>
      <c r="B487" t="s">
        <v>67</v>
      </c>
      <c r="C487" t="s">
        <v>86</v>
      </c>
      <c r="D487">
        <v>35</v>
      </c>
      <c r="E487" t="s">
        <v>93</v>
      </c>
      <c r="F487" t="s">
        <v>33</v>
      </c>
      <c r="G487" s="1">
        <v>45002</v>
      </c>
      <c r="H487" s="4">
        <v>92627.35</v>
      </c>
      <c r="I487" t="s">
        <v>147</v>
      </c>
      <c r="J487">
        <v>-3751376514</v>
      </c>
      <c r="K487" t="s">
        <v>18</v>
      </c>
      <c r="L487" t="b">
        <v>0</v>
      </c>
    </row>
    <row r="488" spans="1:12" x14ac:dyDescent="0.25">
      <c r="A488" t="s">
        <v>622</v>
      </c>
      <c r="B488" t="s">
        <v>32</v>
      </c>
      <c r="C488" t="s">
        <v>37</v>
      </c>
      <c r="D488">
        <v>40</v>
      </c>
      <c r="E488" t="s">
        <v>83</v>
      </c>
      <c r="F488" t="s">
        <v>28</v>
      </c>
      <c r="G488" s="1">
        <v>45225</v>
      </c>
      <c r="H488" s="4">
        <v>98556.29</v>
      </c>
      <c r="I488" t="s">
        <v>127</v>
      </c>
      <c r="J488">
        <v>-8815793762</v>
      </c>
      <c r="K488" t="s">
        <v>40</v>
      </c>
      <c r="L488" t="b">
        <v>1</v>
      </c>
    </row>
    <row r="489" spans="1:12" x14ac:dyDescent="0.25">
      <c r="A489" t="s">
        <v>623</v>
      </c>
      <c r="B489" t="s">
        <v>36</v>
      </c>
      <c r="C489" t="s">
        <v>20</v>
      </c>
      <c r="D489">
        <v>30</v>
      </c>
      <c r="E489" t="s">
        <v>80</v>
      </c>
      <c r="F489" t="s">
        <v>33</v>
      </c>
      <c r="G489" s="1">
        <v>44381</v>
      </c>
      <c r="H489" s="4">
        <v>112792.2</v>
      </c>
      <c r="I489" t="s">
        <v>198</v>
      </c>
      <c r="J489">
        <v>-9283692943</v>
      </c>
      <c r="K489" t="s">
        <v>30</v>
      </c>
      <c r="L489" t="b">
        <v>1</v>
      </c>
    </row>
    <row r="490" spans="1:12" x14ac:dyDescent="0.25">
      <c r="A490" t="s">
        <v>624</v>
      </c>
      <c r="B490" t="s">
        <v>32</v>
      </c>
      <c r="C490" t="s">
        <v>111</v>
      </c>
      <c r="D490">
        <v>35</v>
      </c>
      <c r="E490" t="s">
        <v>180</v>
      </c>
      <c r="F490" t="s">
        <v>28</v>
      </c>
      <c r="G490" s="1">
        <v>45233</v>
      </c>
      <c r="H490" s="4">
        <v>56875.22</v>
      </c>
      <c r="I490" t="s">
        <v>384</v>
      </c>
      <c r="J490">
        <v>-5511668296</v>
      </c>
      <c r="K490" t="s">
        <v>40</v>
      </c>
      <c r="L490" t="b">
        <v>0</v>
      </c>
    </row>
    <row r="491" spans="1:12" x14ac:dyDescent="0.25">
      <c r="A491" t="s">
        <v>625</v>
      </c>
      <c r="B491" t="s">
        <v>52</v>
      </c>
      <c r="C491" t="s">
        <v>26</v>
      </c>
      <c r="D491">
        <v>35</v>
      </c>
      <c r="E491" t="s">
        <v>192</v>
      </c>
      <c r="F491" t="s">
        <v>33</v>
      </c>
      <c r="G491" s="1">
        <v>44382</v>
      </c>
      <c r="H491" s="4">
        <v>101015.96</v>
      </c>
      <c r="I491" t="s">
        <v>109</v>
      </c>
      <c r="J491">
        <v>-3270216486</v>
      </c>
      <c r="K491" t="s">
        <v>40</v>
      </c>
      <c r="L491" t="b">
        <v>1</v>
      </c>
    </row>
    <row r="492" spans="1:12" x14ac:dyDescent="0.25">
      <c r="A492" t="s">
        <v>626</v>
      </c>
      <c r="B492" t="s">
        <v>13</v>
      </c>
      <c r="C492" t="s">
        <v>42</v>
      </c>
      <c r="D492">
        <v>30</v>
      </c>
      <c r="E492" t="s">
        <v>190</v>
      </c>
      <c r="F492" t="s">
        <v>33</v>
      </c>
      <c r="G492" s="1">
        <v>45348</v>
      </c>
      <c r="H492" s="4">
        <v>83912.22</v>
      </c>
      <c r="I492" t="s">
        <v>136</v>
      </c>
      <c r="J492">
        <v>-1206021287</v>
      </c>
      <c r="K492" t="s">
        <v>18</v>
      </c>
      <c r="L492" t="b">
        <v>0</v>
      </c>
    </row>
    <row r="493" spans="1:12" x14ac:dyDescent="0.25">
      <c r="A493" t="s">
        <v>627</v>
      </c>
      <c r="B493" t="s">
        <v>36</v>
      </c>
      <c r="C493" t="s">
        <v>26</v>
      </c>
      <c r="D493">
        <v>25</v>
      </c>
      <c r="E493" t="s">
        <v>100</v>
      </c>
      <c r="F493" t="s">
        <v>16</v>
      </c>
      <c r="G493" s="1">
        <v>44468</v>
      </c>
      <c r="H493" s="4">
        <v>99669.86</v>
      </c>
      <c r="I493" t="s">
        <v>46</v>
      </c>
      <c r="J493">
        <v>-6652683414</v>
      </c>
      <c r="K493" t="s">
        <v>18</v>
      </c>
      <c r="L493" t="b">
        <v>0</v>
      </c>
    </row>
    <row r="494" spans="1:12" x14ac:dyDescent="0.25">
      <c r="A494" t="s">
        <v>628</v>
      </c>
      <c r="B494" t="s">
        <v>25</v>
      </c>
      <c r="C494" t="s">
        <v>111</v>
      </c>
      <c r="D494">
        <v>30</v>
      </c>
      <c r="E494" t="s">
        <v>169</v>
      </c>
      <c r="F494" t="s">
        <v>16</v>
      </c>
      <c r="G494" s="1">
        <v>44341</v>
      </c>
      <c r="H494" s="4">
        <v>52314.97</v>
      </c>
      <c r="I494" t="s">
        <v>159</v>
      </c>
      <c r="J494">
        <v>-5999101575</v>
      </c>
      <c r="K494" t="s">
        <v>23</v>
      </c>
      <c r="L494" t="b">
        <v>0</v>
      </c>
    </row>
    <row r="495" spans="1:12" x14ac:dyDescent="0.25">
      <c r="A495" t="s">
        <v>629</v>
      </c>
      <c r="B495" t="s">
        <v>36</v>
      </c>
      <c r="C495" t="s">
        <v>86</v>
      </c>
      <c r="D495">
        <v>30</v>
      </c>
      <c r="E495" t="s">
        <v>131</v>
      </c>
      <c r="F495" t="s">
        <v>33</v>
      </c>
      <c r="G495" s="1">
        <v>44865</v>
      </c>
      <c r="H495" s="4">
        <v>77785.960000000006</v>
      </c>
      <c r="I495" t="s">
        <v>101</v>
      </c>
      <c r="J495">
        <v>-7647229811</v>
      </c>
      <c r="K495" t="s">
        <v>23</v>
      </c>
      <c r="L495" t="b">
        <v>0</v>
      </c>
    </row>
    <row r="496" spans="1:12" x14ac:dyDescent="0.25">
      <c r="A496" t="s">
        <v>630</v>
      </c>
      <c r="B496" t="s">
        <v>25</v>
      </c>
      <c r="C496" t="s">
        <v>26</v>
      </c>
      <c r="D496">
        <v>30</v>
      </c>
      <c r="E496" t="s">
        <v>180</v>
      </c>
      <c r="F496" t="s">
        <v>28</v>
      </c>
      <c r="G496" s="1">
        <v>44744</v>
      </c>
      <c r="H496" s="4">
        <v>62430.86</v>
      </c>
      <c r="I496" t="s">
        <v>29</v>
      </c>
      <c r="J496">
        <v>-995765727</v>
      </c>
      <c r="K496" t="s">
        <v>40</v>
      </c>
      <c r="L496" t="b">
        <v>0</v>
      </c>
    </row>
    <row r="497" spans="1:12" x14ac:dyDescent="0.25">
      <c r="A497" t="s">
        <v>631</v>
      </c>
      <c r="B497" t="s">
        <v>36</v>
      </c>
      <c r="C497" t="s">
        <v>14</v>
      </c>
      <c r="D497">
        <v>35</v>
      </c>
      <c r="E497" t="s">
        <v>108</v>
      </c>
      <c r="F497" t="s">
        <v>28</v>
      </c>
      <c r="G497" s="1">
        <v>45532</v>
      </c>
      <c r="H497" s="4">
        <v>98219.54</v>
      </c>
      <c r="I497" t="s">
        <v>50</v>
      </c>
      <c r="J497">
        <v>-9413475097</v>
      </c>
      <c r="K497" t="s">
        <v>30</v>
      </c>
      <c r="L497" t="b">
        <v>1</v>
      </c>
    </row>
    <row r="498" spans="1:12" x14ac:dyDescent="0.25">
      <c r="A498" t="s">
        <v>632</v>
      </c>
      <c r="B498" t="s">
        <v>67</v>
      </c>
      <c r="C498" t="s">
        <v>37</v>
      </c>
      <c r="D498">
        <v>25</v>
      </c>
      <c r="E498" t="s">
        <v>83</v>
      </c>
      <c r="F498" t="s">
        <v>16</v>
      </c>
      <c r="G498" s="1">
        <v>45586</v>
      </c>
      <c r="H498" s="4">
        <v>65494.58</v>
      </c>
      <c r="I498" t="s">
        <v>69</v>
      </c>
      <c r="J498">
        <v>-8986456521</v>
      </c>
      <c r="K498" t="s">
        <v>18</v>
      </c>
      <c r="L498" t="b">
        <v>1</v>
      </c>
    </row>
    <row r="499" spans="1:12" x14ac:dyDescent="0.25">
      <c r="A499" t="s">
        <v>633</v>
      </c>
      <c r="B499" t="s">
        <v>57</v>
      </c>
      <c r="C499" t="s">
        <v>20</v>
      </c>
      <c r="D499">
        <v>35</v>
      </c>
      <c r="E499" t="s">
        <v>192</v>
      </c>
      <c r="F499" t="s">
        <v>28</v>
      </c>
      <c r="G499" s="1">
        <v>43872</v>
      </c>
      <c r="H499" s="4">
        <v>110524.1</v>
      </c>
      <c r="I499" t="s">
        <v>188</v>
      </c>
      <c r="J499">
        <v>-368499514</v>
      </c>
      <c r="K499" t="s">
        <v>18</v>
      </c>
      <c r="L499" t="b">
        <v>0</v>
      </c>
    </row>
    <row r="500" spans="1:12" x14ac:dyDescent="0.25">
      <c r="A500" t="s">
        <v>634</v>
      </c>
      <c r="B500" t="s">
        <v>25</v>
      </c>
      <c r="C500" t="s">
        <v>111</v>
      </c>
      <c r="D500">
        <v>40</v>
      </c>
      <c r="E500" t="s">
        <v>27</v>
      </c>
      <c r="F500" t="s">
        <v>16</v>
      </c>
      <c r="G500" s="1">
        <v>45062</v>
      </c>
      <c r="H500" s="4">
        <v>106060.54</v>
      </c>
      <c r="I500" t="s">
        <v>159</v>
      </c>
      <c r="J500">
        <v>-4214477323</v>
      </c>
      <c r="K500" t="s">
        <v>40</v>
      </c>
      <c r="L500" t="b">
        <v>0</v>
      </c>
    </row>
    <row r="501" spans="1:12" x14ac:dyDescent="0.25">
      <c r="A501" t="s">
        <v>635</v>
      </c>
      <c r="B501" t="s">
        <v>32</v>
      </c>
      <c r="C501" t="s">
        <v>20</v>
      </c>
      <c r="D501">
        <v>35</v>
      </c>
      <c r="E501" t="s">
        <v>103</v>
      </c>
      <c r="F501" t="s">
        <v>33</v>
      </c>
      <c r="G501" s="1">
        <v>44771</v>
      </c>
      <c r="H501" s="4">
        <v>67639.91</v>
      </c>
      <c r="I501" t="s">
        <v>138</v>
      </c>
      <c r="J501">
        <v>-4913421387</v>
      </c>
      <c r="K501" t="s">
        <v>23</v>
      </c>
      <c r="L501" t="b">
        <v>1</v>
      </c>
    </row>
    <row r="502" spans="1:12" x14ac:dyDescent="0.25">
      <c r="A502" t="s">
        <v>636</v>
      </c>
      <c r="B502" t="s">
        <v>67</v>
      </c>
      <c r="C502" t="s">
        <v>14</v>
      </c>
      <c r="E502" t="s">
        <v>141</v>
      </c>
      <c r="F502" t="s">
        <v>28</v>
      </c>
      <c r="G502" s="1">
        <v>45187</v>
      </c>
      <c r="H502" s="4">
        <v>117653.98</v>
      </c>
      <c r="I502" t="s">
        <v>195</v>
      </c>
      <c r="J502">
        <v>-2090883069</v>
      </c>
      <c r="K502" t="s">
        <v>30</v>
      </c>
      <c r="L502" t="b">
        <v>1</v>
      </c>
    </row>
    <row r="503" spans="1:12" x14ac:dyDescent="0.25">
      <c r="A503" t="s">
        <v>637</v>
      </c>
      <c r="B503" t="s">
        <v>32</v>
      </c>
      <c r="C503" t="s">
        <v>26</v>
      </c>
      <c r="D503">
        <v>35</v>
      </c>
      <c r="E503" t="s">
        <v>197</v>
      </c>
      <c r="F503" t="s">
        <v>33</v>
      </c>
      <c r="G503" s="1">
        <v>43961</v>
      </c>
      <c r="H503" s="4">
        <v>73539.86</v>
      </c>
      <c r="I503" t="s">
        <v>224</v>
      </c>
      <c r="J503">
        <v>-5349678273</v>
      </c>
      <c r="K503" t="s">
        <v>23</v>
      </c>
      <c r="L503" t="b">
        <v>1</v>
      </c>
    </row>
    <row r="504" spans="1:12" x14ac:dyDescent="0.25">
      <c r="A504" t="s">
        <v>638</v>
      </c>
      <c r="B504" t="s">
        <v>36</v>
      </c>
      <c r="C504" t="s">
        <v>26</v>
      </c>
      <c r="D504">
        <v>35</v>
      </c>
      <c r="E504" t="s">
        <v>133</v>
      </c>
      <c r="F504" t="s">
        <v>28</v>
      </c>
      <c r="G504" s="1">
        <v>45165</v>
      </c>
      <c r="H504" s="4">
        <v>70915.38</v>
      </c>
      <c r="I504" t="s">
        <v>46</v>
      </c>
      <c r="J504">
        <v>-1176741240</v>
      </c>
      <c r="K504" t="s">
        <v>23</v>
      </c>
      <c r="L504" t="b">
        <v>1</v>
      </c>
    </row>
    <row r="505" spans="1:12" x14ac:dyDescent="0.25">
      <c r="A505" t="s">
        <v>639</v>
      </c>
      <c r="B505" t="s">
        <v>57</v>
      </c>
      <c r="C505" t="s">
        <v>42</v>
      </c>
      <c r="D505">
        <v>25</v>
      </c>
      <c r="E505" t="s">
        <v>72</v>
      </c>
      <c r="F505" t="s">
        <v>28</v>
      </c>
      <c r="G505" s="1">
        <v>44485</v>
      </c>
      <c r="H505" s="4">
        <v>97652.9</v>
      </c>
      <c r="I505" t="s">
        <v>94</v>
      </c>
      <c r="J505">
        <v>-5131528546</v>
      </c>
      <c r="K505" t="s">
        <v>23</v>
      </c>
      <c r="L505" t="b">
        <v>0</v>
      </c>
    </row>
    <row r="506" spans="1:12" x14ac:dyDescent="0.25">
      <c r="A506" t="s">
        <v>640</v>
      </c>
      <c r="B506" t="s">
        <v>63</v>
      </c>
      <c r="C506" t="s">
        <v>14</v>
      </c>
      <c r="D506">
        <v>35</v>
      </c>
      <c r="E506" t="s">
        <v>180</v>
      </c>
      <c r="F506" t="s">
        <v>33</v>
      </c>
      <c r="G506" s="1">
        <v>44626</v>
      </c>
      <c r="H506" s="4">
        <v>101571.25</v>
      </c>
      <c r="I506" t="s">
        <v>301</v>
      </c>
      <c r="J506">
        <v>-8150618537</v>
      </c>
      <c r="K506" t="s">
        <v>23</v>
      </c>
      <c r="L506" t="b">
        <v>0</v>
      </c>
    </row>
    <row r="507" spans="1:12" x14ac:dyDescent="0.25">
      <c r="A507" t="s">
        <v>641</v>
      </c>
      <c r="B507" t="s">
        <v>57</v>
      </c>
      <c r="C507" t="s">
        <v>111</v>
      </c>
      <c r="D507">
        <v>35</v>
      </c>
      <c r="E507" t="s">
        <v>258</v>
      </c>
      <c r="F507" t="s">
        <v>16</v>
      </c>
      <c r="G507" s="1">
        <v>45236</v>
      </c>
      <c r="H507" s="4">
        <v>87424.46</v>
      </c>
      <c r="I507" t="s">
        <v>266</v>
      </c>
      <c r="J507">
        <v>-32963346</v>
      </c>
      <c r="K507" t="s">
        <v>18</v>
      </c>
      <c r="L507" t="b">
        <v>1</v>
      </c>
    </row>
    <row r="508" spans="1:12" x14ac:dyDescent="0.25">
      <c r="A508" t="s">
        <v>642</v>
      </c>
      <c r="B508" t="s">
        <v>36</v>
      </c>
      <c r="C508" t="s">
        <v>42</v>
      </c>
      <c r="E508" t="s">
        <v>64</v>
      </c>
      <c r="F508" t="s">
        <v>28</v>
      </c>
      <c r="G508" s="1">
        <v>45626</v>
      </c>
      <c r="H508" s="4">
        <v>89077.36</v>
      </c>
      <c r="I508" t="s">
        <v>157</v>
      </c>
      <c r="J508">
        <v>-2727423182</v>
      </c>
      <c r="K508" t="s">
        <v>18</v>
      </c>
      <c r="L508" t="b">
        <v>0</v>
      </c>
    </row>
    <row r="509" spans="1:12" x14ac:dyDescent="0.25">
      <c r="A509" t="s">
        <v>643</v>
      </c>
      <c r="B509" t="s">
        <v>63</v>
      </c>
      <c r="C509" t="s">
        <v>37</v>
      </c>
      <c r="D509">
        <v>30</v>
      </c>
      <c r="E509" t="s">
        <v>15</v>
      </c>
      <c r="F509" t="s">
        <v>28</v>
      </c>
      <c r="G509" s="1">
        <v>45486</v>
      </c>
      <c r="H509" s="4">
        <v>89132.22</v>
      </c>
      <c r="I509" t="s">
        <v>65</v>
      </c>
      <c r="J509">
        <v>-617893205</v>
      </c>
      <c r="K509" t="s">
        <v>23</v>
      </c>
      <c r="L509" t="b">
        <v>1</v>
      </c>
    </row>
    <row r="510" spans="1:12" x14ac:dyDescent="0.25">
      <c r="A510" t="s">
        <v>644</v>
      </c>
      <c r="B510" t="s">
        <v>36</v>
      </c>
      <c r="C510" t="s">
        <v>42</v>
      </c>
      <c r="D510">
        <v>25</v>
      </c>
      <c r="E510" t="s">
        <v>108</v>
      </c>
      <c r="F510" t="s">
        <v>16</v>
      </c>
      <c r="G510" s="1">
        <v>45355</v>
      </c>
      <c r="H510" s="4">
        <v>111000.26</v>
      </c>
      <c r="I510" t="s">
        <v>157</v>
      </c>
      <c r="J510">
        <v>-4969357823</v>
      </c>
      <c r="K510" t="s">
        <v>30</v>
      </c>
      <c r="L510" t="b">
        <v>0</v>
      </c>
    </row>
    <row r="511" spans="1:12" x14ac:dyDescent="0.25">
      <c r="A511" t="s">
        <v>645</v>
      </c>
      <c r="B511" t="s">
        <v>36</v>
      </c>
      <c r="C511" t="s">
        <v>53</v>
      </c>
      <c r="D511">
        <v>35</v>
      </c>
      <c r="E511" t="s">
        <v>166</v>
      </c>
      <c r="F511" t="s">
        <v>33</v>
      </c>
      <c r="G511" s="1">
        <v>44780</v>
      </c>
      <c r="H511" s="4">
        <v>109584.97</v>
      </c>
      <c r="I511" t="s">
        <v>219</v>
      </c>
      <c r="J511">
        <v>-3477695873</v>
      </c>
      <c r="K511" t="s">
        <v>40</v>
      </c>
      <c r="L511" t="b">
        <v>1</v>
      </c>
    </row>
    <row r="512" spans="1:12" x14ac:dyDescent="0.25">
      <c r="A512" t="s">
        <v>646</v>
      </c>
      <c r="B512" t="s">
        <v>13</v>
      </c>
      <c r="C512" t="s">
        <v>111</v>
      </c>
      <c r="D512">
        <v>40</v>
      </c>
      <c r="E512" t="s">
        <v>83</v>
      </c>
      <c r="F512" t="s">
        <v>16</v>
      </c>
      <c r="G512" s="1">
        <v>45607</v>
      </c>
      <c r="H512" s="4">
        <v>97648.84</v>
      </c>
      <c r="I512" t="s">
        <v>112</v>
      </c>
      <c r="J512">
        <v>-1314675360</v>
      </c>
      <c r="K512" t="s">
        <v>30</v>
      </c>
      <c r="L512" t="b">
        <v>0</v>
      </c>
    </row>
    <row r="513" spans="1:12" x14ac:dyDescent="0.25">
      <c r="A513" t="s">
        <v>647</v>
      </c>
      <c r="B513" t="s">
        <v>67</v>
      </c>
      <c r="C513" t="s">
        <v>53</v>
      </c>
      <c r="D513">
        <v>25</v>
      </c>
      <c r="E513" t="s">
        <v>169</v>
      </c>
      <c r="F513" t="s">
        <v>16</v>
      </c>
      <c r="G513" s="1">
        <v>44532</v>
      </c>
      <c r="H513" s="4">
        <v>78643.429999999993</v>
      </c>
      <c r="I513" t="s">
        <v>116</v>
      </c>
      <c r="J513">
        <v>-2751562778</v>
      </c>
      <c r="K513" t="s">
        <v>30</v>
      </c>
      <c r="L513" t="b">
        <v>1</v>
      </c>
    </row>
    <row r="514" spans="1:12" x14ac:dyDescent="0.25">
      <c r="A514" t="s">
        <v>648</v>
      </c>
      <c r="B514" t="s">
        <v>63</v>
      </c>
      <c r="C514" t="s">
        <v>14</v>
      </c>
      <c r="D514">
        <v>30</v>
      </c>
      <c r="E514" t="s">
        <v>133</v>
      </c>
      <c r="F514" t="s">
        <v>16</v>
      </c>
      <c r="G514" s="1">
        <v>45426</v>
      </c>
      <c r="H514" s="4">
        <v>55656.800000000003</v>
      </c>
      <c r="I514" t="s">
        <v>301</v>
      </c>
      <c r="J514">
        <v>-6304483607</v>
      </c>
      <c r="K514" t="s">
        <v>30</v>
      </c>
      <c r="L514" t="b">
        <v>1</v>
      </c>
    </row>
    <row r="515" spans="1:12" x14ac:dyDescent="0.25">
      <c r="A515" t="s">
        <v>649</v>
      </c>
      <c r="B515" t="s">
        <v>52</v>
      </c>
      <c r="C515" t="s">
        <v>86</v>
      </c>
      <c r="D515">
        <v>35</v>
      </c>
      <c r="E515" t="s">
        <v>197</v>
      </c>
      <c r="F515" t="s">
        <v>16</v>
      </c>
      <c r="G515" s="1">
        <v>44756</v>
      </c>
      <c r="H515" s="4">
        <v>69146.95</v>
      </c>
      <c r="I515" t="s">
        <v>371</v>
      </c>
      <c r="J515">
        <v>-5456676639</v>
      </c>
      <c r="K515" t="s">
        <v>23</v>
      </c>
      <c r="L515" t="b">
        <v>0</v>
      </c>
    </row>
    <row r="516" spans="1:12" x14ac:dyDescent="0.25">
      <c r="A516" t="s">
        <v>650</v>
      </c>
      <c r="B516" t="s">
        <v>52</v>
      </c>
      <c r="C516" t="s">
        <v>53</v>
      </c>
      <c r="E516" t="s">
        <v>176</v>
      </c>
      <c r="F516" t="s">
        <v>16</v>
      </c>
      <c r="G516" s="1">
        <v>44096</v>
      </c>
      <c r="H516" s="4">
        <v>93013.58</v>
      </c>
      <c r="I516" t="s">
        <v>55</v>
      </c>
      <c r="J516">
        <v>-4735047638</v>
      </c>
      <c r="K516" t="s">
        <v>18</v>
      </c>
      <c r="L516" t="b">
        <v>1</v>
      </c>
    </row>
    <row r="517" spans="1:12" x14ac:dyDescent="0.25">
      <c r="A517" t="s">
        <v>651</v>
      </c>
      <c r="B517" t="s">
        <v>67</v>
      </c>
      <c r="C517" t="s">
        <v>37</v>
      </c>
      <c r="D517">
        <v>40</v>
      </c>
      <c r="E517" t="s">
        <v>103</v>
      </c>
      <c r="F517" t="s">
        <v>16</v>
      </c>
      <c r="G517" s="1">
        <v>43908</v>
      </c>
      <c r="H517" s="4">
        <v>87364.78</v>
      </c>
      <c r="I517" t="s">
        <v>69</v>
      </c>
      <c r="J517">
        <v>-2831995297</v>
      </c>
      <c r="K517" t="s">
        <v>30</v>
      </c>
      <c r="L517" t="b">
        <v>0</v>
      </c>
    </row>
    <row r="518" spans="1:12" x14ac:dyDescent="0.25">
      <c r="A518" t="s">
        <v>652</v>
      </c>
      <c r="B518" t="s">
        <v>25</v>
      </c>
      <c r="C518" t="s">
        <v>42</v>
      </c>
      <c r="D518">
        <v>35</v>
      </c>
      <c r="E518" t="s">
        <v>100</v>
      </c>
      <c r="F518" t="s">
        <v>16</v>
      </c>
      <c r="G518" s="1">
        <v>45216</v>
      </c>
      <c r="H518" s="4">
        <v>50288.67</v>
      </c>
      <c r="I518" t="s">
        <v>44</v>
      </c>
      <c r="J518">
        <v>-61558107</v>
      </c>
      <c r="K518" t="s">
        <v>23</v>
      </c>
      <c r="L518" t="b">
        <v>0</v>
      </c>
    </row>
    <row r="519" spans="1:12" x14ac:dyDescent="0.25">
      <c r="A519" t="s">
        <v>653</v>
      </c>
      <c r="B519" t="s">
        <v>57</v>
      </c>
      <c r="C519" t="s">
        <v>86</v>
      </c>
      <c r="D519">
        <v>35</v>
      </c>
      <c r="E519" t="s">
        <v>64</v>
      </c>
      <c r="F519" t="s">
        <v>16</v>
      </c>
      <c r="G519" s="1">
        <v>44616</v>
      </c>
      <c r="H519" s="4">
        <v>85233.55</v>
      </c>
      <c r="I519" t="s">
        <v>98</v>
      </c>
      <c r="J519">
        <v>-3583286341</v>
      </c>
      <c r="K519" t="s">
        <v>30</v>
      </c>
      <c r="L519" t="b">
        <v>1</v>
      </c>
    </row>
    <row r="520" spans="1:12" x14ac:dyDescent="0.25">
      <c r="A520" t="s">
        <v>654</v>
      </c>
      <c r="B520" t="s">
        <v>13</v>
      </c>
      <c r="C520" t="s">
        <v>42</v>
      </c>
      <c r="D520">
        <v>25</v>
      </c>
      <c r="E520" t="s">
        <v>131</v>
      </c>
      <c r="F520" t="s">
        <v>33</v>
      </c>
      <c r="G520" s="1">
        <v>45321</v>
      </c>
      <c r="H520" s="4">
        <v>86420.19</v>
      </c>
      <c r="I520" t="s">
        <v>136</v>
      </c>
      <c r="J520">
        <v>-5563830007</v>
      </c>
      <c r="K520" t="s">
        <v>30</v>
      </c>
      <c r="L520" t="b">
        <v>0</v>
      </c>
    </row>
    <row r="521" spans="1:12" x14ac:dyDescent="0.25">
      <c r="A521" t="s">
        <v>655</v>
      </c>
      <c r="B521" t="s">
        <v>67</v>
      </c>
      <c r="C521" t="s">
        <v>53</v>
      </c>
      <c r="D521">
        <v>30</v>
      </c>
      <c r="E521" t="s">
        <v>180</v>
      </c>
      <c r="F521" t="s">
        <v>33</v>
      </c>
      <c r="G521" s="1">
        <v>45367</v>
      </c>
      <c r="H521" s="4">
        <v>63189.82</v>
      </c>
      <c r="I521" t="s">
        <v>116</v>
      </c>
      <c r="J521">
        <v>-1867024402</v>
      </c>
      <c r="K521" t="s">
        <v>23</v>
      </c>
      <c r="L521" t="b">
        <v>0</v>
      </c>
    </row>
    <row r="522" spans="1:12" x14ac:dyDescent="0.25">
      <c r="A522" t="s">
        <v>656</v>
      </c>
      <c r="B522" t="s">
        <v>67</v>
      </c>
      <c r="C522" t="s">
        <v>42</v>
      </c>
      <c r="D522">
        <v>25</v>
      </c>
      <c r="E522" t="s">
        <v>169</v>
      </c>
      <c r="F522" t="s">
        <v>28</v>
      </c>
      <c r="G522" s="1">
        <v>44099</v>
      </c>
      <c r="H522" s="4">
        <v>64783.32</v>
      </c>
      <c r="I522" t="s">
        <v>78</v>
      </c>
      <c r="J522">
        <v>-3041662410</v>
      </c>
      <c r="K522" t="s">
        <v>18</v>
      </c>
      <c r="L522" t="b">
        <v>0</v>
      </c>
    </row>
    <row r="523" spans="1:12" x14ac:dyDescent="0.25">
      <c r="A523" t="s">
        <v>657</v>
      </c>
      <c r="B523" t="s">
        <v>52</v>
      </c>
      <c r="C523" t="s">
        <v>14</v>
      </c>
      <c r="D523">
        <v>25</v>
      </c>
      <c r="E523" t="s">
        <v>133</v>
      </c>
      <c r="F523" t="s">
        <v>28</v>
      </c>
      <c r="G523" s="1">
        <v>45453</v>
      </c>
      <c r="H523" s="4">
        <v>52615.44</v>
      </c>
      <c r="I523" t="s">
        <v>149</v>
      </c>
      <c r="J523">
        <v>-1860089218</v>
      </c>
      <c r="K523" t="s">
        <v>18</v>
      </c>
      <c r="L523" t="b">
        <v>0</v>
      </c>
    </row>
    <row r="524" spans="1:12" x14ac:dyDescent="0.25">
      <c r="A524" t="s">
        <v>658</v>
      </c>
      <c r="B524" t="s">
        <v>32</v>
      </c>
      <c r="C524" t="s">
        <v>86</v>
      </c>
      <c r="E524" t="s">
        <v>43</v>
      </c>
      <c r="F524" t="s">
        <v>28</v>
      </c>
      <c r="G524" s="1">
        <v>43929</v>
      </c>
      <c r="H524" s="4">
        <v>96337.89</v>
      </c>
      <c r="I524" t="s">
        <v>213</v>
      </c>
      <c r="J524">
        <v>-6394568043</v>
      </c>
      <c r="K524" t="s">
        <v>40</v>
      </c>
      <c r="L524" t="b">
        <v>0</v>
      </c>
    </row>
    <row r="525" spans="1:12" x14ac:dyDescent="0.25">
      <c r="A525" t="s">
        <v>659</v>
      </c>
      <c r="B525" t="s">
        <v>25</v>
      </c>
      <c r="C525" t="s">
        <v>14</v>
      </c>
      <c r="D525">
        <v>25</v>
      </c>
      <c r="E525" t="s">
        <v>197</v>
      </c>
      <c r="F525" t="s">
        <v>33</v>
      </c>
      <c r="G525" s="1">
        <v>44740</v>
      </c>
      <c r="H525" s="4">
        <v>76617.759999999995</v>
      </c>
      <c r="I525" t="s">
        <v>143</v>
      </c>
      <c r="J525">
        <v>-7314976460</v>
      </c>
      <c r="K525" t="s">
        <v>23</v>
      </c>
      <c r="L525" t="b">
        <v>1</v>
      </c>
    </row>
    <row r="526" spans="1:12" x14ac:dyDescent="0.25">
      <c r="A526" t="s">
        <v>660</v>
      </c>
      <c r="B526" t="s">
        <v>63</v>
      </c>
      <c r="C526" t="s">
        <v>53</v>
      </c>
      <c r="D526">
        <v>30</v>
      </c>
      <c r="E526" t="s">
        <v>27</v>
      </c>
      <c r="F526" t="s">
        <v>28</v>
      </c>
      <c r="G526" s="1">
        <v>45121</v>
      </c>
      <c r="H526" s="4">
        <v>50651.32</v>
      </c>
      <c r="I526" t="s">
        <v>104</v>
      </c>
      <c r="J526">
        <v>-3684748835</v>
      </c>
      <c r="K526" t="s">
        <v>40</v>
      </c>
      <c r="L526" t="b">
        <v>0</v>
      </c>
    </row>
    <row r="527" spans="1:12" x14ac:dyDescent="0.25">
      <c r="A527" t="s">
        <v>661</v>
      </c>
      <c r="B527" t="s">
        <v>13</v>
      </c>
      <c r="C527" t="s">
        <v>14</v>
      </c>
      <c r="E527" t="s">
        <v>166</v>
      </c>
      <c r="F527" t="s">
        <v>28</v>
      </c>
      <c r="G527" s="1">
        <v>45266</v>
      </c>
      <c r="H527" s="4">
        <v>59601.45</v>
      </c>
      <c r="I527" t="s">
        <v>17</v>
      </c>
      <c r="J527">
        <v>-765817389</v>
      </c>
      <c r="K527" t="s">
        <v>40</v>
      </c>
      <c r="L527" t="b">
        <v>0</v>
      </c>
    </row>
    <row r="528" spans="1:12" x14ac:dyDescent="0.25">
      <c r="A528" t="s">
        <v>662</v>
      </c>
      <c r="B528" t="s">
        <v>13</v>
      </c>
      <c r="C528" t="s">
        <v>37</v>
      </c>
      <c r="E528" t="s">
        <v>75</v>
      </c>
      <c r="F528" t="s">
        <v>16</v>
      </c>
      <c r="G528" s="1">
        <v>44409</v>
      </c>
      <c r="H528" s="4">
        <v>57980.88</v>
      </c>
      <c r="I528" t="s">
        <v>129</v>
      </c>
      <c r="J528">
        <v>-6375791451</v>
      </c>
      <c r="K528" t="s">
        <v>40</v>
      </c>
      <c r="L528" t="b">
        <v>0</v>
      </c>
    </row>
    <row r="529" spans="1:12" x14ac:dyDescent="0.25">
      <c r="A529" t="s">
        <v>663</v>
      </c>
      <c r="B529" t="s">
        <v>57</v>
      </c>
      <c r="C529" t="s">
        <v>53</v>
      </c>
      <c r="E529" t="s">
        <v>108</v>
      </c>
      <c r="F529" t="s">
        <v>28</v>
      </c>
      <c r="G529" s="1">
        <v>44244</v>
      </c>
      <c r="H529" s="4">
        <v>75054.53</v>
      </c>
      <c r="I529" t="s">
        <v>183</v>
      </c>
      <c r="J529">
        <v>-1182379311</v>
      </c>
      <c r="K529" t="s">
        <v>18</v>
      </c>
      <c r="L529" t="b">
        <v>0</v>
      </c>
    </row>
    <row r="530" spans="1:12" x14ac:dyDescent="0.25">
      <c r="A530" t="s">
        <v>664</v>
      </c>
      <c r="B530" t="s">
        <v>52</v>
      </c>
      <c r="C530" t="s">
        <v>53</v>
      </c>
      <c r="D530">
        <v>25</v>
      </c>
      <c r="E530" t="s">
        <v>72</v>
      </c>
      <c r="F530" t="s">
        <v>16</v>
      </c>
      <c r="G530" s="1">
        <v>45240</v>
      </c>
      <c r="H530" s="4">
        <v>115318.7</v>
      </c>
      <c r="I530" t="s">
        <v>55</v>
      </c>
      <c r="J530">
        <v>-6978930745</v>
      </c>
      <c r="K530" t="s">
        <v>23</v>
      </c>
      <c r="L530" t="b">
        <v>0</v>
      </c>
    </row>
    <row r="531" spans="1:12" x14ac:dyDescent="0.25">
      <c r="A531" t="s">
        <v>665</v>
      </c>
      <c r="B531" t="s">
        <v>25</v>
      </c>
      <c r="C531" t="s">
        <v>53</v>
      </c>
      <c r="D531">
        <v>25</v>
      </c>
      <c r="E531" t="s">
        <v>197</v>
      </c>
      <c r="F531" t="s">
        <v>16</v>
      </c>
      <c r="G531" s="1">
        <v>45541</v>
      </c>
      <c r="H531" s="4">
        <v>90190.69</v>
      </c>
      <c r="I531" t="s">
        <v>134</v>
      </c>
      <c r="J531">
        <v>-4520599603</v>
      </c>
      <c r="K531" t="s">
        <v>40</v>
      </c>
      <c r="L531" t="b">
        <v>1</v>
      </c>
    </row>
    <row r="532" spans="1:12" x14ac:dyDescent="0.25">
      <c r="A532" t="s">
        <v>666</v>
      </c>
      <c r="B532" t="s">
        <v>13</v>
      </c>
      <c r="C532" t="s">
        <v>111</v>
      </c>
      <c r="E532" t="s">
        <v>80</v>
      </c>
      <c r="F532" t="s">
        <v>28</v>
      </c>
      <c r="G532" s="1">
        <v>44038</v>
      </c>
      <c r="H532" s="4">
        <v>113334.56</v>
      </c>
      <c r="I532" t="s">
        <v>112</v>
      </c>
      <c r="J532">
        <v>-3878753576</v>
      </c>
      <c r="K532" t="s">
        <v>23</v>
      </c>
      <c r="L532" t="b">
        <v>0</v>
      </c>
    </row>
    <row r="533" spans="1:12" x14ac:dyDescent="0.25">
      <c r="A533" t="s">
        <v>667</v>
      </c>
      <c r="B533" t="s">
        <v>63</v>
      </c>
      <c r="C533" t="s">
        <v>42</v>
      </c>
      <c r="D533">
        <v>35</v>
      </c>
      <c r="E533" t="s">
        <v>180</v>
      </c>
      <c r="F533" t="s">
        <v>16</v>
      </c>
      <c r="G533" s="1">
        <v>44035</v>
      </c>
      <c r="H533" s="4">
        <v>106922.49</v>
      </c>
      <c r="I533" t="s">
        <v>209</v>
      </c>
      <c r="J533">
        <v>-8811616201</v>
      </c>
      <c r="K533" t="s">
        <v>23</v>
      </c>
      <c r="L533" t="b">
        <v>1</v>
      </c>
    </row>
    <row r="534" spans="1:12" x14ac:dyDescent="0.25">
      <c r="A534" t="s">
        <v>668</v>
      </c>
      <c r="B534" t="s">
        <v>32</v>
      </c>
      <c r="C534" t="s">
        <v>111</v>
      </c>
      <c r="D534">
        <v>35</v>
      </c>
      <c r="E534" t="s">
        <v>15</v>
      </c>
      <c r="F534" t="s">
        <v>33</v>
      </c>
      <c r="G534" s="1">
        <v>45343</v>
      </c>
      <c r="H534" s="4">
        <v>58113.07</v>
      </c>
      <c r="I534" t="s">
        <v>384</v>
      </c>
      <c r="J534">
        <v>-8123710671</v>
      </c>
      <c r="K534" t="s">
        <v>18</v>
      </c>
      <c r="L534" t="b">
        <v>1</v>
      </c>
    </row>
    <row r="535" spans="1:12" x14ac:dyDescent="0.25">
      <c r="A535" t="s">
        <v>669</v>
      </c>
      <c r="B535" t="s">
        <v>25</v>
      </c>
      <c r="C535" t="s">
        <v>111</v>
      </c>
      <c r="D535">
        <v>25</v>
      </c>
      <c r="E535" t="s">
        <v>27</v>
      </c>
      <c r="F535" t="s">
        <v>28</v>
      </c>
      <c r="G535" s="1">
        <v>44180</v>
      </c>
      <c r="H535" s="4">
        <v>73006.259999999995</v>
      </c>
      <c r="I535" t="s">
        <v>159</v>
      </c>
      <c r="J535">
        <v>-8728660415</v>
      </c>
      <c r="K535" t="s">
        <v>40</v>
      </c>
      <c r="L535" t="b">
        <v>1</v>
      </c>
    </row>
    <row r="536" spans="1:12" x14ac:dyDescent="0.25">
      <c r="A536" t="s">
        <v>670</v>
      </c>
      <c r="B536" t="s">
        <v>32</v>
      </c>
      <c r="C536" t="s">
        <v>37</v>
      </c>
      <c r="D536">
        <v>25</v>
      </c>
      <c r="E536" t="s">
        <v>131</v>
      </c>
      <c r="F536" t="s">
        <v>16</v>
      </c>
      <c r="G536" s="1">
        <v>44064</v>
      </c>
      <c r="H536" s="4">
        <v>78054.429999999993</v>
      </c>
      <c r="I536" t="s">
        <v>127</v>
      </c>
      <c r="J536">
        <v>-4485959223</v>
      </c>
      <c r="K536" t="s">
        <v>40</v>
      </c>
      <c r="L536" t="b">
        <v>1</v>
      </c>
    </row>
    <row r="537" spans="1:12" x14ac:dyDescent="0.25">
      <c r="A537" t="s">
        <v>671</v>
      </c>
      <c r="B537" t="s">
        <v>32</v>
      </c>
      <c r="C537" t="s">
        <v>86</v>
      </c>
      <c r="D537">
        <v>40</v>
      </c>
      <c r="E537" t="s">
        <v>192</v>
      </c>
      <c r="F537" t="s">
        <v>33</v>
      </c>
      <c r="G537" s="1">
        <v>45159</v>
      </c>
      <c r="H537" s="4">
        <v>112028.67</v>
      </c>
      <c r="I537" t="s">
        <v>213</v>
      </c>
      <c r="J537">
        <v>-8395894772</v>
      </c>
      <c r="K537" t="s">
        <v>23</v>
      </c>
      <c r="L537" t="b">
        <v>0</v>
      </c>
    </row>
    <row r="538" spans="1:12" x14ac:dyDescent="0.25">
      <c r="A538" t="s">
        <v>672</v>
      </c>
      <c r="B538" t="s">
        <v>52</v>
      </c>
      <c r="C538" t="s">
        <v>42</v>
      </c>
      <c r="D538">
        <v>25</v>
      </c>
      <c r="E538" t="s">
        <v>96</v>
      </c>
      <c r="F538" t="s">
        <v>33</v>
      </c>
      <c r="G538" s="1">
        <v>45040</v>
      </c>
      <c r="H538" s="4">
        <v>83787.240000000005</v>
      </c>
      <c r="I538" t="s">
        <v>81</v>
      </c>
      <c r="J538">
        <v>-5228705621</v>
      </c>
      <c r="K538" t="s">
        <v>30</v>
      </c>
      <c r="L538" t="b">
        <v>1</v>
      </c>
    </row>
    <row r="539" spans="1:12" x14ac:dyDescent="0.25">
      <c r="A539" t="s">
        <v>673</v>
      </c>
      <c r="B539" t="s">
        <v>63</v>
      </c>
      <c r="C539" t="s">
        <v>14</v>
      </c>
      <c r="D539">
        <v>30</v>
      </c>
      <c r="E539" t="s">
        <v>72</v>
      </c>
      <c r="F539" t="s">
        <v>33</v>
      </c>
      <c r="G539" s="1">
        <v>45083</v>
      </c>
      <c r="H539" s="4">
        <v>52017.14</v>
      </c>
      <c r="I539" t="s">
        <v>301</v>
      </c>
      <c r="J539">
        <v>-7104331874</v>
      </c>
      <c r="K539" t="s">
        <v>18</v>
      </c>
      <c r="L539" t="b">
        <v>1</v>
      </c>
    </row>
    <row r="540" spans="1:12" x14ac:dyDescent="0.25">
      <c r="A540" t="s">
        <v>674</v>
      </c>
      <c r="B540" t="s">
        <v>52</v>
      </c>
      <c r="C540" t="s">
        <v>26</v>
      </c>
      <c r="D540">
        <v>40</v>
      </c>
      <c r="E540" t="s">
        <v>21</v>
      </c>
      <c r="F540" t="s">
        <v>33</v>
      </c>
      <c r="G540" s="1">
        <v>44733</v>
      </c>
      <c r="H540" s="4">
        <v>53218.06</v>
      </c>
      <c r="I540" t="s">
        <v>109</v>
      </c>
      <c r="J540">
        <v>-1097921582</v>
      </c>
      <c r="K540" t="s">
        <v>18</v>
      </c>
      <c r="L540" t="b">
        <v>0</v>
      </c>
    </row>
    <row r="541" spans="1:12" x14ac:dyDescent="0.25">
      <c r="A541" t="s">
        <v>675</v>
      </c>
      <c r="B541" t="s">
        <v>36</v>
      </c>
      <c r="C541" t="s">
        <v>53</v>
      </c>
      <c r="D541">
        <v>25</v>
      </c>
      <c r="E541" t="s">
        <v>258</v>
      </c>
      <c r="F541" t="s">
        <v>28</v>
      </c>
      <c r="G541" s="1">
        <v>45402</v>
      </c>
      <c r="H541" s="4">
        <v>102053.67</v>
      </c>
      <c r="I541" t="s">
        <v>219</v>
      </c>
      <c r="J541">
        <v>-5034469458</v>
      </c>
      <c r="K541" t="s">
        <v>18</v>
      </c>
      <c r="L541" t="b">
        <v>0</v>
      </c>
    </row>
    <row r="542" spans="1:12" x14ac:dyDescent="0.25">
      <c r="A542" t="s">
        <v>676</v>
      </c>
      <c r="B542" t="s">
        <v>57</v>
      </c>
      <c r="C542" t="s">
        <v>14</v>
      </c>
      <c r="D542">
        <v>35</v>
      </c>
      <c r="E542" t="s">
        <v>91</v>
      </c>
      <c r="F542" t="s">
        <v>28</v>
      </c>
      <c r="G542" s="1">
        <v>45265</v>
      </c>
      <c r="H542" s="4">
        <v>93276.73</v>
      </c>
      <c r="I542" t="s">
        <v>61</v>
      </c>
      <c r="J542">
        <v>-6488319212</v>
      </c>
      <c r="K542" t="s">
        <v>18</v>
      </c>
      <c r="L542" t="b">
        <v>0</v>
      </c>
    </row>
    <row r="543" spans="1:12" x14ac:dyDescent="0.25">
      <c r="A543" t="s">
        <v>677</v>
      </c>
      <c r="B543" t="s">
        <v>57</v>
      </c>
      <c r="C543" t="s">
        <v>53</v>
      </c>
      <c r="D543">
        <v>40</v>
      </c>
      <c r="E543" t="s">
        <v>133</v>
      </c>
      <c r="F543" t="s">
        <v>28</v>
      </c>
      <c r="G543" s="1">
        <v>45144</v>
      </c>
      <c r="H543" s="4">
        <v>76941.36</v>
      </c>
      <c r="I543" t="s">
        <v>183</v>
      </c>
      <c r="J543">
        <v>-4249128964</v>
      </c>
      <c r="K543" t="s">
        <v>40</v>
      </c>
      <c r="L543" t="b">
        <v>1</v>
      </c>
    </row>
    <row r="544" spans="1:12" x14ac:dyDescent="0.25">
      <c r="A544" t="s">
        <v>678</v>
      </c>
      <c r="B544" t="s">
        <v>25</v>
      </c>
      <c r="C544" t="s">
        <v>37</v>
      </c>
      <c r="D544">
        <v>25</v>
      </c>
      <c r="E544" t="s">
        <v>54</v>
      </c>
      <c r="F544" t="s">
        <v>28</v>
      </c>
      <c r="G544" s="1">
        <v>45569</v>
      </c>
      <c r="H544" s="4">
        <v>82850.23</v>
      </c>
      <c r="I544" t="s">
        <v>281</v>
      </c>
      <c r="J544">
        <v>-9994973202</v>
      </c>
      <c r="K544" t="s">
        <v>40</v>
      </c>
      <c r="L544" t="b">
        <v>0</v>
      </c>
    </row>
    <row r="545" spans="1:12" x14ac:dyDescent="0.25">
      <c r="A545" t="s">
        <v>679</v>
      </c>
      <c r="B545" t="s">
        <v>52</v>
      </c>
      <c r="C545" t="s">
        <v>53</v>
      </c>
      <c r="D545">
        <v>25</v>
      </c>
      <c r="E545" t="s">
        <v>68</v>
      </c>
      <c r="F545" t="s">
        <v>16</v>
      </c>
      <c r="G545" s="1">
        <v>44508</v>
      </c>
      <c r="H545" s="4">
        <v>117910.15</v>
      </c>
      <c r="I545" t="s">
        <v>55</v>
      </c>
      <c r="J545">
        <v>-3192227050</v>
      </c>
      <c r="K545" t="s">
        <v>30</v>
      </c>
      <c r="L545" t="b">
        <v>0</v>
      </c>
    </row>
    <row r="546" spans="1:12" x14ac:dyDescent="0.25">
      <c r="A546" t="s">
        <v>680</v>
      </c>
      <c r="B546" t="s">
        <v>57</v>
      </c>
      <c r="C546" t="s">
        <v>111</v>
      </c>
      <c r="E546" t="s">
        <v>192</v>
      </c>
      <c r="F546" t="s">
        <v>33</v>
      </c>
      <c r="G546" s="1">
        <v>45504</v>
      </c>
      <c r="H546" s="4">
        <v>66450</v>
      </c>
      <c r="I546" t="s">
        <v>266</v>
      </c>
      <c r="J546">
        <v>-287675480</v>
      </c>
      <c r="K546" t="s">
        <v>18</v>
      </c>
      <c r="L546" t="b">
        <v>1</v>
      </c>
    </row>
    <row r="547" spans="1:12" x14ac:dyDescent="0.25">
      <c r="A547" t="s">
        <v>681</v>
      </c>
      <c r="B547" t="s">
        <v>63</v>
      </c>
      <c r="C547" t="s">
        <v>42</v>
      </c>
      <c r="D547">
        <v>25</v>
      </c>
      <c r="E547" t="s">
        <v>103</v>
      </c>
      <c r="F547" t="s">
        <v>33</v>
      </c>
      <c r="G547" s="1">
        <v>44074</v>
      </c>
      <c r="H547" s="4">
        <v>118646.95</v>
      </c>
      <c r="I547" t="s">
        <v>209</v>
      </c>
      <c r="J547">
        <v>-3866675484</v>
      </c>
      <c r="K547" t="s">
        <v>18</v>
      </c>
      <c r="L547" t="b">
        <v>0</v>
      </c>
    </row>
    <row r="548" spans="1:12" x14ac:dyDescent="0.25">
      <c r="A548" t="s">
        <v>682</v>
      </c>
      <c r="B548" t="s">
        <v>25</v>
      </c>
      <c r="C548" t="s">
        <v>26</v>
      </c>
      <c r="D548">
        <v>25</v>
      </c>
      <c r="E548" t="s">
        <v>103</v>
      </c>
      <c r="F548" t="s">
        <v>16</v>
      </c>
      <c r="G548" s="1">
        <v>44972</v>
      </c>
      <c r="H548" s="4">
        <v>88436.92</v>
      </c>
      <c r="I548" t="s">
        <v>29</v>
      </c>
      <c r="J548">
        <v>-8193242686</v>
      </c>
      <c r="K548" t="s">
        <v>23</v>
      </c>
      <c r="L548" t="b">
        <v>0</v>
      </c>
    </row>
    <row r="549" spans="1:12" x14ac:dyDescent="0.25">
      <c r="A549" t="s">
        <v>683</v>
      </c>
      <c r="B549" t="s">
        <v>32</v>
      </c>
      <c r="C549" t="s">
        <v>20</v>
      </c>
      <c r="E549" t="s">
        <v>100</v>
      </c>
      <c r="F549" t="s">
        <v>28</v>
      </c>
      <c r="G549" s="1">
        <v>45206</v>
      </c>
      <c r="H549" s="4">
        <v>81934.55</v>
      </c>
      <c r="I549" t="s">
        <v>138</v>
      </c>
      <c r="J549">
        <v>-7418652056</v>
      </c>
      <c r="K549" t="s">
        <v>40</v>
      </c>
      <c r="L549" t="b">
        <v>0</v>
      </c>
    </row>
    <row r="550" spans="1:12" x14ac:dyDescent="0.25">
      <c r="A550" t="s">
        <v>684</v>
      </c>
      <c r="B550" t="s">
        <v>25</v>
      </c>
      <c r="C550" t="s">
        <v>53</v>
      </c>
      <c r="D550">
        <v>30</v>
      </c>
      <c r="E550" t="s">
        <v>68</v>
      </c>
      <c r="F550" t="s">
        <v>28</v>
      </c>
      <c r="G550" s="1">
        <v>45402</v>
      </c>
      <c r="H550" s="4">
        <v>93383.06</v>
      </c>
      <c r="I550" t="s">
        <v>134</v>
      </c>
      <c r="J550">
        <v>-5639836519</v>
      </c>
      <c r="K550" t="s">
        <v>18</v>
      </c>
      <c r="L550" t="b">
        <v>0</v>
      </c>
    </row>
    <row r="551" spans="1:12" x14ac:dyDescent="0.25">
      <c r="A551" t="s">
        <v>685</v>
      </c>
      <c r="B551" t="s">
        <v>36</v>
      </c>
      <c r="C551" t="s">
        <v>14</v>
      </c>
      <c r="D551">
        <v>40</v>
      </c>
      <c r="E551" t="s">
        <v>141</v>
      </c>
      <c r="F551" t="s">
        <v>28</v>
      </c>
      <c r="G551" s="1">
        <v>44285</v>
      </c>
      <c r="H551" s="4">
        <v>50153.79</v>
      </c>
      <c r="I551" t="s">
        <v>50</v>
      </c>
      <c r="J551">
        <v>-3758309450</v>
      </c>
      <c r="K551" t="s">
        <v>30</v>
      </c>
      <c r="L551" t="b">
        <v>1</v>
      </c>
    </row>
    <row r="552" spans="1:12" x14ac:dyDescent="0.25">
      <c r="A552" t="s">
        <v>686</v>
      </c>
      <c r="B552" t="s">
        <v>32</v>
      </c>
      <c r="C552" t="s">
        <v>111</v>
      </c>
      <c r="E552" t="s">
        <v>155</v>
      </c>
      <c r="F552" t="s">
        <v>28</v>
      </c>
      <c r="G552" s="1">
        <v>44048</v>
      </c>
      <c r="H552" s="4">
        <v>53204.47</v>
      </c>
      <c r="I552" t="s">
        <v>384</v>
      </c>
      <c r="J552">
        <v>-5480940475</v>
      </c>
      <c r="K552" t="s">
        <v>30</v>
      </c>
      <c r="L552" t="b">
        <v>0</v>
      </c>
    </row>
    <row r="553" spans="1:12" x14ac:dyDescent="0.25">
      <c r="A553" t="s">
        <v>687</v>
      </c>
      <c r="B553" t="s">
        <v>52</v>
      </c>
      <c r="C553" t="s">
        <v>20</v>
      </c>
      <c r="D553">
        <v>40</v>
      </c>
      <c r="E553" t="s">
        <v>217</v>
      </c>
      <c r="F553" t="s">
        <v>28</v>
      </c>
      <c r="G553" s="1">
        <v>44232</v>
      </c>
      <c r="H553" s="4">
        <v>63128.04</v>
      </c>
      <c r="I553" t="s">
        <v>114</v>
      </c>
      <c r="J553">
        <v>-440907976</v>
      </c>
      <c r="K553" t="s">
        <v>40</v>
      </c>
      <c r="L553" t="b">
        <v>0</v>
      </c>
    </row>
    <row r="554" spans="1:12" x14ac:dyDescent="0.25">
      <c r="A554" t="s">
        <v>688</v>
      </c>
      <c r="B554" t="s">
        <v>67</v>
      </c>
      <c r="C554" t="s">
        <v>26</v>
      </c>
      <c r="D554">
        <v>30</v>
      </c>
      <c r="E554" t="s">
        <v>190</v>
      </c>
      <c r="F554" t="s">
        <v>28</v>
      </c>
      <c r="G554" s="1">
        <v>44523</v>
      </c>
      <c r="H554" s="4">
        <v>57543.6</v>
      </c>
      <c r="I554" t="s">
        <v>73</v>
      </c>
      <c r="J554">
        <v>-2781050921</v>
      </c>
      <c r="K554" t="s">
        <v>30</v>
      </c>
      <c r="L554" t="b">
        <v>1</v>
      </c>
    </row>
    <row r="555" spans="1:12" x14ac:dyDescent="0.25">
      <c r="A555" t="s">
        <v>689</v>
      </c>
      <c r="B555" t="s">
        <v>13</v>
      </c>
      <c r="C555" t="s">
        <v>20</v>
      </c>
      <c r="D555">
        <v>40</v>
      </c>
      <c r="E555" t="s">
        <v>93</v>
      </c>
      <c r="F555" t="s">
        <v>28</v>
      </c>
      <c r="G555" s="1">
        <v>44863</v>
      </c>
      <c r="H555" s="4">
        <v>59424.52</v>
      </c>
      <c r="I555" t="s">
        <v>22</v>
      </c>
      <c r="J555">
        <v>-2161070517</v>
      </c>
      <c r="K555" t="s">
        <v>30</v>
      </c>
      <c r="L555" t="b">
        <v>0</v>
      </c>
    </row>
    <row r="556" spans="1:12" x14ac:dyDescent="0.25">
      <c r="A556" t="s">
        <v>690</v>
      </c>
      <c r="B556" t="s">
        <v>25</v>
      </c>
      <c r="C556" t="s">
        <v>111</v>
      </c>
      <c r="E556" t="s">
        <v>215</v>
      </c>
      <c r="F556" t="s">
        <v>33</v>
      </c>
      <c r="G556" s="1">
        <v>44872</v>
      </c>
      <c r="H556" s="4">
        <v>104675.7</v>
      </c>
      <c r="I556" t="s">
        <v>159</v>
      </c>
      <c r="J556">
        <v>-4390552957</v>
      </c>
      <c r="K556" t="s">
        <v>40</v>
      </c>
      <c r="L556" t="b">
        <v>1</v>
      </c>
    </row>
    <row r="557" spans="1:12" x14ac:dyDescent="0.25">
      <c r="A557" t="s">
        <v>691</v>
      </c>
      <c r="B557" t="s">
        <v>52</v>
      </c>
      <c r="C557" t="s">
        <v>42</v>
      </c>
      <c r="D557">
        <v>30</v>
      </c>
      <c r="E557" t="s">
        <v>38</v>
      </c>
      <c r="F557" t="s">
        <v>28</v>
      </c>
      <c r="G557" s="1">
        <v>45060</v>
      </c>
      <c r="H557" s="4">
        <v>92431.25</v>
      </c>
      <c r="I557" t="s">
        <v>81</v>
      </c>
      <c r="J557">
        <v>-660138240</v>
      </c>
      <c r="K557" t="s">
        <v>18</v>
      </c>
      <c r="L557" t="b">
        <v>0</v>
      </c>
    </row>
    <row r="558" spans="1:12" x14ac:dyDescent="0.25">
      <c r="A558" t="s">
        <v>692</v>
      </c>
      <c r="B558" t="s">
        <v>67</v>
      </c>
      <c r="C558" t="s">
        <v>42</v>
      </c>
      <c r="D558">
        <v>40</v>
      </c>
      <c r="E558" t="s">
        <v>185</v>
      </c>
      <c r="F558" t="s">
        <v>16</v>
      </c>
      <c r="G558" s="1">
        <v>44391</v>
      </c>
      <c r="H558" s="4">
        <v>77850.899999999994</v>
      </c>
      <c r="I558" t="s">
        <v>78</v>
      </c>
      <c r="J558">
        <v>-2704938619</v>
      </c>
      <c r="K558" t="s">
        <v>18</v>
      </c>
      <c r="L558" t="b">
        <v>1</v>
      </c>
    </row>
    <row r="559" spans="1:12" x14ac:dyDescent="0.25">
      <c r="A559" t="s">
        <v>693</v>
      </c>
      <c r="B559" t="s">
        <v>32</v>
      </c>
      <c r="C559" t="s">
        <v>86</v>
      </c>
      <c r="D559">
        <v>40</v>
      </c>
      <c r="E559" t="s">
        <v>169</v>
      </c>
      <c r="F559" t="s">
        <v>33</v>
      </c>
      <c r="G559" s="1">
        <v>45064</v>
      </c>
      <c r="H559" s="4">
        <v>99001</v>
      </c>
      <c r="I559" t="s">
        <v>213</v>
      </c>
      <c r="J559">
        <v>-4485157918</v>
      </c>
      <c r="K559" t="s">
        <v>30</v>
      </c>
      <c r="L559" t="b">
        <v>1</v>
      </c>
    </row>
    <row r="560" spans="1:12" x14ac:dyDescent="0.25">
      <c r="A560" t="s">
        <v>694</v>
      </c>
      <c r="B560" t="s">
        <v>32</v>
      </c>
      <c r="C560" t="s">
        <v>42</v>
      </c>
      <c r="E560" t="s">
        <v>133</v>
      </c>
      <c r="F560" t="s">
        <v>28</v>
      </c>
      <c r="G560" s="1">
        <v>44964</v>
      </c>
      <c r="H560" s="4">
        <v>94280.83</v>
      </c>
      <c r="I560" t="s">
        <v>236</v>
      </c>
      <c r="J560">
        <v>-7111212589</v>
      </c>
      <c r="K560" t="s">
        <v>30</v>
      </c>
      <c r="L560" t="b">
        <v>1</v>
      </c>
    </row>
    <row r="561" spans="1:12" x14ac:dyDescent="0.25">
      <c r="A561" t="s">
        <v>695</v>
      </c>
      <c r="B561" t="s">
        <v>32</v>
      </c>
      <c r="C561" t="s">
        <v>86</v>
      </c>
      <c r="D561">
        <v>35</v>
      </c>
      <c r="E561" t="s">
        <v>54</v>
      </c>
      <c r="F561" t="s">
        <v>28</v>
      </c>
      <c r="G561" s="1">
        <v>45162</v>
      </c>
      <c r="H561" s="4">
        <v>118262.56</v>
      </c>
      <c r="I561" t="s">
        <v>213</v>
      </c>
      <c r="J561">
        <v>-2035713431</v>
      </c>
      <c r="K561" t="s">
        <v>18</v>
      </c>
      <c r="L561" t="b">
        <v>1</v>
      </c>
    </row>
    <row r="562" spans="1:12" x14ac:dyDescent="0.25">
      <c r="A562" t="s">
        <v>696</v>
      </c>
      <c r="B562" t="s">
        <v>36</v>
      </c>
      <c r="C562" t="s">
        <v>20</v>
      </c>
      <c r="D562">
        <v>25</v>
      </c>
      <c r="E562" t="s">
        <v>166</v>
      </c>
      <c r="F562" t="s">
        <v>33</v>
      </c>
      <c r="G562" s="1">
        <v>45024</v>
      </c>
      <c r="H562" s="4">
        <v>89944.67</v>
      </c>
      <c r="I562" t="s">
        <v>198</v>
      </c>
      <c r="J562">
        <v>-4064242955</v>
      </c>
      <c r="K562" t="s">
        <v>40</v>
      </c>
      <c r="L562" t="b">
        <v>0</v>
      </c>
    </row>
    <row r="563" spans="1:12" x14ac:dyDescent="0.25">
      <c r="A563" t="s">
        <v>697</v>
      </c>
      <c r="B563" t="s">
        <v>67</v>
      </c>
      <c r="C563" t="s">
        <v>37</v>
      </c>
      <c r="E563" t="s">
        <v>180</v>
      </c>
      <c r="F563" t="s">
        <v>16</v>
      </c>
      <c r="G563" s="1">
        <v>44901</v>
      </c>
      <c r="H563" s="4">
        <v>57452.93</v>
      </c>
      <c r="I563" t="s">
        <v>69</v>
      </c>
      <c r="J563">
        <v>-3343244740</v>
      </c>
      <c r="K563" t="s">
        <v>30</v>
      </c>
      <c r="L563" t="b">
        <v>1</v>
      </c>
    </row>
    <row r="564" spans="1:12" x14ac:dyDescent="0.25">
      <c r="A564" t="s">
        <v>698</v>
      </c>
      <c r="B564" t="s">
        <v>25</v>
      </c>
      <c r="C564" t="s">
        <v>14</v>
      </c>
      <c r="D564">
        <v>25</v>
      </c>
      <c r="E564" t="s">
        <v>108</v>
      </c>
      <c r="F564" t="s">
        <v>16</v>
      </c>
      <c r="G564" s="1">
        <v>44417</v>
      </c>
      <c r="H564" s="4">
        <v>97837.32</v>
      </c>
      <c r="I564" t="s">
        <v>143</v>
      </c>
      <c r="J564">
        <v>-7595587208</v>
      </c>
      <c r="K564" t="s">
        <v>23</v>
      </c>
      <c r="L564" t="b">
        <v>0</v>
      </c>
    </row>
    <row r="565" spans="1:12" x14ac:dyDescent="0.25">
      <c r="A565" t="s">
        <v>699</v>
      </c>
      <c r="B565" t="s">
        <v>25</v>
      </c>
      <c r="C565" t="s">
        <v>14</v>
      </c>
      <c r="D565">
        <v>35</v>
      </c>
      <c r="E565" t="s">
        <v>83</v>
      </c>
      <c r="F565" t="s">
        <v>16</v>
      </c>
      <c r="G565" s="1">
        <v>44565</v>
      </c>
      <c r="H565" s="4">
        <v>106981.84</v>
      </c>
      <c r="I565" t="s">
        <v>143</v>
      </c>
      <c r="J565">
        <v>-6289365434</v>
      </c>
      <c r="K565" t="s">
        <v>40</v>
      </c>
      <c r="L565" t="b">
        <v>1</v>
      </c>
    </row>
    <row r="566" spans="1:12" x14ac:dyDescent="0.25">
      <c r="A566" t="s">
        <v>700</v>
      </c>
      <c r="B566" t="s">
        <v>57</v>
      </c>
      <c r="C566" t="s">
        <v>20</v>
      </c>
      <c r="E566" t="s">
        <v>190</v>
      </c>
      <c r="F566" t="s">
        <v>28</v>
      </c>
      <c r="G566" s="1">
        <v>45437</v>
      </c>
      <c r="H566" s="4">
        <v>105778.36</v>
      </c>
      <c r="I566" t="s">
        <v>188</v>
      </c>
      <c r="J566">
        <v>-8841834373</v>
      </c>
      <c r="K566" t="s">
        <v>30</v>
      </c>
      <c r="L566" t="b">
        <v>1</v>
      </c>
    </row>
    <row r="567" spans="1:12" x14ac:dyDescent="0.25">
      <c r="A567" t="s">
        <v>701</v>
      </c>
      <c r="B567" t="s">
        <v>25</v>
      </c>
      <c r="C567" t="s">
        <v>53</v>
      </c>
      <c r="D567">
        <v>40</v>
      </c>
      <c r="E567" t="s">
        <v>103</v>
      </c>
      <c r="F567" t="s">
        <v>28</v>
      </c>
      <c r="G567" s="1">
        <v>44471</v>
      </c>
      <c r="H567" s="4">
        <v>117608.32000000001</v>
      </c>
      <c r="I567" t="s">
        <v>134</v>
      </c>
      <c r="J567">
        <v>-182727954</v>
      </c>
      <c r="K567" t="s">
        <v>30</v>
      </c>
      <c r="L567" t="b">
        <v>1</v>
      </c>
    </row>
    <row r="568" spans="1:12" x14ac:dyDescent="0.25">
      <c r="A568" t="s">
        <v>702</v>
      </c>
      <c r="B568" t="s">
        <v>32</v>
      </c>
      <c r="C568" t="s">
        <v>53</v>
      </c>
      <c r="D568">
        <v>30</v>
      </c>
      <c r="E568" t="s">
        <v>72</v>
      </c>
      <c r="F568" t="s">
        <v>16</v>
      </c>
      <c r="G568" s="1">
        <v>45128</v>
      </c>
      <c r="H568" s="4">
        <v>99324.03</v>
      </c>
      <c r="I568" t="s">
        <v>254</v>
      </c>
      <c r="J568">
        <v>-9690515025</v>
      </c>
      <c r="K568" t="s">
        <v>23</v>
      </c>
      <c r="L568" t="b">
        <v>0</v>
      </c>
    </row>
    <row r="569" spans="1:12" x14ac:dyDescent="0.25">
      <c r="A569" t="s">
        <v>703</v>
      </c>
      <c r="B569" t="s">
        <v>57</v>
      </c>
      <c r="C569" t="s">
        <v>42</v>
      </c>
      <c r="D569">
        <v>30</v>
      </c>
      <c r="E569" t="s">
        <v>180</v>
      </c>
      <c r="F569" t="s">
        <v>16</v>
      </c>
      <c r="G569" s="1">
        <v>45229</v>
      </c>
      <c r="H569" s="4">
        <v>55212.83</v>
      </c>
      <c r="I569" t="s">
        <v>94</v>
      </c>
      <c r="J569">
        <v>-7551254277</v>
      </c>
      <c r="K569" t="s">
        <v>23</v>
      </c>
      <c r="L569" t="b">
        <v>1</v>
      </c>
    </row>
    <row r="570" spans="1:12" x14ac:dyDescent="0.25">
      <c r="A570" t="s">
        <v>704</v>
      </c>
      <c r="B570" t="s">
        <v>13</v>
      </c>
      <c r="C570" t="s">
        <v>14</v>
      </c>
      <c r="D570">
        <v>40</v>
      </c>
      <c r="E570" t="s">
        <v>38</v>
      </c>
      <c r="F570" t="s">
        <v>33</v>
      </c>
      <c r="G570" s="1">
        <v>44970</v>
      </c>
      <c r="H570" s="4">
        <v>68496.77</v>
      </c>
      <c r="I570" t="s">
        <v>17</v>
      </c>
      <c r="J570">
        <v>-2079799666</v>
      </c>
      <c r="K570" t="s">
        <v>18</v>
      </c>
      <c r="L570" t="b">
        <v>0</v>
      </c>
    </row>
    <row r="571" spans="1:12" x14ac:dyDescent="0.25">
      <c r="A571" t="s">
        <v>705</v>
      </c>
      <c r="B571" t="s">
        <v>32</v>
      </c>
      <c r="C571" t="s">
        <v>14</v>
      </c>
      <c r="D571">
        <v>25</v>
      </c>
      <c r="E571" t="s">
        <v>180</v>
      </c>
      <c r="F571" t="s">
        <v>28</v>
      </c>
      <c r="G571" s="1">
        <v>44148</v>
      </c>
      <c r="H571" s="4">
        <v>52795.839999999997</v>
      </c>
      <c r="I571" t="s">
        <v>34</v>
      </c>
      <c r="J571">
        <v>-3459576402</v>
      </c>
      <c r="K571" t="s">
        <v>40</v>
      </c>
      <c r="L571" t="b">
        <v>0</v>
      </c>
    </row>
    <row r="572" spans="1:12" x14ac:dyDescent="0.25">
      <c r="A572" t="s">
        <v>706</v>
      </c>
      <c r="B572" t="s">
        <v>25</v>
      </c>
      <c r="C572" t="s">
        <v>86</v>
      </c>
      <c r="E572" t="s">
        <v>15</v>
      </c>
      <c r="F572" t="s">
        <v>33</v>
      </c>
      <c r="G572" s="1">
        <v>45448</v>
      </c>
      <c r="H572" s="4">
        <v>90087.39</v>
      </c>
      <c r="I572" t="s">
        <v>145</v>
      </c>
      <c r="J572">
        <v>-8166496901</v>
      </c>
      <c r="K572" t="s">
        <v>40</v>
      </c>
      <c r="L572" t="b">
        <v>0</v>
      </c>
    </row>
    <row r="573" spans="1:12" x14ac:dyDescent="0.25">
      <c r="A573" t="s">
        <v>707</v>
      </c>
      <c r="B573" t="s">
        <v>36</v>
      </c>
      <c r="C573" t="s">
        <v>37</v>
      </c>
      <c r="E573" t="s">
        <v>169</v>
      </c>
      <c r="F573" t="s">
        <v>28</v>
      </c>
      <c r="G573" s="1">
        <v>43970</v>
      </c>
      <c r="H573" s="4">
        <v>105038.08</v>
      </c>
      <c r="I573" t="s">
        <v>39</v>
      </c>
      <c r="J573">
        <v>-8249839224</v>
      </c>
      <c r="K573" t="s">
        <v>18</v>
      </c>
      <c r="L573" t="b">
        <v>0</v>
      </c>
    </row>
    <row r="574" spans="1:12" x14ac:dyDescent="0.25">
      <c r="A574" t="s">
        <v>708</v>
      </c>
      <c r="B574" t="s">
        <v>67</v>
      </c>
      <c r="C574" t="s">
        <v>111</v>
      </c>
      <c r="D574">
        <v>25</v>
      </c>
      <c r="E574" t="s">
        <v>64</v>
      </c>
      <c r="F574" t="s">
        <v>16</v>
      </c>
      <c r="G574" s="1">
        <v>45189</v>
      </c>
      <c r="H574" s="4">
        <v>73231.850000000006</v>
      </c>
      <c r="I574" t="s">
        <v>122</v>
      </c>
      <c r="J574">
        <v>-142576269</v>
      </c>
      <c r="K574" t="s">
        <v>40</v>
      </c>
      <c r="L574" t="b">
        <v>0</v>
      </c>
    </row>
    <row r="575" spans="1:12" x14ac:dyDescent="0.25">
      <c r="A575" t="s">
        <v>709</v>
      </c>
      <c r="B575" t="s">
        <v>57</v>
      </c>
      <c r="C575" t="s">
        <v>53</v>
      </c>
      <c r="E575" t="s">
        <v>72</v>
      </c>
      <c r="F575" t="s">
        <v>28</v>
      </c>
      <c r="G575" s="1">
        <v>45517</v>
      </c>
      <c r="H575" s="4">
        <v>102649.36</v>
      </c>
      <c r="I575" t="s">
        <v>183</v>
      </c>
      <c r="J575">
        <v>-2324412335</v>
      </c>
      <c r="K575" t="s">
        <v>40</v>
      </c>
      <c r="L575" t="b">
        <v>0</v>
      </c>
    </row>
    <row r="576" spans="1:12" x14ac:dyDescent="0.25">
      <c r="A576" t="s">
        <v>710</v>
      </c>
      <c r="B576" t="s">
        <v>13</v>
      </c>
      <c r="C576" t="s">
        <v>14</v>
      </c>
      <c r="D576">
        <v>35</v>
      </c>
      <c r="E576" t="s">
        <v>190</v>
      </c>
      <c r="F576" t="s">
        <v>28</v>
      </c>
      <c r="G576" s="1">
        <v>45087</v>
      </c>
      <c r="H576" s="4">
        <v>114302.51</v>
      </c>
      <c r="I576" t="s">
        <v>17</v>
      </c>
      <c r="J576">
        <v>-1328507250</v>
      </c>
      <c r="K576" t="s">
        <v>40</v>
      </c>
      <c r="L576" t="b">
        <v>0</v>
      </c>
    </row>
    <row r="577" spans="1:12" x14ac:dyDescent="0.25">
      <c r="A577" t="s">
        <v>711</v>
      </c>
      <c r="B577" t="s">
        <v>25</v>
      </c>
      <c r="C577" t="s">
        <v>86</v>
      </c>
      <c r="D577">
        <v>35</v>
      </c>
      <c r="E577" t="s">
        <v>21</v>
      </c>
      <c r="F577" t="s">
        <v>33</v>
      </c>
      <c r="G577" s="1">
        <v>44356</v>
      </c>
      <c r="H577" s="4">
        <v>87816.61</v>
      </c>
      <c r="I577" t="s">
        <v>145</v>
      </c>
      <c r="J577">
        <v>-7863767315</v>
      </c>
      <c r="K577" t="s">
        <v>40</v>
      </c>
      <c r="L577" t="b">
        <v>0</v>
      </c>
    </row>
    <row r="578" spans="1:12" x14ac:dyDescent="0.25">
      <c r="A578" t="s">
        <v>712</v>
      </c>
      <c r="B578" t="s">
        <v>36</v>
      </c>
      <c r="C578" t="s">
        <v>26</v>
      </c>
      <c r="E578" t="s">
        <v>72</v>
      </c>
      <c r="F578" t="s">
        <v>33</v>
      </c>
      <c r="G578" s="1">
        <v>43920</v>
      </c>
      <c r="H578" s="4">
        <v>70750.38</v>
      </c>
      <c r="I578" t="s">
        <v>46</v>
      </c>
      <c r="J578">
        <v>-2526546967</v>
      </c>
      <c r="K578" t="s">
        <v>40</v>
      </c>
      <c r="L578" t="b">
        <v>0</v>
      </c>
    </row>
    <row r="579" spans="1:12" x14ac:dyDescent="0.25">
      <c r="A579" t="s">
        <v>713</v>
      </c>
      <c r="B579" t="s">
        <v>36</v>
      </c>
      <c r="C579" t="s">
        <v>86</v>
      </c>
      <c r="E579" t="s">
        <v>141</v>
      </c>
      <c r="F579" t="s">
        <v>16</v>
      </c>
      <c r="G579" s="1">
        <v>45414</v>
      </c>
      <c r="H579" s="4" t="s">
        <v>223</v>
      </c>
      <c r="I579" t="s">
        <v>101</v>
      </c>
      <c r="J579">
        <v>-1579039234</v>
      </c>
      <c r="K579" t="s">
        <v>23</v>
      </c>
      <c r="L579" t="b">
        <v>1</v>
      </c>
    </row>
    <row r="580" spans="1:12" x14ac:dyDescent="0.25">
      <c r="A580" t="s">
        <v>714</v>
      </c>
      <c r="B580" t="s">
        <v>13</v>
      </c>
      <c r="C580" t="s">
        <v>53</v>
      </c>
      <c r="D580">
        <v>30</v>
      </c>
      <c r="E580" t="s">
        <v>258</v>
      </c>
      <c r="F580" t="s">
        <v>16</v>
      </c>
      <c r="G580" s="1">
        <v>45602</v>
      </c>
      <c r="H580" s="4">
        <v>97978.36</v>
      </c>
      <c r="I580" t="s">
        <v>171</v>
      </c>
      <c r="J580">
        <v>-5580996131</v>
      </c>
      <c r="K580" t="s">
        <v>40</v>
      </c>
      <c r="L580" t="b">
        <v>1</v>
      </c>
    </row>
    <row r="581" spans="1:12" x14ac:dyDescent="0.25">
      <c r="A581" t="s">
        <v>715</v>
      </c>
      <c r="B581" t="s">
        <v>57</v>
      </c>
      <c r="C581" t="s">
        <v>53</v>
      </c>
      <c r="E581" t="s">
        <v>258</v>
      </c>
      <c r="F581" t="s">
        <v>33</v>
      </c>
      <c r="G581" s="1">
        <v>45155</v>
      </c>
      <c r="H581" s="4">
        <v>107172.8</v>
      </c>
      <c r="I581" t="s">
        <v>183</v>
      </c>
      <c r="J581">
        <v>-7303461561</v>
      </c>
      <c r="K581" t="s">
        <v>23</v>
      </c>
      <c r="L581" t="b">
        <v>1</v>
      </c>
    </row>
    <row r="582" spans="1:12" x14ac:dyDescent="0.25">
      <c r="A582" t="s">
        <v>716</v>
      </c>
      <c r="B582" t="s">
        <v>52</v>
      </c>
      <c r="C582" t="s">
        <v>86</v>
      </c>
      <c r="D582">
        <v>25</v>
      </c>
      <c r="E582" t="s">
        <v>93</v>
      </c>
      <c r="F582" t="s">
        <v>33</v>
      </c>
      <c r="G582" s="1">
        <v>43908</v>
      </c>
      <c r="H582" s="4">
        <v>56126.46</v>
      </c>
      <c r="I582" t="s">
        <v>371</v>
      </c>
      <c r="J582">
        <v>-6244670461</v>
      </c>
      <c r="K582" t="s">
        <v>40</v>
      </c>
      <c r="L582" t="b">
        <v>1</v>
      </c>
    </row>
    <row r="583" spans="1:12" x14ac:dyDescent="0.25">
      <c r="A583" t="s">
        <v>717</v>
      </c>
      <c r="B583" t="s">
        <v>32</v>
      </c>
      <c r="C583" t="s">
        <v>111</v>
      </c>
      <c r="E583" t="s">
        <v>89</v>
      </c>
      <c r="F583" t="s">
        <v>16</v>
      </c>
      <c r="G583" s="1">
        <v>44360</v>
      </c>
      <c r="H583" s="4">
        <v>78534.289999999994</v>
      </c>
      <c r="I583" t="s">
        <v>384</v>
      </c>
      <c r="J583">
        <v>-2681715159</v>
      </c>
      <c r="K583" t="s">
        <v>18</v>
      </c>
      <c r="L583" t="b">
        <v>1</v>
      </c>
    </row>
    <row r="584" spans="1:12" x14ac:dyDescent="0.25">
      <c r="A584" t="s">
        <v>718</v>
      </c>
      <c r="B584" t="s">
        <v>67</v>
      </c>
      <c r="C584" t="s">
        <v>20</v>
      </c>
      <c r="D584">
        <v>40</v>
      </c>
      <c r="E584" t="s">
        <v>126</v>
      </c>
      <c r="F584" t="s">
        <v>33</v>
      </c>
      <c r="G584" s="1">
        <v>45209</v>
      </c>
      <c r="H584" s="4" t="s">
        <v>223</v>
      </c>
      <c r="I584" t="s">
        <v>173</v>
      </c>
      <c r="J584">
        <v>-2529867075</v>
      </c>
      <c r="K584" t="s">
        <v>30</v>
      </c>
      <c r="L584" t="b">
        <v>0</v>
      </c>
    </row>
    <row r="585" spans="1:12" x14ac:dyDescent="0.25">
      <c r="A585" t="s">
        <v>719</v>
      </c>
      <c r="B585" t="s">
        <v>13</v>
      </c>
      <c r="C585" t="s">
        <v>53</v>
      </c>
      <c r="E585" t="s">
        <v>80</v>
      </c>
      <c r="F585" t="s">
        <v>16</v>
      </c>
      <c r="G585" s="1">
        <v>44563</v>
      </c>
      <c r="H585" s="4">
        <v>114963.34</v>
      </c>
      <c r="I585" t="s">
        <v>171</v>
      </c>
      <c r="J585">
        <v>-6046419784</v>
      </c>
      <c r="K585" t="s">
        <v>23</v>
      </c>
      <c r="L585" t="b">
        <v>0</v>
      </c>
    </row>
    <row r="586" spans="1:12" x14ac:dyDescent="0.25">
      <c r="A586" t="s">
        <v>720</v>
      </c>
      <c r="B586" t="s">
        <v>32</v>
      </c>
      <c r="C586" t="s">
        <v>86</v>
      </c>
      <c r="E586" t="s">
        <v>217</v>
      </c>
      <c r="F586" t="s">
        <v>33</v>
      </c>
      <c r="G586" s="1">
        <v>44612</v>
      </c>
      <c r="H586" s="4">
        <v>77657.929999999993</v>
      </c>
      <c r="I586" t="s">
        <v>213</v>
      </c>
      <c r="J586">
        <v>-7585126860</v>
      </c>
      <c r="K586" t="s">
        <v>40</v>
      </c>
      <c r="L586" t="b">
        <v>0</v>
      </c>
    </row>
    <row r="587" spans="1:12" x14ac:dyDescent="0.25">
      <c r="A587" t="s">
        <v>721</v>
      </c>
      <c r="B587" t="s">
        <v>63</v>
      </c>
      <c r="C587" t="s">
        <v>14</v>
      </c>
      <c r="D587">
        <v>30</v>
      </c>
      <c r="E587" t="s">
        <v>100</v>
      </c>
      <c r="F587" t="s">
        <v>16</v>
      </c>
      <c r="G587" s="1">
        <v>45360</v>
      </c>
      <c r="H587" s="4">
        <v>77369.48</v>
      </c>
      <c r="I587" t="s">
        <v>301</v>
      </c>
      <c r="J587">
        <v>-2059438975</v>
      </c>
      <c r="K587" t="s">
        <v>18</v>
      </c>
      <c r="L587" t="b">
        <v>0</v>
      </c>
    </row>
    <row r="588" spans="1:12" x14ac:dyDescent="0.25">
      <c r="A588" t="s">
        <v>722</v>
      </c>
      <c r="B588" t="s">
        <v>32</v>
      </c>
      <c r="C588" t="s">
        <v>86</v>
      </c>
      <c r="D588">
        <v>30</v>
      </c>
      <c r="E588" t="s">
        <v>133</v>
      </c>
      <c r="F588" t="s">
        <v>28</v>
      </c>
      <c r="G588" s="1">
        <v>45157</v>
      </c>
      <c r="H588" s="4">
        <v>76119.14</v>
      </c>
      <c r="I588" t="s">
        <v>213</v>
      </c>
      <c r="J588">
        <v>-740177508</v>
      </c>
      <c r="K588" t="s">
        <v>30</v>
      </c>
      <c r="L588" t="b">
        <v>0</v>
      </c>
    </row>
    <row r="589" spans="1:12" x14ac:dyDescent="0.25">
      <c r="A589" t="s">
        <v>723</v>
      </c>
      <c r="B589" t="s">
        <v>52</v>
      </c>
      <c r="C589" t="s">
        <v>37</v>
      </c>
      <c r="D589">
        <v>25</v>
      </c>
      <c r="E589" t="s">
        <v>141</v>
      </c>
      <c r="F589" t="s">
        <v>28</v>
      </c>
      <c r="G589" s="1">
        <v>45052</v>
      </c>
      <c r="H589" s="4">
        <v>77585.72</v>
      </c>
      <c r="I589" t="s">
        <v>84</v>
      </c>
      <c r="J589">
        <v>-5465408423</v>
      </c>
      <c r="K589" t="s">
        <v>23</v>
      </c>
      <c r="L589" t="b">
        <v>0</v>
      </c>
    </row>
    <row r="590" spans="1:12" x14ac:dyDescent="0.25">
      <c r="A590" t="s">
        <v>724</v>
      </c>
      <c r="B590" t="s">
        <v>13</v>
      </c>
      <c r="C590" t="s">
        <v>20</v>
      </c>
      <c r="D590">
        <v>35</v>
      </c>
      <c r="E590" t="s">
        <v>27</v>
      </c>
      <c r="F590" t="s">
        <v>28</v>
      </c>
      <c r="G590" s="1">
        <v>45317</v>
      </c>
      <c r="H590" s="4">
        <v>74069.62</v>
      </c>
      <c r="I590" t="s">
        <v>22</v>
      </c>
      <c r="J590">
        <v>-5607540914</v>
      </c>
      <c r="K590" t="s">
        <v>30</v>
      </c>
      <c r="L590" t="b">
        <v>0</v>
      </c>
    </row>
    <row r="591" spans="1:12" x14ac:dyDescent="0.25">
      <c r="A591" t="s">
        <v>725</v>
      </c>
      <c r="B591" t="s">
        <v>52</v>
      </c>
      <c r="C591" t="s">
        <v>26</v>
      </c>
      <c r="D591">
        <v>30</v>
      </c>
      <c r="E591" t="s">
        <v>169</v>
      </c>
      <c r="F591" t="s">
        <v>28</v>
      </c>
      <c r="G591" s="1">
        <v>45540</v>
      </c>
      <c r="H591" s="4">
        <v>67691.92</v>
      </c>
      <c r="I591" t="s">
        <v>109</v>
      </c>
      <c r="J591">
        <v>-863218121</v>
      </c>
      <c r="K591" t="s">
        <v>18</v>
      </c>
      <c r="L591" t="b">
        <v>1</v>
      </c>
    </row>
    <row r="592" spans="1:12" x14ac:dyDescent="0.25">
      <c r="A592" t="s">
        <v>726</v>
      </c>
      <c r="B592" t="s">
        <v>25</v>
      </c>
      <c r="C592" t="s">
        <v>111</v>
      </c>
      <c r="E592" t="s">
        <v>93</v>
      </c>
      <c r="F592" t="s">
        <v>28</v>
      </c>
      <c r="G592" s="1">
        <v>43980</v>
      </c>
      <c r="H592" s="4">
        <v>70345.69</v>
      </c>
      <c r="I592" t="s">
        <v>159</v>
      </c>
      <c r="J592">
        <v>-7645793896</v>
      </c>
      <c r="K592" t="s">
        <v>23</v>
      </c>
      <c r="L592" t="b">
        <v>1</v>
      </c>
    </row>
    <row r="593" spans="1:12" x14ac:dyDescent="0.25">
      <c r="A593" t="s">
        <v>727</v>
      </c>
      <c r="B593" t="s">
        <v>13</v>
      </c>
      <c r="C593" t="s">
        <v>42</v>
      </c>
      <c r="D593">
        <v>30</v>
      </c>
      <c r="E593" t="s">
        <v>75</v>
      </c>
      <c r="F593" t="s">
        <v>33</v>
      </c>
      <c r="G593" s="1">
        <v>44508</v>
      </c>
      <c r="H593" s="4">
        <v>74999.69</v>
      </c>
      <c r="I593" t="s">
        <v>136</v>
      </c>
      <c r="J593">
        <v>-155029167</v>
      </c>
      <c r="K593" t="s">
        <v>30</v>
      </c>
      <c r="L593" t="b">
        <v>1</v>
      </c>
    </row>
    <row r="594" spans="1:12" x14ac:dyDescent="0.25">
      <c r="A594" t="s">
        <v>728</v>
      </c>
      <c r="B594" t="s">
        <v>57</v>
      </c>
      <c r="C594" t="s">
        <v>26</v>
      </c>
      <c r="D594">
        <v>25</v>
      </c>
      <c r="E594" t="s">
        <v>166</v>
      </c>
      <c r="F594" t="s">
        <v>16</v>
      </c>
      <c r="G594" s="1">
        <v>44227</v>
      </c>
      <c r="H594" s="4">
        <v>72245.02</v>
      </c>
      <c r="I594" t="s">
        <v>200</v>
      </c>
      <c r="J594">
        <v>-1546602415</v>
      </c>
      <c r="K594" t="s">
        <v>40</v>
      </c>
      <c r="L594" t="b">
        <v>1</v>
      </c>
    </row>
    <row r="595" spans="1:12" x14ac:dyDescent="0.25">
      <c r="A595" t="s">
        <v>729</v>
      </c>
      <c r="B595" t="s">
        <v>32</v>
      </c>
      <c r="C595" t="s">
        <v>20</v>
      </c>
      <c r="E595" t="s">
        <v>83</v>
      </c>
      <c r="F595" t="s">
        <v>28</v>
      </c>
      <c r="G595" s="1">
        <v>44577</v>
      </c>
      <c r="H595" s="4">
        <v>106538.98</v>
      </c>
      <c r="I595" t="s">
        <v>138</v>
      </c>
      <c r="J595">
        <v>-1394498829</v>
      </c>
      <c r="K595" t="s">
        <v>23</v>
      </c>
      <c r="L595" t="b">
        <v>0</v>
      </c>
    </row>
    <row r="596" spans="1:12" x14ac:dyDescent="0.25">
      <c r="A596" t="s">
        <v>730</v>
      </c>
      <c r="B596" t="s">
        <v>52</v>
      </c>
      <c r="C596" t="s">
        <v>20</v>
      </c>
      <c r="D596">
        <v>25</v>
      </c>
      <c r="E596" t="s">
        <v>64</v>
      </c>
      <c r="F596" t="s">
        <v>16</v>
      </c>
      <c r="G596" s="1">
        <v>45289</v>
      </c>
      <c r="H596" s="4">
        <v>101787.14</v>
      </c>
      <c r="I596" t="s">
        <v>114</v>
      </c>
      <c r="J596">
        <v>-5973642479</v>
      </c>
      <c r="K596" t="s">
        <v>30</v>
      </c>
      <c r="L596" t="b">
        <v>0</v>
      </c>
    </row>
    <row r="597" spans="1:12" x14ac:dyDescent="0.25">
      <c r="A597" t="s">
        <v>731</v>
      </c>
      <c r="B597" t="s">
        <v>36</v>
      </c>
      <c r="C597" t="s">
        <v>20</v>
      </c>
      <c r="D597">
        <v>30</v>
      </c>
      <c r="E597" t="s">
        <v>258</v>
      </c>
      <c r="F597" t="s">
        <v>33</v>
      </c>
      <c r="G597" s="1">
        <v>45628</v>
      </c>
      <c r="H597" s="4">
        <v>83596.78</v>
      </c>
      <c r="I597" t="s">
        <v>198</v>
      </c>
      <c r="J597">
        <v>-9624406305</v>
      </c>
      <c r="K597" t="s">
        <v>18</v>
      </c>
      <c r="L597" t="b">
        <v>0</v>
      </c>
    </row>
    <row r="598" spans="1:12" x14ac:dyDescent="0.25">
      <c r="A598" t="s">
        <v>732</v>
      </c>
      <c r="B598" t="s">
        <v>32</v>
      </c>
      <c r="C598" t="s">
        <v>26</v>
      </c>
      <c r="D598">
        <v>40</v>
      </c>
      <c r="E598" t="s">
        <v>43</v>
      </c>
      <c r="F598" t="s">
        <v>16</v>
      </c>
      <c r="G598" s="1">
        <v>45153</v>
      </c>
      <c r="H598" s="4">
        <v>92463.94</v>
      </c>
      <c r="I598" t="s">
        <v>224</v>
      </c>
      <c r="J598">
        <v>-2447951329</v>
      </c>
      <c r="K598" t="s">
        <v>18</v>
      </c>
      <c r="L598" t="b">
        <v>1</v>
      </c>
    </row>
    <row r="599" spans="1:12" x14ac:dyDescent="0.25">
      <c r="A599" t="s">
        <v>733</v>
      </c>
      <c r="B599" t="s">
        <v>52</v>
      </c>
      <c r="C599" t="s">
        <v>14</v>
      </c>
      <c r="E599" t="s">
        <v>108</v>
      </c>
      <c r="F599" t="s">
        <v>28</v>
      </c>
      <c r="G599" s="1">
        <v>45646</v>
      </c>
      <c r="H599" s="4">
        <v>93863.32</v>
      </c>
      <c r="I599" t="s">
        <v>149</v>
      </c>
      <c r="J599">
        <v>-5319497968</v>
      </c>
      <c r="K599" t="s">
        <v>23</v>
      </c>
      <c r="L599" t="b">
        <v>0</v>
      </c>
    </row>
    <row r="600" spans="1:12" x14ac:dyDescent="0.25">
      <c r="A600" t="s">
        <v>734</v>
      </c>
      <c r="B600" t="s">
        <v>25</v>
      </c>
      <c r="C600" t="s">
        <v>20</v>
      </c>
      <c r="E600" t="s">
        <v>197</v>
      </c>
      <c r="F600" t="s">
        <v>28</v>
      </c>
      <c r="G600" s="1">
        <v>45016</v>
      </c>
      <c r="H600" s="4">
        <v>78359.41</v>
      </c>
      <c r="I600" t="s">
        <v>76</v>
      </c>
      <c r="J600">
        <v>-5867805554</v>
      </c>
      <c r="K600" t="s">
        <v>30</v>
      </c>
      <c r="L600" t="b">
        <v>0</v>
      </c>
    </row>
    <row r="601" spans="1:12" x14ac:dyDescent="0.25">
      <c r="A601" t="s">
        <v>735</v>
      </c>
      <c r="B601" t="s">
        <v>25</v>
      </c>
      <c r="C601" t="s">
        <v>86</v>
      </c>
      <c r="E601" t="s">
        <v>166</v>
      </c>
      <c r="F601" t="s">
        <v>28</v>
      </c>
      <c r="G601" s="1">
        <v>44797</v>
      </c>
      <c r="H601" s="4">
        <v>95773.57</v>
      </c>
      <c r="I601" t="s">
        <v>145</v>
      </c>
      <c r="J601">
        <v>-7277382645</v>
      </c>
      <c r="K601" t="s">
        <v>23</v>
      </c>
      <c r="L601" t="b">
        <v>0</v>
      </c>
    </row>
    <row r="602" spans="1:12" x14ac:dyDescent="0.25">
      <c r="A602" t="s">
        <v>736</v>
      </c>
      <c r="B602" t="s">
        <v>67</v>
      </c>
      <c r="C602" t="s">
        <v>26</v>
      </c>
      <c r="D602">
        <v>30</v>
      </c>
      <c r="E602" t="s">
        <v>185</v>
      </c>
      <c r="F602" t="s">
        <v>33</v>
      </c>
      <c r="G602" s="1">
        <v>44105</v>
      </c>
      <c r="H602" s="4">
        <v>82529.08</v>
      </c>
      <c r="I602" t="s">
        <v>73</v>
      </c>
      <c r="J602">
        <v>-917851384</v>
      </c>
      <c r="K602" t="s">
        <v>23</v>
      </c>
      <c r="L602" t="b">
        <v>1</v>
      </c>
    </row>
    <row r="603" spans="1:12" x14ac:dyDescent="0.25">
      <c r="A603" t="s">
        <v>737</v>
      </c>
      <c r="B603" t="s">
        <v>67</v>
      </c>
      <c r="C603" t="s">
        <v>42</v>
      </c>
      <c r="D603">
        <v>35</v>
      </c>
      <c r="E603" t="s">
        <v>43</v>
      </c>
      <c r="F603" t="s">
        <v>28</v>
      </c>
      <c r="G603" s="1">
        <v>44320</v>
      </c>
      <c r="H603" s="4">
        <v>109358.73</v>
      </c>
      <c r="I603" t="s">
        <v>78</v>
      </c>
      <c r="J603">
        <v>-4457702991</v>
      </c>
      <c r="K603" t="s">
        <v>30</v>
      </c>
      <c r="L603" t="b">
        <v>0</v>
      </c>
    </row>
    <row r="604" spans="1:12" x14ac:dyDescent="0.25">
      <c r="A604" t="s">
        <v>738</v>
      </c>
      <c r="B604" t="s">
        <v>52</v>
      </c>
      <c r="C604" t="s">
        <v>20</v>
      </c>
      <c r="E604" t="s">
        <v>176</v>
      </c>
      <c r="F604" t="s">
        <v>16</v>
      </c>
      <c r="G604" s="1">
        <v>44197</v>
      </c>
      <c r="H604" s="4">
        <v>89645.01</v>
      </c>
      <c r="I604" t="s">
        <v>114</v>
      </c>
      <c r="J604">
        <v>-9596604872</v>
      </c>
      <c r="K604" t="s">
        <v>30</v>
      </c>
      <c r="L604" t="b">
        <v>1</v>
      </c>
    </row>
    <row r="605" spans="1:12" x14ac:dyDescent="0.25">
      <c r="A605" t="s">
        <v>739</v>
      </c>
      <c r="B605" t="s">
        <v>52</v>
      </c>
      <c r="C605" t="s">
        <v>86</v>
      </c>
      <c r="D605">
        <v>40</v>
      </c>
      <c r="E605" t="s">
        <v>126</v>
      </c>
      <c r="F605" t="s">
        <v>16</v>
      </c>
      <c r="G605" s="1">
        <v>45390</v>
      </c>
      <c r="H605" s="4">
        <v>84134.95</v>
      </c>
      <c r="I605" t="s">
        <v>371</v>
      </c>
      <c r="J605">
        <v>-6826911632</v>
      </c>
      <c r="K605" t="s">
        <v>40</v>
      </c>
      <c r="L605" t="b">
        <v>1</v>
      </c>
    </row>
    <row r="606" spans="1:12" x14ac:dyDescent="0.25">
      <c r="A606" t="s">
        <v>740</v>
      </c>
      <c r="B606" t="s">
        <v>36</v>
      </c>
      <c r="C606" t="s">
        <v>14</v>
      </c>
      <c r="D606">
        <v>30</v>
      </c>
      <c r="E606" t="s">
        <v>80</v>
      </c>
      <c r="F606" t="s">
        <v>16</v>
      </c>
      <c r="G606" s="1">
        <v>44891</v>
      </c>
      <c r="H606" s="4">
        <v>113540.83</v>
      </c>
      <c r="I606" t="s">
        <v>50</v>
      </c>
      <c r="J606">
        <v>-1942268652</v>
      </c>
      <c r="K606" t="s">
        <v>30</v>
      </c>
      <c r="L606" t="b">
        <v>1</v>
      </c>
    </row>
    <row r="607" spans="1:12" x14ac:dyDescent="0.25">
      <c r="A607" t="s">
        <v>741</v>
      </c>
      <c r="B607" t="s">
        <v>63</v>
      </c>
      <c r="C607" t="s">
        <v>37</v>
      </c>
      <c r="D607">
        <v>40</v>
      </c>
      <c r="E607" t="s">
        <v>141</v>
      </c>
      <c r="F607" t="s">
        <v>28</v>
      </c>
      <c r="G607" s="1">
        <v>44494</v>
      </c>
      <c r="H607" s="4">
        <v>57225.75</v>
      </c>
      <c r="I607" t="s">
        <v>65</v>
      </c>
      <c r="J607">
        <v>-6945515887</v>
      </c>
      <c r="K607" t="s">
        <v>18</v>
      </c>
      <c r="L607" t="b">
        <v>1</v>
      </c>
    </row>
    <row r="608" spans="1:12" x14ac:dyDescent="0.25">
      <c r="A608" t="s">
        <v>742</v>
      </c>
      <c r="B608" t="s">
        <v>32</v>
      </c>
      <c r="C608" t="s">
        <v>14</v>
      </c>
      <c r="D608">
        <v>35</v>
      </c>
      <c r="E608" t="s">
        <v>91</v>
      </c>
      <c r="F608" t="s">
        <v>28</v>
      </c>
      <c r="G608" s="1">
        <v>44187</v>
      </c>
      <c r="H608" s="4">
        <v>76366.17</v>
      </c>
      <c r="I608" t="s">
        <v>34</v>
      </c>
      <c r="J608">
        <v>-6367747225</v>
      </c>
      <c r="K608" t="s">
        <v>23</v>
      </c>
      <c r="L608" t="b">
        <v>0</v>
      </c>
    </row>
    <row r="609" spans="1:12" x14ac:dyDescent="0.25">
      <c r="A609" t="s">
        <v>743</v>
      </c>
      <c r="B609" t="s">
        <v>13</v>
      </c>
      <c r="C609" t="s">
        <v>42</v>
      </c>
      <c r="E609" t="s">
        <v>180</v>
      </c>
      <c r="F609" t="s">
        <v>16</v>
      </c>
      <c r="G609" s="1">
        <v>44888</v>
      </c>
      <c r="H609" s="4">
        <v>78408.95</v>
      </c>
      <c r="I609" t="s">
        <v>136</v>
      </c>
      <c r="J609">
        <v>-4085721695</v>
      </c>
      <c r="K609" t="s">
        <v>23</v>
      </c>
      <c r="L609" t="b">
        <v>1</v>
      </c>
    </row>
    <row r="610" spans="1:12" x14ac:dyDescent="0.25">
      <c r="A610" t="s">
        <v>744</v>
      </c>
      <c r="B610" t="s">
        <v>36</v>
      </c>
      <c r="C610" t="s">
        <v>20</v>
      </c>
      <c r="D610">
        <v>40</v>
      </c>
      <c r="E610" t="s">
        <v>215</v>
      </c>
      <c r="F610" t="s">
        <v>16</v>
      </c>
      <c r="G610" s="1">
        <v>44858</v>
      </c>
      <c r="H610" s="4">
        <v>111742.39999999999</v>
      </c>
      <c r="I610" t="s">
        <v>198</v>
      </c>
      <c r="J610">
        <v>-6630932997</v>
      </c>
      <c r="K610" t="s">
        <v>18</v>
      </c>
      <c r="L610" t="b">
        <v>1</v>
      </c>
    </row>
    <row r="611" spans="1:12" x14ac:dyDescent="0.25">
      <c r="A611" t="s">
        <v>745</v>
      </c>
      <c r="B611" t="s">
        <v>57</v>
      </c>
      <c r="C611" t="s">
        <v>42</v>
      </c>
      <c r="D611">
        <v>25</v>
      </c>
      <c r="E611" t="s">
        <v>185</v>
      </c>
      <c r="F611" t="s">
        <v>33</v>
      </c>
      <c r="G611" s="1">
        <v>44264</v>
      </c>
      <c r="H611" s="4">
        <v>60516.83</v>
      </c>
      <c r="I611" t="s">
        <v>94</v>
      </c>
      <c r="J611">
        <v>-1996059328</v>
      </c>
      <c r="K611" t="s">
        <v>30</v>
      </c>
      <c r="L611" t="b">
        <v>0</v>
      </c>
    </row>
    <row r="612" spans="1:12" x14ac:dyDescent="0.25">
      <c r="A612" t="s">
        <v>746</v>
      </c>
      <c r="B612" t="s">
        <v>13</v>
      </c>
      <c r="C612" t="s">
        <v>26</v>
      </c>
      <c r="D612">
        <v>30</v>
      </c>
      <c r="E612" t="s">
        <v>68</v>
      </c>
      <c r="F612" t="s">
        <v>28</v>
      </c>
      <c r="G612" s="1">
        <v>44063</v>
      </c>
      <c r="H612" s="4">
        <v>83706.17</v>
      </c>
      <c r="I612" t="s">
        <v>48</v>
      </c>
      <c r="J612">
        <v>-7150968831</v>
      </c>
      <c r="K612" t="s">
        <v>18</v>
      </c>
      <c r="L612" t="b">
        <v>0</v>
      </c>
    </row>
    <row r="613" spans="1:12" x14ac:dyDescent="0.25">
      <c r="A613" t="s">
        <v>747</v>
      </c>
      <c r="B613" t="s">
        <v>57</v>
      </c>
      <c r="C613" t="s">
        <v>53</v>
      </c>
      <c r="E613" t="s">
        <v>27</v>
      </c>
      <c r="F613" t="s">
        <v>33</v>
      </c>
      <c r="G613" s="1">
        <v>43876</v>
      </c>
      <c r="H613" s="4">
        <v>67056.92</v>
      </c>
      <c r="I613" t="s">
        <v>183</v>
      </c>
      <c r="J613">
        <v>-7532735240</v>
      </c>
      <c r="K613" t="s">
        <v>18</v>
      </c>
      <c r="L613" t="b">
        <v>1</v>
      </c>
    </row>
    <row r="614" spans="1:12" x14ac:dyDescent="0.25">
      <c r="A614" t="s">
        <v>748</v>
      </c>
      <c r="B614" t="s">
        <v>52</v>
      </c>
      <c r="C614" t="s">
        <v>20</v>
      </c>
      <c r="D614">
        <v>30</v>
      </c>
      <c r="E614" t="s">
        <v>75</v>
      </c>
      <c r="F614" t="s">
        <v>16</v>
      </c>
      <c r="G614" s="1">
        <v>45655</v>
      </c>
      <c r="H614" s="4">
        <v>90058.85</v>
      </c>
      <c r="I614" t="s">
        <v>114</v>
      </c>
      <c r="J614">
        <v>-397739731</v>
      </c>
      <c r="K614" t="s">
        <v>40</v>
      </c>
      <c r="L614" t="b">
        <v>0</v>
      </c>
    </row>
    <row r="615" spans="1:12" x14ac:dyDescent="0.25">
      <c r="A615" t="s">
        <v>749</v>
      </c>
      <c r="B615" t="s">
        <v>32</v>
      </c>
      <c r="C615" t="s">
        <v>53</v>
      </c>
      <c r="D615">
        <v>30</v>
      </c>
      <c r="E615" t="s">
        <v>72</v>
      </c>
      <c r="F615" t="s">
        <v>28</v>
      </c>
      <c r="G615" s="1">
        <v>44985</v>
      </c>
      <c r="H615" s="4">
        <v>94633.59</v>
      </c>
      <c r="I615" t="s">
        <v>254</v>
      </c>
      <c r="J615">
        <v>-7819523709</v>
      </c>
      <c r="K615" t="s">
        <v>18</v>
      </c>
      <c r="L615" t="b">
        <v>1</v>
      </c>
    </row>
    <row r="616" spans="1:12" x14ac:dyDescent="0.25">
      <c r="A616" t="s">
        <v>750</v>
      </c>
      <c r="B616" t="s">
        <v>32</v>
      </c>
      <c r="C616" t="s">
        <v>86</v>
      </c>
      <c r="D616">
        <v>25</v>
      </c>
      <c r="E616" t="s">
        <v>176</v>
      </c>
      <c r="F616" t="s">
        <v>28</v>
      </c>
      <c r="G616" s="1">
        <v>44796</v>
      </c>
      <c r="H616" s="4">
        <v>110711.17</v>
      </c>
      <c r="I616" t="s">
        <v>213</v>
      </c>
      <c r="J616">
        <v>-687616480</v>
      </c>
      <c r="K616" t="s">
        <v>23</v>
      </c>
      <c r="L616" t="b">
        <v>1</v>
      </c>
    </row>
    <row r="617" spans="1:12" x14ac:dyDescent="0.25">
      <c r="A617" t="s">
        <v>751</v>
      </c>
      <c r="B617" t="s">
        <v>67</v>
      </c>
      <c r="C617" t="s">
        <v>37</v>
      </c>
      <c r="E617" t="s">
        <v>83</v>
      </c>
      <c r="F617" t="s">
        <v>16</v>
      </c>
      <c r="G617" s="1">
        <v>45107</v>
      </c>
      <c r="H617" s="4">
        <v>96175.41</v>
      </c>
      <c r="I617" t="s">
        <v>69</v>
      </c>
      <c r="J617">
        <v>-9807704604</v>
      </c>
      <c r="K617" t="s">
        <v>18</v>
      </c>
      <c r="L617" t="b">
        <v>1</v>
      </c>
    </row>
    <row r="618" spans="1:12" x14ac:dyDescent="0.25">
      <c r="A618" t="s">
        <v>752</v>
      </c>
      <c r="B618" t="s">
        <v>36</v>
      </c>
      <c r="C618" t="s">
        <v>111</v>
      </c>
      <c r="D618">
        <v>40</v>
      </c>
      <c r="E618" t="s">
        <v>91</v>
      </c>
      <c r="F618" t="s">
        <v>16</v>
      </c>
      <c r="G618" s="1">
        <v>44301</v>
      </c>
      <c r="H618" s="4">
        <v>76474.789999999994</v>
      </c>
      <c r="I618" t="s">
        <v>124</v>
      </c>
      <c r="J618">
        <v>-6876112490</v>
      </c>
      <c r="K618" t="s">
        <v>23</v>
      </c>
      <c r="L618" t="b">
        <v>1</v>
      </c>
    </row>
    <row r="619" spans="1:12" x14ac:dyDescent="0.25">
      <c r="A619" t="s">
        <v>753</v>
      </c>
      <c r="B619" t="s">
        <v>25</v>
      </c>
      <c r="C619" t="s">
        <v>42</v>
      </c>
      <c r="D619">
        <v>30</v>
      </c>
      <c r="E619" t="s">
        <v>91</v>
      </c>
      <c r="F619" t="s">
        <v>28</v>
      </c>
      <c r="G619" s="1">
        <v>44690</v>
      </c>
      <c r="H619" s="4">
        <v>107855.99</v>
      </c>
      <c r="I619" t="s">
        <v>44</v>
      </c>
      <c r="J619">
        <v>-2565237340</v>
      </c>
      <c r="K619" t="s">
        <v>23</v>
      </c>
      <c r="L619" t="b">
        <v>0</v>
      </c>
    </row>
    <row r="620" spans="1:12" x14ac:dyDescent="0.25">
      <c r="A620" t="s">
        <v>754</v>
      </c>
      <c r="B620" t="s">
        <v>52</v>
      </c>
      <c r="C620" t="s">
        <v>14</v>
      </c>
      <c r="D620">
        <v>40</v>
      </c>
      <c r="E620" t="s">
        <v>91</v>
      </c>
      <c r="F620" t="s">
        <v>16</v>
      </c>
      <c r="G620" s="1">
        <v>45628</v>
      </c>
      <c r="H620" s="4">
        <v>104870.78</v>
      </c>
      <c r="I620" t="s">
        <v>149</v>
      </c>
      <c r="J620">
        <v>-5177345474</v>
      </c>
      <c r="K620" t="s">
        <v>23</v>
      </c>
      <c r="L620" t="b">
        <v>1</v>
      </c>
    </row>
    <row r="621" spans="1:12" x14ac:dyDescent="0.25">
      <c r="A621" t="s">
        <v>755</v>
      </c>
      <c r="B621" t="s">
        <v>13</v>
      </c>
      <c r="C621" t="s">
        <v>37</v>
      </c>
      <c r="D621">
        <v>25</v>
      </c>
      <c r="E621" t="s">
        <v>93</v>
      </c>
      <c r="F621" t="s">
        <v>16</v>
      </c>
      <c r="G621" s="1">
        <v>45066</v>
      </c>
      <c r="H621" s="4" t="s">
        <v>223</v>
      </c>
      <c r="I621" t="s">
        <v>129</v>
      </c>
      <c r="J621">
        <v>-7494902283</v>
      </c>
      <c r="K621" t="s">
        <v>30</v>
      </c>
      <c r="L621" t="b">
        <v>0</v>
      </c>
    </row>
    <row r="622" spans="1:12" x14ac:dyDescent="0.25">
      <c r="A622" t="s">
        <v>756</v>
      </c>
      <c r="B622" t="s">
        <v>67</v>
      </c>
      <c r="C622" t="s">
        <v>20</v>
      </c>
      <c r="E622" t="s">
        <v>68</v>
      </c>
      <c r="F622" t="s">
        <v>16</v>
      </c>
      <c r="G622" s="1">
        <v>45259</v>
      </c>
      <c r="H622" s="4">
        <v>87087.16</v>
      </c>
      <c r="I622" t="s">
        <v>173</v>
      </c>
      <c r="J622">
        <v>-359544293</v>
      </c>
      <c r="K622" t="s">
        <v>40</v>
      </c>
      <c r="L622" t="b">
        <v>0</v>
      </c>
    </row>
    <row r="623" spans="1:12" x14ac:dyDescent="0.25">
      <c r="A623" t="s">
        <v>757</v>
      </c>
      <c r="B623" t="s">
        <v>63</v>
      </c>
      <c r="C623" t="s">
        <v>53</v>
      </c>
      <c r="D623">
        <v>40</v>
      </c>
      <c r="E623" t="s">
        <v>166</v>
      </c>
      <c r="F623" t="s">
        <v>28</v>
      </c>
      <c r="G623" s="1">
        <v>45390</v>
      </c>
      <c r="H623" s="4">
        <v>108603.34</v>
      </c>
      <c r="I623" t="s">
        <v>104</v>
      </c>
      <c r="J623">
        <v>-7742229463</v>
      </c>
      <c r="K623" t="s">
        <v>23</v>
      </c>
      <c r="L623" t="b">
        <v>0</v>
      </c>
    </row>
    <row r="624" spans="1:12" x14ac:dyDescent="0.25">
      <c r="A624" t="s">
        <v>758</v>
      </c>
      <c r="B624" t="s">
        <v>67</v>
      </c>
      <c r="C624" t="s">
        <v>14</v>
      </c>
      <c r="D624">
        <v>30</v>
      </c>
      <c r="E624" t="s">
        <v>180</v>
      </c>
      <c r="F624" t="s">
        <v>16</v>
      </c>
      <c r="G624" s="1">
        <v>45590</v>
      </c>
      <c r="H624" s="4">
        <v>55867.23</v>
      </c>
      <c r="I624" t="s">
        <v>195</v>
      </c>
      <c r="J624">
        <v>-3039429044</v>
      </c>
      <c r="K624" t="s">
        <v>23</v>
      </c>
      <c r="L624" t="b">
        <v>0</v>
      </c>
    </row>
    <row r="625" spans="1:12" x14ac:dyDescent="0.25">
      <c r="A625" t="s">
        <v>759</v>
      </c>
      <c r="B625" t="s">
        <v>67</v>
      </c>
      <c r="C625" t="s">
        <v>53</v>
      </c>
      <c r="D625">
        <v>35</v>
      </c>
      <c r="E625" t="s">
        <v>96</v>
      </c>
      <c r="F625" t="s">
        <v>28</v>
      </c>
      <c r="G625" s="1">
        <v>45353</v>
      </c>
      <c r="H625" s="4">
        <v>105259.57</v>
      </c>
      <c r="I625" t="s">
        <v>116</v>
      </c>
      <c r="J625">
        <v>-8867925297</v>
      </c>
      <c r="K625" t="s">
        <v>30</v>
      </c>
      <c r="L625" t="b">
        <v>1</v>
      </c>
    </row>
    <row r="626" spans="1:12" x14ac:dyDescent="0.25">
      <c r="A626" t="s">
        <v>760</v>
      </c>
      <c r="B626" t="s">
        <v>13</v>
      </c>
      <c r="C626" t="s">
        <v>26</v>
      </c>
      <c r="E626" t="s">
        <v>38</v>
      </c>
      <c r="F626" t="s">
        <v>28</v>
      </c>
      <c r="G626" s="1">
        <v>44251</v>
      </c>
      <c r="H626" s="4">
        <v>98143.67</v>
      </c>
      <c r="I626" t="s">
        <v>48</v>
      </c>
      <c r="J626">
        <v>-5856728726</v>
      </c>
      <c r="K626" t="s">
        <v>23</v>
      </c>
      <c r="L626" t="b">
        <v>0</v>
      </c>
    </row>
    <row r="627" spans="1:12" x14ac:dyDescent="0.25">
      <c r="A627" t="s">
        <v>761</v>
      </c>
      <c r="B627" t="s">
        <v>36</v>
      </c>
      <c r="C627" t="s">
        <v>53</v>
      </c>
      <c r="D627">
        <v>25</v>
      </c>
      <c r="E627" t="s">
        <v>176</v>
      </c>
      <c r="F627" t="s">
        <v>28</v>
      </c>
      <c r="G627" s="1">
        <v>45029</v>
      </c>
      <c r="H627" s="4">
        <v>67754.289999999994</v>
      </c>
      <c r="I627" t="s">
        <v>219</v>
      </c>
      <c r="J627">
        <v>-6015343323</v>
      </c>
      <c r="K627" t="s">
        <v>18</v>
      </c>
      <c r="L627" t="b">
        <v>1</v>
      </c>
    </row>
    <row r="628" spans="1:12" x14ac:dyDescent="0.25">
      <c r="A628" t="s">
        <v>762</v>
      </c>
      <c r="B628" t="s">
        <v>67</v>
      </c>
      <c r="C628" t="s">
        <v>26</v>
      </c>
      <c r="E628" t="s">
        <v>166</v>
      </c>
      <c r="F628" t="s">
        <v>33</v>
      </c>
      <c r="G628" s="1">
        <v>45224</v>
      </c>
      <c r="H628" s="4">
        <v>77821.789999999994</v>
      </c>
      <c r="I628" t="s">
        <v>73</v>
      </c>
      <c r="J628">
        <v>-9135779082</v>
      </c>
      <c r="K628" t="s">
        <v>18</v>
      </c>
      <c r="L628" t="b">
        <v>0</v>
      </c>
    </row>
    <row r="629" spans="1:12" x14ac:dyDescent="0.25">
      <c r="A629" t="s">
        <v>763</v>
      </c>
      <c r="B629" t="s">
        <v>63</v>
      </c>
      <c r="C629" t="s">
        <v>86</v>
      </c>
      <c r="D629">
        <v>30</v>
      </c>
      <c r="E629" t="s">
        <v>166</v>
      </c>
      <c r="F629" t="s">
        <v>28</v>
      </c>
      <c r="G629" s="1">
        <v>44821</v>
      </c>
      <c r="H629" s="4">
        <v>67764.44</v>
      </c>
      <c r="I629" t="s">
        <v>118</v>
      </c>
      <c r="J629">
        <v>-3506158147</v>
      </c>
      <c r="K629" t="s">
        <v>40</v>
      </c>
      <c r="L629" t="b">
        <v>0</v>
      </c>
    </row>
    <row r="630" spans="1:12" x14ac:dyDescent="0.25">
      <c r="A630" t="s">
        <v>764</v>
      </c>
      <c r="B630" t="s">
        <v>36</v>
      </c>
      <c r="C630" t="s">
        <v>14</v>
      </c>
      <c r="D630">
        <v>40</v>
      </c>
      <c r="E630" t="s">
        <v>54</v>
      </c>
      <c r="F630" t="s">
        <v>28</v>
      </c>
      <c r="G630" s="1">
        <v>44074</v>
      </c>
      <c r="H630" s="4">
        <v>102346.99</v>
      </c>
      <c r="I630" t="s">
        <v>50</v>
      </c>
      <c r="J630">
        <v>-8810798333</v>
      </c>
      <c r="K630" t="s">
        <v>23</v>
      </c>
      <c r="L630" t="b">
        <v>1</v>
      </c>
    </row>
    <row r="631" spans="1:12" x14ac:dyDescent="0.25">
      <c r="A631" t="s">
        <v>765</v>
      </c>
      <c r="B631" t="s">
        <v>52</v>
      </c>
      <c r="C631" t="s">
        <v>14</v>
      </c>
      <c r="D631">
        <v>25</v>
      </c>
      <c r="E631" t="s">
        <v>83</v>
      </c>
      <c r="F631" t="s">
        <v>33</v>
      </c>
      <c r="G631" s="1">
        <v>45440</v>
      </c>
      <c r="H631" s="4">
        <v>73690.649999999994</v>
      </c>
      <c r="I631" t="s">
        <v>149</v>
      </c>
      <c r="J631">
        <v>-2337209483</v>
      </c>
      <c r="K631" t="s">
        <v>30</v>
      </c>
      <c r="L631" t="b">
        <v>1</v>
      </c>
    </row>
    <row r="632" spans="1:12" x14ac:dyDescent="0.25">
      <c r="A632" t="s">
        <v>766</v>
      </c>
      <c r="B632" t="s">
        <v>25</v>
      </c>
      <c r="C632" t="s">
        <v>111</v>
      </c>
      <c r="D632">
        <v>30</v>
      </c>
      <c r="E632" t="s">
        <v>93</v>
      </c>
      <c r="F632" t="s">
        <v>16</v>
      </c>
      <c r="G632" s="1">
        <v>45478</v>
      </c>
      <c r="H632" s="4">
        <v>56376.2</v>
      </c>
      <c r="I632" t="s">
        <v>159</v>
      </c>
      <c r="J632">
        <v>-1312840332</v>
      </c>
      <c r="K632" t="s">
        <v>18</v>
      </c>
      <c r="L632" t="b">
        <v>1</v>
      </c>
    </row>
    <row r="633" spans="1:12" x14ac:dyDescent="0.25">
      <c r="A633" t="s">
        <v>767</v>
      </c>
      <c r="B633" t="s">
        <v>67</v>
      </c>
      <c r="C633" t="s">
        <v>20</v>
      </c>
      <c r="D633">
        <v>25</v>
      </c>
      <c r="E633" t="s">
        <v>217</v>
      </c>
      <c r="F633" t="s">
        <v>16</v>
      </c>
      <c r="G633" s="1">
        <v>44590</v>
      </c>
      <c r="H633" s="4">
        <v>55602.78</v>
      </c>
      <c r="I633" t="s">
        <v>173</v>
      </c>
      <c r="J633">
        <v>-9977180512</v>
      </c>
      <c r="K633" t="s">
        <v>30</v>
      </c>
      <c r="L633" t="b">
        <v>0</v>
      </c>
    </row>
    <row r="634" spans="1:12" x14ac:dyDescent="0.25">
      <c r="A634" t="s">
        <v>768</v>
      </c>
      <c r="B634" t="s">
        <v>67</v>
      </c>
      <c r="C634" t="s">
        <v>26</v>
      </c>
      <c r="D634">
        <v>40</v>
      </c>
      <c r="E634" t="s">
        <v>185</v>
      </c>
      <c r="F634" t="s">
        <v>28</v>
      </c>
      <c r="G634" s="1">
        <v>44417</v>
      </c>
      <c r="H634" s="4">
        <v>99812.41</v>
      </c>
      <c r="I634" t="s">
        <v>73</v>
      </c>
      <c r="J634">
        <v>-7171731892</v>
      </c>
      <c r="K634" t="s">
        <v>30</v>
      </c>
      <c r="L634" t="b">
        <v>0</v>
      </c>
    </row>
    <row r="635" spans="1:12" x14ac:dyDescent="0.25">
      <c r="A635" t="s">
        <v>769</v>
      </c>
      <c r="B635" t="s">
        <v>52</v>
      </c>
      <c r="C635" t="s">
        <v>111</v>
      </c>
      <c r="D635">
        <v>40</v>
      </c>
      <c r="E635" t="s">
        <v>21</v>
      </c>
      <c r="F635" t="s">
        <v>16</v>
      </c>
      <c r="G635" s="1">
        <v>45572</v>
      </c>
      <c r="H635" s="4">
        <v>95981.9</v>
      </c>
      <c r="I635" t="s">
        <v>167</v>
      </c>
      <c r="J635">
        <v>-9749096172</v>
      </c>
      <c r="K635" t="s">
        <v>18</v>
      </c>
      <c r="L635" t="b">
        <v>1</v>
      </c>
    </row>
    <row r="636" spans="1:12" x14ac:dyDescent="0.25">
      <c r="A636" t="s">
        <v>770</v>
      </c>
      <c r="B636" t="s">
        <v>32</v>
      </c>
      <c r="C636" t="s">
        <v>53</v>
      </c>
      <c r="D636">
        <v>30</v>
      </c>
      <c r="E636" t="s">
        <v>89</v>
      </c>
      <c r="F636" t="s">
        <v>28</v>
      </c>
      <c r="G636" s="1">
        <v>44887</v>
      </c>
      <c r="H636" s="4">
        <v>98891.48</v>
      </c>
      <c r="I636" t="s">
        <v>254</v>
      </c>
      <c r="J636">
        <v>-9970469471</v>
      </c>
      <c r="K636" t="s">
        <v>30</v>
      </c>
      <c r="L636" t="b">
        <v>1</v>
      </c>
    </row>
    <row r="637" spans="1:12" x14ac:dyDescent="0.25">
      <c r="A637" t="s">
        <v>771</v>
      </c>
      <c r="B637" t="s">
        <v>25</v>
      </c>
      <c r="C637" t="s">
        <v>53</v>
      </c>
      <c r="D637">
        <v>35</v>
      </c>
      <c r="E637" t="s">
        <v>27</v>
      </c>
      <c r="F637" t="s">
        <v>16</v>
      </c>
      <c r="G637" s="1">
        <v>44153</v>
      </c>
      <c r="H637" s="4">
        <v>56079</v>
      </c>
      <c r="I637" t="s">
        <v>134</v>
      </c>
      <c r="J637">
        <v>-5878444834</v>
      </c>
      <c r="K637" t="s">
        <v>18</v>
      </c>
      <c r="L637" t="b">
        <v>1</v>
      </c>
    </row>
    <row r="638" spans="1:12" x14ac:dyDescent="0.25">
      <c r="A638" t="s">
        <v>772</v>
      </c>
      <c r="B638" t="s">
        <v>67</v>
      </c>
      <c r="C638" t="s">
        <v>111</v>
      </c>
      <c r="D638">
        <v>35</v>
      </c>
      <c r="E638" t="s">
        <v>192</v>
      </c>
      <c r="F638" t="s">
        <v>33</v>
      </c>
      <c r="G638" s="1">
        <v>45031</v>
      </c>
      <c r="H638" s="4" t="s">
        <v>223</v>
      </c>
      <c r="I638" t="s">
        <v>122</v>
      </c>
      <c r="J638">
        <v>-4884712704</v>
      </c>
      <c r="K638" t="s">
        <v>30</v>
      </c>
      <c r="L638" t="b">
        <v>1</v>
      </c>
    </row>
    <row r="639" spans="1:12" x14ac:dyDescent="0.25">
      <c r="A639" t="s">
        <v>773</v>
      </c>
      <c r="B639" t="s">
        <v>13</v>
      </c>
      <c r="C639" t="s">
        <v>14</v>
      </c>
      <c r="D639">
        <v>25</v>
      </c>
      <c r="E639" t="s">
        <v>155</v>
      </c>
      <c r="F639" t="s">
        <v>28</v>
      </c>
      <c r="G639" s="1">
        <v>45530</v>
      </c>
      <c r="H639" s="4">
        <v>89137.97</v>
      </c>
      <c r="I639" t="s">
        <v>17</v>
      </c>
      <c r="J639">
        <v>-8772216416</v>
      </c>
      <c r="K639" t="s">
        <v>18</v>
      </c>
      <c r="L639" t="b">
        <v>0</v>
      </c>
    </row>
    <row r="640" spans="1:12" x14ac:dyDescent="0.25">
      <c r="A640" t="s">
        <v>774</v>
      </c>
      <c r="B640" t="s">
        <v>36</v>
      </c>
      <c r="C640" t="s">
        <v>53</v>
      </c>
      <c r="D640">
        <v>35</v>
      </c>
      <c r="E640" t="s">
        <v>83</v>
      </c>
      <c r="F640" t="s">
        <v>16</v>
      </c>
      <c r="G640" s="1">
        <v>44762</v>
      </c>
      <c r="H640" s="4">
        <v>115079.97</v>
      </c>
      <c r="I640" t="s">
        <v>219</v>
      </c>
      <c r="J640">
        <v>-5823133483</v>
      </c>
      <c r="K640" t="s">
        <v>23</v>
      </c>
      <c r="L640" t="b">
        <v>1</v>
      </c>
    </row>
    <row r="641" spans="1:12" x14ac:dyDescent="0.25">
      <c r="A641" t="s">
        <v>775</v>
      </c>
      <c r="B641" t="s">
        <v>32</v>
      </c>
      <c r="C641" t="s">
        <v>42</v>
      </c>
      <c r="D641">
        <v>30</v>
      </c>
      <c r="E641" t="s">
        <v>215</v>
      </c>
      <c r="F641" t="s">
        <v>16</v>
      </c>
      <c r="G641" s="1">
        <v>44975</v>
      </c>
      <c r="H641" s="4">
        <v>55067.02</v>
      </c>
      <c r="I641" t="s">
        <v>236</v>
      </c>
      <c r="J641">
        <v>-5871493924</v>
      </c>
      <c r="K641" t="s">
        <v>40</v>
      </c>
      <c r="L641" t="b">
        <v>1</v>
      </c>
    </row>
    <row r="642" spans="1:12" x14ac:dyDescent="0.25">
      <c r="A642" t="s">
        <v>776</v>
      </c>
      <c r="B642" t="s">
        <v>13</v>
      </c>
      <c r="C642" t="s">
        <v>86</v>
      </c>
      <c r="E642" t="s">
        <v>166</v>
      </c>
      <c r="F642" t="s">
        <v>28</v>
      </c>
      <c r="G642" s="1">
        <v>44343</v>
      </c>
      <c r="H642" s="4">
        <v>98593.43</v>
      </c>
      <c r="I642" t="s">
        <v>87</v>
      </c>
      <c r="J642">
        <v>-2362292586</v>
      </c>
      <c r="K642" t="s">
        <v>18</v>
      </c>
      <c r="L642" t="b">
        <v>1</v>
      </c>
    </row>
    <row r="643" spans="1:12" x14ac:dyDescent="0.25">
      <c r="A643" t="s">
        <v>777</v>
      </c>
      <c r="B643" t="s">
        <v>63</v>
      </c>
      <c r="C643" t="s">
        <v>86</v>
      </c>
      <c r="D643">
        <v>30</v>
      </c>
      <c r="E643" t="s">
        <v>180</v>
      </c>
      <c r="F643" t="s">
        <v>28</v>
      </c>
      <c r="G643" s="1">
        <v>44774</v>
      </c>
      <c r="H643" s="4">
        <v>112756.67</v>
      </c>
      <c r="I643" t="s">
        <v>118</v>
      </c>
      <c r="J643">
        <v>-9643474523</v>
      </c>
      <c r="K643" t="s">
        <v>18</v>
      </c>
      <c r="L643" t="b">
        <v>1</v>
      </c>
    </row>
    <row r="644" spans="1:12" x14ac:dyDescent="0.25">
      <c r="A644" t="s">
        <v>778</v>
      </c>
      <c r="B644" t="s">
        <v>63</v>
      </c>
      <c r="C644" t="s">
        <v>42</v>
      </c>
      <c r="D644">
        <v>25</v>
      </c>
      <c r="E644" t="s">
        <v>126</v>
      </c>
      <c r="F644" t="s">
        <v>33</v>
      </c>
      <c r="G644" s="1">
        <v>45128</v>
      </c>
      <c r="H644" s="4">
        <v>105205.92</v>
      </c>
      <c r="I644" t="s">
        <v>209</v>
      </c>
      <c r="J644">
        <v>-5557469659</v>
      </c>
      <c r="K644" t="s">
        <v>40</v>
      </c>
      <c r="L644" t="b">
        <v>0</v>
      </c>
    </row>
    <row r="645" spans="1:12" x14ac:dyDescent="0.25">
      <c r="A645" t="s">
        <v>779</v>
      </c>
      <c r="B645" t="s">
        <v>57</v>
      </c>
      <c r="C645" t="s">
        <v>111</v>
      </c>
      <c r="D645">
        <v>35</v>
      </c>
      <c r="E645" t="s">
        <v>68</v>
      </c>
      <c r="F645" t="s">
        <v>28</v>
      </c>
      <c r="G645" s="1">
        <v>44928</v>
      </c>
      <c r="H645" s="4">
        <v>50680.62</v>
      </c>
      <c r="I645" t="s">
        <v>266</v>
      </c>
      <c r="J645">
        <v>-6065274032</v>
      </c>
      <c r="K645" t="s">
        <v>18</v>
      </c>
      <c r="L645" t="b">
        <v>1</v>
      </c>
    </row>
    <row r="646" spans="1:12" x14ac:dyDescent="0.25">
      <c r="A646" t="s">
        <v>780</v>
      </c>
      <c r="B646" t="s">
        <v>57</v>
      </c>
      <c r="C646" t="s">
        <v>42</v>
      </c>
      <c r="D646">
        <v>35</v>
      </c>
      <c r="E646" t="s">
        <v>38</v>
      </c>
      <c r="F646" t="s">
        <v>28</v>
      </c>
      <c r="G646" s="1">
        <v>45364</v>
      </c>
      <c r="H646" s="4">
        <v>107475.23</v>
      </c>
      <c r="I646" t="s">
        <v>94</v>
      </c>
      <c r="J646">
        <v>-4450566587</v>
      </c>
      <c r="K646" t="s">
        <v>18</v>
      </c>
      <c r="L646" t="b">
        <v>0</v>
      </c>
    </row>
    <row r="647" spans="1:12" x14ac:dyDescent="0.25">
      <c r="A647" t="s">
        <v>781</v>
      </c>
      <c r="B647" t="s">
        <v>52</v>
      </c>
      <c r="C647" t="s">
        <v>26</v>
      </c>
      <c r="D647">
        <v>40</v>
      </c>
      <c r="E647" t="s">
        <v>131</v>
      </c>
      <c r="F647" t="s">
        <v>16</v>
      </c>
      <c r="G647" s="1">
        <v>45005</v>
      </c>
      <c r="H647" s="4">
        <v>68835.3</v>
      </c>
      <c r="I647" t="s">
        <v>109</v>
      </c>
      <c r="J647">
        <v>-3398741131</v>
      </c>
      <c r="K647" t="s">
        <v>30</v>
      </c>
      <c r="L647" t="b">
        <v>1</v>
      </c>
    </row>
    <row r="648" spans="1:12" x14ac:dyDescent="0.25">
      <c r="A648" t="s">
        <v>782</v>
      </c>
      <c r="B648" t="s">
        <v>57</v>
      </c>
      <c r="C648" t="s">
        <v>26</v>
      </c>
      <c r="D648">
        <v>40</v>
      </c>
      <c r="E648" t="s">
        <v>54</v>
      </c>
      <c r="F648" t="s">
        <v>16</v>
      </c>
      <c r="G648" s="1">
        <v>45337</v>
      </c>
      <c r="H648" s="4">
        <v>66943.960000000006</v>
      </c>
      <c r="I648" t="s">
        <v>200</v>
      </c>
      <c r="J648">
        <v>-5797067348</v>
      </c>
      <c r="K648" t="s">
        <v>40</v>
      </c>
      <c r="L648" t="b">
        <v>1</v>
      </c>
    </row>
    <row r="649" spans="1:12" x14ac:dyDescent="0.25">
      <c r="A649" t="s">
        <v>783</v>
      </c>
      <c r="B649" t="s">
        <v>57</v>
      </c>
      <c r="C649" t="s">
        <v>111</v>
      </c>
      <c r="D649">
        <v>30</v>
      </c>
      <c r="E649" t="s">
        <v>83</v>
      </c>
      <c r="F649" t="s">
        <v>33</v>
      </c>
      <c r="G649" s="1">
        <v>44150</v>
      </c>
      <c r="H649" s="4">
        <v>104525.69</v>
      </c>
      <c r="I649" t="s">
        <v>266</v>
      </c>
      <c r="J649">
        <v>-9601054856</v>
      </c>
      <c r="K649" t="s">
        <v>23</v>
      </c>
      <c r="L649" t="b">
        <v>0</v>
      </c>
    </row>
    <row r="650" spans="1:12" x14ac:dyDescent="0.25">
      <c r="A650" t="s">
        <v>784</v>
      </c>
      <c r="B650" t="s">
        <v>13</v>
      </c>
      <c r="C650" t="s">
        <v>42</v>
      </c>
      <c r="D650">
        <v>40</v>
      </c>
      <c r="E650" t="s">
        <v>43</v>
      </c>
      <c r="F650" t="s">
        <v>28</v>
      </c>
      <c r="G650" s="1">
        <v>43917</v>
      </c>
      <c r="H650" s="4">
        <v>109360.74</v>
      </c>
      <c r="I650" t="s">
        <v>136</v>
      </c>
      <c r="J650">
        <v>-4172156228</v>
      </c>
      <c r="K650" t="s">
        <v>18</v>
      </c>
      <c r="L650" t="b">
        <v>1</v>
      </c>
    </row>
    <row r="651" spans="1:12" x14ac:dyDescent="0.25">
      <c r="A651" t="s">
        <v>785</v>
      </c>
      <c r="B651" t="s">
        <v>36</v>
      </c>
      <c r="C651" t="s">
        <v>26</v>
      </c>
      <c r="D651">
        <v>40</v>
      </c>
      <c r="E651" t="s">
        <v>155</v>
      </c>
      <c r="F651" t="s">
        <v>33</v>
      </c>
      <c r="G651" s="1">
        <v>44205</v>
      </c>
      <c r="H651" s="4">
        <v>118907.63</v>
      </c>
      <c r="I651" t="s">
        <v>46</v>
      </c>
      <c r="J651">
        <v>-4938173597</v>
      </c>
      <c r="K651" t="s">
        <v>40</v>
      </c>
      <c r="L651" t="b">
        <v>0</v>
      </c>
    </row>
    <row r="652" spans="1:12" x14ac:dyDescent="0.25">
      <c r="A652" t="s">
        <v>786</v>
      </c>
      <c r="B652" t="s">
        <v>32</v>
      </c>
      <c r="C652" t="s">
        <v>14</v>
      </c>
      <c r="D652">
        <v>40</v>
      </c>
      <c r="E652" t="s">
        <v>83</v>
      </c>
      <c r="F652" t="s">
        <v>16</v>
      </c>
      <c r="G652" s="1">
        <v>43941</v>
      </c>
      <c r="H652" s="4">
        <v>86801.48</v>
      </c>
      <c r="I652" t="s">
        <v>34</v>
      </c>
      <c r="J652">
        <v>-4884021556</v>
      </c>
      <c r="K652" t="s">
        <v>30</v>
      </c>
      <c r="L652" t="b">
        <v>0</v>
      </c>
    </row>
    <row r="653" spans="1:12" x14ac:dyDescent="0.25">
      <c r="A653" t="s">
        <v>787</v>
      </c>
      <c r="B653" t="s">
        <v>25</v>
      </c>
      <c r="C653" t="s">
        <v>42</v>
      </c>
      <c r="E653" t="s">
        <v>180</v>
      </c>
      <c r="F653" t="s">
        <v>28</v>
      </c>
      <c r="G653" s="1">
        <v>45420</v>
      </c>
      <c r="H653" s="4">
        <v>62236.03</v>
      </c>
      <c r="I653" t="s">
        <v>44</v>
      </c>
      <c r="J653">
        <v>-3257375533</v>
      </c>
      <c r="K653" t="s">
        <v>23</v>
      </c>
      <c r="L653" t="b">
        <v>1</v>
      </c>
    </row>
    <row r="654" spans="1:12" x14ac:dyDescent="0.25">
      <c r="A654" t="s">
        <v>788</v>
      </c>
      <c r="B654" t="s">
        <v>63</v>
      </c>
      <c r="C654" t="s">
        <v>14</v>
      </c>
      <c r="D654">
        <v>35</v>
      </c>
      <c r="E654" t="s">
        <v>197</v>
      </c>
      <c r="F654" t="s">
        <v>16</v>
      </c>
      <c r="G654" s="1">
        <v>45211</v>
      </c>
      <c r="H654" s="4">
        <v>64752.67</v>
      </c>
      <c r="I654" t="s">
        <v>301</v>
      </c>
      <c r="J654">
        <v>-4902166669</v>
      </c>
      <c r="K654" t="s">
        <v>40</v>
      </c>
      <c r="L654" t="b">
        <v>0</v>
      </c>
    </row>
    <row r="655" spans="1:12" x14ac:dyDescent="0.25">
      <c r="A655" t="s">
        <v>789</v>
      </c>
      <c r="B655" t="s">
        <v>36</v>
      </c>
      <c r="C655" t="s">
        <v>26</v>
      </c>
      <c r="D655">
        <v>35</v>
      </c>
      <c r="E655" t="s">
        <v>155</v>
      </c>
      <c r="F655" t="s">
        <v>16</v>
      </c>
      <c r="G655" s="1">
        <v>44954</v>
      </c>
      <c r="H655" s="4">
        <v>68399.429999999993</v>
      </c>
      <c r="I655" t="s">
        <v>46</v>
      </c>
      <c r="J655">
        <v>-8085096084</v>
      </c>
      <c r="K655" t="s">
        <v>23</v>
      </c>
      <c r="L655" t="b">
        <v>0</v>
      </c>
    </row>
    <row r="656" spans="1:12" x14ac:dyDescent="0.25">
      <c r="A656" t="s">
        <v>790</v>
      </c>
      <c r="B656" t="s">
        <v>36</v>
      </c>
      <c r="C656" t="s">
        <v>86</v>
      </c>
      <c r="D656">
        <v>35</v>
      </c>
      <c r="E656" t="s">
        <v>176</v>
      </c>
      <c r="F656" t="s">
        <v>33</v>
      </c>
      <c r="G656" s="1">
        <v>44262</v>
      </c>
      <c r="H656" s="4">
        <v>79336.509999999995</v>
      </c>
      <c r="I656" t="s">
        <v>101</v>
      </c>
      <c r="J656">
        <v>-8749511917</v>
      </c>
      <c r="K656" t="s">
        <v>23</v>
      </c>
      <c r="L656" t="b">
        <v>0</v>
      </c>
    </row>
    <row r="657" spans="1:12" x14ac:dyDescent="0.25">
      <c r="A657" t="s">
        <v>791</v>
      </c>
      <c r="B657" t="s">
        <v>36</v>
      </c>
      <c r="C657" t="s">
        <v>26</v>
      </c>
      <c r="D657">
        <v>40</v>
      </c>
      <c r="E657" t="s">
        <v>180</v>
      </c>
      <c r="F657" t="s">
        <v>16</v>
      </c>
      <c r="G657" s="1">
        <v>45001</v>
      </c>
      <c r="H657" s="4">
        <v>59179.74</v>
      </c>
      <c r="I657" t="s">
        <v>46</v>
      </c>
      <c r="J657">
        <v>-1828197930</v>
      </c>
      <c r="K657" t="s">
        <v>23</v>
      </c>
      <c r="L657" t="b">
        <v>0</v>
      </c>
    </row>
    <row r="658" spans="1:12" x14ac:dyDescent="0.25">
      <c r="A658" t="s">
        <v>792</v>
      </c>
      <c r="B658" t="s">
        <v>57</v>
      </c>
      <c r="C658" t="s">
        <v>14</v>
      </c>
      <c r="D658">
        <v>25</v>
      </c>
      <c r="E658" t="s">
        <v>15</v>
      </c>
      <c r="F658" t="s">
        <v>16</v>
      </c>
      <c r="G658" s="1">
        <v>44968</v>
      </c>
      <c r="H658" s="4">
        <v>80255.31</v>
      </c>
      <c r="I658" t="s">
        <v>61</v>
      </c>
      <c r="J658">
        <v>-6477251294</v>
      </c>
      <c r="K658" t="s">
        <v>18</v>
      </c>
      <c r="L658" t="b">
        <v>0</v>
      </c>
    </row>
    <row r="659" spans="1:12" x14ac:dyDescent="0.25">
      <c r="A659" t="s">
        <v>793</v>
      </c>
      <c r="B659" t="s">
        <v>52</v>
      </c>
      <c r="C659" t="s">
        <v>37</v>
      </c>
      <c r="D659">
        <v>30</v>
      </c>
      <c r="E659" t="s">
        <v>21</v>
      </c>
      <c r="F659" t="s">
        <v>16</v>
      </c>
      <c r="G659" s="1">
        <v>44694</v>
      </c>
      <c r="H659" s="4">
        <v>84971.85</v>
      </c>
      <c r="I659" t="s">
        <v>84</v>
      </c>
      <c r="J659">
        <v>-7860694095</v>
      </c>
      <c r="K659" t="s">
        <v>18</v>
      </c>
      <c r="L659" t="b">
        <v>0</v>
      </c>
    </row>
    <row r="660" spans="1:12" x14ac:dyDescent="0.25">
      <c r="A660" t="s">
        <v>794</v>
      </c>
      <c r="B660" t="s">
        <v>36</v>
      </c>
      <c r="C660" t="s">
        <v>20</v>
      </c>
      <c r="D660">
        <v>40</v>
      </c>
      <c r="E660" t="s">
        <v>131</v>
      </c>
      <c r="F660" t="s">
        <v>28</v>
      </c>
      <c r="G660" s="1">
        <v>45589</v>
      </c>
      <c r="H660" s="4">
        <v>89748.42</v>
      </c>
      <c r="I660" t="s">
        <v>198</v>
      </c>
      <c r="J660">
        <v>-35624394</v>
      </c>
      <c r="K660" t="s">
        <v>30</v>
      </c>
      <c r="L660" t="b">
        <v>0</v>
      </c>
    </row>
    <row r="661" spans="1:12" x14ac:dyDescent="0.25">
      <c r="A661" t="s">
        <v>795</v>
      </c>
      <c r="B661" t="s">
        <v>52</v>
      </c>
      <c r="C661" t="s">
        <v>53</v>
      </c>
      <c r="D661">
        <v>25</v>
      </c>
      <c r="E661" t="s">
        <v>108</v>
      </c>
      <c r="F661" t="s">
        <v>33</v>
      </c>
      <c r="G661" s="1">
        <v>45549</v>
      </c>
      <c r="H661" s="4">
        <v>94090.35</v>
      </c>
      <c r="I661" t="s">
        <v>55</v>
      </c>
      <c r="J661">
        <v>-8739592322</v>
      </c>
      <c r="K661" t="s">
        <v>30</v>
      </c>
      <c r="L661" t="b">
        <v>0</v>
      </c>
    </row>
    <row r="662" spans="1:12" x14ac:dyDescent="0.25">
      <c r="A662" t="s">
        <v>796</v>
      </c>
      <c r="B662" t="s">
        <v>36</v>
      </c>
      <c r="C662" t="s">
        <v>42</v>
      </c>
      <c r="D662">
        <v>35</v>
      </c>
      <c r="E662" t="s">
        <v>131</v>
      </c>
      <c r="F662" t="s">
        <v>28</v>
      </c>
      <c r="G662" s="1">
        <v>44972</v>
      </c>
      <c r="H662" s="4">
        <v>115229.12</v>
      </c>
      <c r="I662" t="s">
        <v>157</v>
      </c>
      <c r="J662">
        <v>-4210890284</v>
      </c>
      <c r="K662" t="s">
        <v>40</v>
      </c>
      <c r="L662" t="b">
        <v>1</v>
      </c>
    </row>
    <row r="663" spans="1:12" x14ac:dyDescent="0.25">
      <c r="A663" t="s">
        <v>797</v>
      </c>
      <c r="B663" t="s">
        <v>25</v>
      </c>
      <c r="C663" t="s">
        <v>37</v>
      </c>
      <c r="D663">
        <v>40</v>
      </c>
      <c r="E663" t="s">
        <v>217</v>
      </c>
      <c r="F663" t="s">
        <v>28</v>
      </c>
      <c r="G663" s="1">
        <v>45071</v>
      </c>
      <c r="H663" s="4">
        <v>63927.07</v>
      </c>
      <c r="I663" t="s">
        <v>281</v>
      </c>
      <c r="J663">
        <v>-1553334263</v>
      </c>
      <c r="K663" t="s">
        <v>30</v>
      </c>
      <c r="L663" t="b">
        <v>1</v>
      </c>
    </row>
    <row r="664" spans="1:12" x14ac:dyDescent="0.25">
      <c r="A664" t="s">
        <v>798</v>
      </c>
      <c r="B664" t="s">
        <v>52</v>
      </c>
      <c r="C664" t="s">
        <v>26</v>
      </c>
      <c r="D664">
        <v>35</v>
      </c>
      <c r="E664" t="s">
        <v>131</v>
      </c>
      <c r="F664" t="s">
        <v>28</v>
      </c>
      <c r="G664" s="1">
        <v>44876</v>
      </c>
      <c r="H664" s="4">
        <v>84124.56</v>
      </c>
      <c r="I664" t="s">
        <v>109</v>
      </c>
      <c r="J664">
        <v>-3350271606</v>
      </c>
      <c r="K664" t="s">
        <v>23</v>
      </c>
      <c r="L664" t="b">
        <v>0</v>
      </c>
    </row>
    <row r="665" spans="1:12" x14ac:dyDescent="0.25">
      <c r="A665" t="s">
        <v>799</v>
      </c>
      <c r="B665" t="s">
        <v>13</v>
      </c>
      <c r="C665" t="s">
        <v>86</v>
      </c>
      <c r="D665">
        <v>40</v>
      </c>
      <c r="E665" t="s">
        <v>155</v>
      </c>
      <c r="F665" t="s">
        <v>33</v>
      </c>
      <c r="G665" s="1">
        <v>45124</v>
      </c>
      <c r="H665" s="4">
        <v>116961.61</v>
      </c>
      <c r="I665" t="s">
        <v>87</v>
      </c>
      <c r="J665">
        <v>-3607763368</v>
      </c>
      <c r="K665" t="s">
        <v>23</v>
      </c>
      <c r="L665" t="b">
        <v>1</v>
      </c>
    </row>
    <row r="666" spans="1:12" x14ac:dyDescent="0.25">
      <c r="A666" t="s">
        <v>800</v>
      </c>
      <c r="B666" t="s">
        <v>36</v>
      </c>
      <c r="C666" t="s">
        <v>111</v>
      </c>
      <c r="D666">
        <v>40</v>
      </c>
      <c r="E666" t="s">
        <v>75</v>
      </c>
      <c r="F666" t="s">
        <v>28</v>
      </c>
      <c r="G666" s="1">
        <v>44659</v>
      </c>
      <c r="H666" s="4">
        <v>109423.05</v>
      </c>
      <c r="I666" t="s">
        <v>124</v>
      </c>
      <c r="J666">
        <v>-1128981230</v>
      </c>
      <c r="K666" t="s">
        <v>18</v>
      </c>
      <c r="L666" t="b">
        <v>0</v>
      </c>
    </row>
    <row r="667" spans="1:12" x14ac:dyDescent="0.25">
      <c r="A667" t="s">
        <v>801</v>
      </c>
      <c r="B667" t="s">
        <v>52</v>
      </c>
      <c r="C667" t="s">
        <v>26</v>
      </c>
      <c r="D667">
        <v>35</v>
      </c>
      <c r="E667" t="s">
        <v>108</v>
      </c>
      <c r="F667" t="s">
        <v>33</v>
      </c>
      <c r="G667" s="1">
        <v>45168</v>
      </c>
      <c r="H667" s="4">
        <v>70394.94</v>
      </c>
      <c r="I667" t="s">
        <v>109</v>
      </c>
      <c r="J667">
        <v>-7955633184</v>
      </c>
      <c r="K667" t="s">
        <v>23</v>
      </c>
      <c r="L667" t="b">
        <v>0</v>
      </c>
    </row>
    <row r="668" spans="1:12" x14ac:dyDescent="0.25">
      <c r="A668" t="s">
        <v>802</v>
      </c>
      <c r="B668" t="s">
        <v>67</v>
      </c>
      <c r="C668" t="s">
        <v>86</v>
      </c>
      <c r="D668">
        <v>35</v>
      </c>
      <c r="E668" t="s">
        <v>68</v>
      </c>
      <c r="F668" t="s">
        <v>28</v>
      </c>
      <c r="G668" s="1">
        <v>45033</v>
      </c>
      <c r="H668" s="4">
        <v>86465.5</v>
      </c>
      <c r="I668" t="s">
        <v>147</v>
      </c>
      <c r="J668">
        <v>-7481700665</v>
      </c>
      <c r="K668" t="s">
        <v>40</v>
      </c>
      <c r="L668" t="b">
        <v>1</v>
      </c>
    </row>
    <row r="669" spans="1:12" x14ac:dyDescent="0.25">
      <c r="A669" t="s">
        <v>803</v>
      </c>
      <c r="B669" t="s">
        <v>52</v>
      </c>
      <c r="C669" t="s">
        <v>20</v>
      </c>
      <c r="D669">
        <v>30</v>
      </c>
      <c r="E669" t="s">
        <v>58</v>
      </c>
      <c r="F669" t="s">
        <v>28</v>
      </c>
      <c r="G669" s="1">
        <v>44311</v>
      </c>
      <c r="H669" s="4">
        <v>96341.58</v>
      </c>
      <c r="I669" t="s">
        <v>114</v>
      </c>
      <c r="J669">
        <v>-1554164315</v>
      </c>
      <c r="K669" t="s">
        <v>23</v>
      </c>
      <c r="L669" t="b">
        <v>0</v>
      </c>
    </row>
    <row r="670" spans="1:12" x14ac:dyDescent="0.25">
      <c r="A670" t="s">
        <v>804</v>
      </c>
      <c r="B670" t="s">
        <v>13</v>
      </c>
      <c r="C670" t="s">
        <v>26</v>
      </c>
      <c r="D670">
        <v>30</v>
      </c>
      <c r="E670" t="s">
        <v>176</v>
      </c>
      <c r="F670" t="s">
        <v>16</v>
      </c>
      <c r="G670" s="1">
        <v>44026</v>
      </c>
      <c r="H670" s="4">
        <v>54465.47</v>
      </c>
      <c r="I670" t="s">
        <v>48</v>
      </c>
      <c r="J670">
        <v>-7045023289</v>
      </c>
      <c r="K670" t="s">
        <v>23</v>
      </c>
      <c r="L670" t="b">
        <v>0</v>
      </c>
    </row>
    <row r="671" spans="1:12" x14ac:dyDescent="0.25">
      <c r="A671" t="s">
        <v>805</v>
      </c>
      <c r="B671" t="s">
        <v>25</v>
      </c>
      <c r="C671" t="s">
        <v>14</v>
      </c>
      <c r="D671">
        <v>25</v>
      </c>
      <c r="E671" t="s">
        <v>215</v>
      </c>
      <c r="F671" t="s">
        <v>16</v>
      </c>
      <c r="G671" s="1">
        <v>44043</v>
      </c>
      <c r="H671" s="4">
        <v>68371.66</v>
      </c>
      <c r="I671" t="s">
        <v>143</v>
      </c>
      <c r="J671">
        <v>-2822700933</v>
      </c>
      <c r="K671" t="s">
        <v>40</v>
      </c>
      <c r="L671" t="b">
        <v>0</v>
      </c>
    </row>
    <row r="672" spans="1:12" x14ac:dyDescent="0.25">
      <c r="A672" t="s">
        <v>806</v>
      </c>
      <c r="B672" t="s">
        <v>67</v>
      </c>
      <c r="C672" t="s">
        <v>111</v>
      </c>
      <c r="D672">
        <v>35</v>
      </c>
      <c r="E672" t="s">
        <v>169</v>
      </c>
      <c r="F672" t="s">
        <v>28</v>
      </c>
      <c r="G672" s="1">
        <v>44412</v>
      </c>
      <c r="H672" s="4">
        <v>81021.23</v>
      </c>
      <c r="I672" t="s">
        <v>122</v>
      </c>
      <c r="J672">
        <v>-5962622821</v>
      </c>
      <c r="K672" t="s">
        <v>30</v>
      </c>
      <c r="L672" t="b">
        <v>0</v>
      </c>
    </row>
    <row r="673" spans="1:12" x14ac:dyDescent="0.25">
      <c r="A673" t="s">
        <v>807</v>
      </c>
      <c r="B673" t="s">
        <v>52</v>
      </c>
      <c r="C673" t="s">
        <v>86</v>
      </c>
      <c r="D673">
        <v>25</v>
      </c>
      <c r="E673" t="s">
        <v>80</v>
      </c>
      <c r="F673" t="s">
        <v>33</v>
      </c>
      <c r="G673" s="1">
        <v>45593</v>
      </c>
      <c r="H673" s="4">
        <v>114069.07</v>
      </c>
      <c r="I673" t="s">
        <v>371</v>
      </c>
      <c r="J673">
        <v>-5120734653</v>
      </c>
      <c r="K673" t="s">
        <v>30</v>
      </c>
      <c r="L673" t="b">
        <v>1</v>
      </c>
    </row>
    <row r="674" spans="1:12" x14ac:dyDescent="0.25">
      <c r="A674" t="s">
        <v>808</v>
      </c>
      <c r="B674" t="s">
        <v>63</v>
      </c>
      <c r="C674" t="s">
        <v>86</v>
      </c>
      <c r="E674" t="s">
        <v>166</v>
      </c>
      <c r="F674" t="s">
        <v>33</v>
      </c>
      <c r="G674" s="1">
        <v>44107</v>
      </c>
      <c r="H674" s="4">
        <v>117867.96</v>
      </c>
      <c r="I674" t="s">
        <v>118</v>
      </c>
      <c r="J674">
        <v>-9500507025</v>
      </c>
      <c r="K674" t="s">
        <v>40</v>
      </c>
      <c r="L674" t="b">
        <v>0</v>
      </c>
    </row>
    <row r="675" spans="1:12" x14ac:dyDescent="0.25">
      <c r="A675" t="s">
        <v>809</v>
      </c>
      <c r="B675" t="s">
        <v>52</v>
      </c>
      <c r="C675" t="s">
        <v>86</v>
      </c>
      <c r="E675" t="s">
        <v>72</v>
      </c>
      <c r="F675" t="s">
        <v>28</v>
      </c>
      <c r="G675" s="1">
        <v>45364</v>
      </c>
      <c r="H675" s="4">
        <v>94509.58</v>
      </c>
      <c r="I675" t="s">
        <v>371</v>
      </c>
      <c r="J675">
        <v>-869822104</v>
      </c>
      <c r="K675" t="s">
        <v>18</v>
      </c>
      <c r="L675" t="b">
        <v>0</v>
      </c>
    </row>
    <row r="676" spans="1:12" x14ac:dyDescent="0.25">
      <c r="A676" t="s">
        <v>810</v>
      </c>
      <c r="B676" t="s">
        <v>32</v>
      </c>
      <c r="C676" t="s">
        <v>20</v>
      </c>
      <c r="D676">
        <v>35</v>
      </c>
      <c r="E676" t="s">
        <v>215</v>
      </c>
      <c r="F676" t="s">
        <v>16</v>
      </c>
      <c r="G676" s="1">
        <v>45479</v>
      </c>
      <c r="H676" s="4">
        <v>56268.78</v>
      </c>
      <c r="I676" t="s">
        <v>138</v>
      </c>
      <c r="J676">
        <v>-3161177686</v>
      </c>
      <c r="K676" t="s">
        <v>23</v>
      </c>
      <c r="L676" t="b">
        <v>0</v>
      </c>
    </row>
    <row r="677" spans="1:12" x14ac:dyDescent="0.25">
      <c r="A677" t="s">
        <v>811</v>
      </c>
      <c r="B677" t="s">
        <v>67</v>
      </c>
      <c r="C677" t="s">
        <v>26</v>
      </c>
      <c r="D677">
        <v>35</v>
      </c>
      <c r="E677" t="s">
        <v>108</v>
      </c>
      <c r="F677" t="s">
        <v>16</v>
      </c>
      <c r="G677" s="1">
        <v>43831</v>
      </c>
      <c r="H677" s="4">
        <v>86632.14</v>
      </c>
      <c r="I677" t="s">
        <v>73</v>
      </c>
      <c r="J677">
        <v>-2904774257</v>
      </c>
      <c r="K677" t="s">
        <v>40</v>
      </c>
      <c r="L677" t="b">
        <v>1</v>
      </c>
    </row>
    <row r="678" spans="1:12" x14ac:dyDescent="0.25">
      <c r="A678" t="s">
        <v>812</v>
      </c>
      <c r="B678" t="s">
        <v>52</v>
      </c>
      <c r="C678" t="s">
        <v>20</v>
      </c>
      <c r="D678">
        <v>35</v>
      </c>
      <c r="E678" t="s">
        <v>180</v>
      </c>
      <c r="F678" t="s">
        <v>28</v>
      </c>
      <c r="G678" s="1">
        <v>43848</v>
      </c>
      <c r="H678" s="4">
        <v>98143.9</v>
      </c>
      <c r="I678" t="s">
        <v>114</v>
      </c>
      <c r="J678">
        <v>-5917793237</v>
      </c>
      <c r="K678" t="s">
        <v>23</v>
      </c>
      <c r="L678" t="b">
        <v>0</v>
      </c>
    </row>
    <row r="679" spans="1:12" x14ac:dyDescent="0.25">
      <c r="A679" t="s">
        <v>813</v>
      </c>
      <c r="B679" t="s">
        <v>63</v>
      </c>
      <c r="C679" t="s">
        <v>42</v>
      </c>
      <c r="D679">
        <v>35</v>
      </c>
      <c r="E679" t="s">
        <v>38</v>
      </c>
      <c r="F679" t="s">
        <v>33</v>
      </c>
      <c r="G679" s="1">
        <v>45053</v>
      </c>
      <c r="H679" s="4" t="s">
        <v>223</v>
      </c>
      <c r="I679" t="s">
        <v>209</v>
      </c>
      <c r="J679">
        <v>-2231164912</v>
      </c>
      <c r="K679" t="s">
        <v>18</v>
      </c>
      <c r="L679" t="b">
        <v>1</v>
      </c>
    </row>
    <row r="680" spans="1:12" x14ac:dyDescent="0.25">
      <c r="A680" t="s">
        <v>814</v>
      </c>
      <c r="B680" t="s">
        <v>36</v>
      </c>
      <c r="C680" t="s">
        <v>53</v>
      </c>
      <c r="D680">
        <v>30</v>
      </c>
      <c r="E680" t="s">
        <v>215</v>
      </c>
      <c r="F680" t="s">
        <v>33</v>
      </c>
      <c r="G680" s="1">
        <v>44639</v>
      </c>
      <c r="H680" s="4">
        <v>67492.73</v>
      </c>
      <c r="I680" t="s">
        <v>219</v>
      </c>
      <c r="J680">
        <v>-3424579888</v>
      </c>
      <c r="K680" t="s">
        <v>23</v>
      </c>
      <c r="L680" t="b">
        <v>1</v>
      </c>
    </row>
    <row r="681" spans="1:12" x14ac:dyDescent="0.25">
      <c r="A681" t="s">
        <v>815</v>
      </c>
      <c r="B681" t="s">
        <v>67</v>
      </c>
      <c r="C681" t="s">
        <v>53</v>
      </c>
      <c r="D681">
        <v>40</v>
      </c>
      <c r="E681" t="s">
        <v>108</v>
      </c>
      <c r="F681" t="s">
        <v>16</v>
      </c>
      <c r="G681" s="1">
        <v>44695</v>
      </c>
      <c r="H681" s="4">
        <v>93772.61</v>
      </c>
      <c r="I681" t="s">
        <v>116</v>
      </c>
      <c r="J681">
        <v>-4256529059</v>
      </c>
      <c r="K681" t="s">
        <v>40</v>
      </c>
      <c r="L681" t="b">
        <v>0</v>
      </c>
    </row>
    <row r="682" spans="1:12" x14ac:dyDescent="0.25">
      <c r="A682" t="s">
        <v>816</v>
      </c>
      <c r="B682" t="s">
        <v>32</v>
      </c>
      <c r="C682" t="s">
        <v>42</v>
      </c>
      <c r="D682">
        <v>35</v>
      </c>
      <c r="E682" t="s">
        <v>258</v>
      </c>
      <c r="F682" t="s">
        <v>28</v>
      </c>
      <c r="G682" s="1">
        <v>45487</v>
      </c>
      <c r="H682" s="4">
        <v>68817.539999999994</v>
      </c>
      <c r="I682" t="s">
        <v>236</v>
      </c>
      <c r="J682">
        <v>-3202032649</v>
      </c>
      <c r="K682" t="s">
        <v>23</v>
      </c>
      <c r="L682" t="b">
        <v>0</v>
      </c>
    </row>
    <row r="683" spans="1:12" x14ac:dyDescent="0.25">
      <c r="A683" t="s">
        <v>817</v>
      </c>
      <c r="B683" t="s">
        <v>13</v>
      </c>
      <c r="C683" t="s">
        <v>26</v>
      </c>
      <c r="D683">
        <v>30</v>
      </c>
      <c r="E683" t="s">
        <v>108</v>
      </c>
      <c r="F683" t="s">
        <v>16</v>
      </c>
      <c r="G683" s="1">
        <v>45135</v>
      </c>
      <c r="H683" s="4">
        <v>81874.009999999995</v>
      </c>
      <c r="I683" t="s">
        <v>48</v>
      </c>
      <c r="J683">
        <v>-9775396736</v>
      </c>
      <c r="K683" t="s">
        <v>30</v>
      </c>
      <c r="L683" t="b">
        <v>1</v>
      </c>
    </row>
    <row r="684" spans="1:12" x14ac:dyDescent="0.25">
      <c r="A684" t="s">
        <v>818</v>
      </c>
      <c r="B684" t="s">
        <v>63</v>
      </c>
      <c r="C684" t="s">
        <v>14</v>
      </c>
      <c r="D684">
        <v>30</v>
      </c>
      <c r="E684" t="s">
        <v>126</v>
      </c>
      <c r="F684" t="s">
        <v>16</v>
      </c>
      <c r="G684" s="1">
        <v>43932</v>
      </c>
      <c r="H684" s="4">
        <v>117880.14</v>
      </c>
      <c r="I684" t="s">
        <v>301</v>
      </c>
      <c r="J684">
        <v>-9487148551</v>
      </c>
      <c r="K684" t="s">
        <v>18</v>
      </c>
      <c r="L684" t="b">
        <v>0</v>
      </c>
    </row>
    <row r="685" spans="1:12" x14ac:dyDescent="0.25">
      <c r="A685" t="s">
        <v>819</v>
      </c>
      <c r="B685" t="s">
        <v>13</v>
      </c>
      <c r="C685" t="s">
        <v>20</v>
      </c>
      <c r="D685">
        <v>35</v>
      </c>
      <c r="E685" t="s">
        <v>64</v>
      </c>
      <c r="F685" t="s">
        <v>28</v>
      </c>
      <c r="G685" s="1">
        <v>44728</v>
      </c>
      <c r="H685" s="4">
        <v>100897.49</v>
      </c>
      <c r="I685" t="s">
        <v>22</v>
      </c>
      <c r="J685">
        <v>-4578715840</v>
      </c>
      <c r="K685" t="s">
        <v>18</v>
      </c>
      <c r="L685" t="b">
        <v>1</v>
      </c>
    </row>
    <row r="686" spans="1:12" x14ac:dyDescent="0.25">
      <c r="A686" t="s">
        <v>820</v>
      </c>
      <c r="B686" t="s">
        <v>52</v>
      </c>
      <c r="C686" t="s">
        <v>111</v>
      </c>
      <c r="D686">
        <v>25</v>
      </c>
      <c r="E686" t="s">
        <v>190</v>
      </c>
      <c r="F686" t="s">
        <v>33</v>
      </c>
      <c r="G686" s="1">
        <v>44691</v>
      </c>
      <c r="H686" s="4">
        <v>71810.37</v>
      </c>
      <c r="I686" t="s">
        <v>167</v>
      </c>
      <c r="J686">
        <v>-5608213710</v>
      </c>
      <c r="K686" t="s">
        <v>18</v>
      </c>
      <c r="L686" t="b">
        <v>1</v>
      </c>
    </row>
    <row r="687" spans="1:12" x14ac:dyDescent="0.25">
      <c r="A687" t="s">
        <v>821</v>
      </c>
      <c r="B687" t="s">
        <v>36</v>
      </c>
      <c r="C687" t="s">
        <v>86</v>
      </c>
      <c r="D687">
        <v>40</v>
      </c>
      <c r="E687" t="s">
        <v>197</v>
      </c>
      <c r="F687" t="s">
        <v>33</v>
      </c>
      <c r="G687" s="1">
        <v>43995</v>
      </c>
      <c r="H687" s="4">
        <v>109048.24</v>
      </c>
      <c r="I687" t="s">
        <v>101</v>
      </c>
      <c r="J687">
        <v>-8425476817</v>
      </c>
      <c r="K687" t="s">
        <v>40</v>
      </c>
      <c r="L687" t="b">
        <v>0</v>
      </c>
    </row>
    <row r="688" spans="1:12" x14ac:dyDescent="0.25">
      <c r="A688" t="s">
        <v>822</v>
      </c>
      <c r="B688" t="s">
        <v>25</v>
      </c>
      <c r="C688" t="s">
        <v>86</v>
      </c>
      <c r="D688">
        <v>35</v>
      </c>
      <c r="E688" t="s">
        <v>21</v>
      </c>
      <c r="F688" t="s">
        <v>28</v>
      </c>
      <c r="G688" s="1">
        <v>44793</v>
      </c>
      <c r="H688" s="4">
        <v>62712.26</v>
      </c>
      <c r="I688" t="s">
        <v>145</v>
      </c>
      <c r="J688">
        <v>-2683230357</v>
      </c>
      <c r="K688" t="s">
        <v>18</v>
      </c>
      <c r="L688" t="b">
        <v>0</v>
      </c>
    </row>
    <row r="689" spans="1:12" x14ac:dyDescent="0.25">
      <c r="A689" t="s">
        <v>823</v>
      </c>
      <c r="B689" t="s">
        <v>32</v>
      </c>
      <c r="C689" t="s">
        <v>26</v>
      </c>
      <c r="D689">
        <v>40</v>
      </c>
      <c r="E689" t="s">
        <v>141</v>
      </c>
      <c r="F689" t="s">
        <v>28</v>
      </c>
      <c r="G689" s="1">
        <v>44340</v>
      </c>
      <c r="H689" s="4">
        <v>76935.850000000006</v>
      </c>
      <c r="I689" t="s">
        <v>224</v>
      </c>
      <c r="J689">
        <v>-9298808582</v>
      </c>
      <c r="K689" t="s">
        <v>30</v>
      </c>
      <c r="L689" t="b">
        <v>1</v>
      </c>
    </row>
    <row r="690" spans="1:12" x14ac:dyDescent="0.25">
      <c r="A690" t="s">
        <v>824</v>
      </c>
      <c r="B690" t="s">
        <v>57</v>
      </c>
      <c r="C690" t="s">
        <v>14</v>
      </c>
      <c r="D690">
        <v>25</v>
      </c>
      <c r="E690" t="s">
        <v>176</v>
      </c>
      <c r="F690" t="s">
        <v>28</v>
      </c>
      <c r="G690" s="1">
        <v>45409</v>
      </c>
      <c r="H690" s="4">
        <v>56577.22</v>
      </c>
      <c r="I690" t="s">
        <v>61</v>
      </c>
      <c r="J690">
        <v>-8252129327</v>
      </c>
      <c r="K690" t="s">
        <v>40</v>
      </c>
      <c r="L690" t="b">
        <v>1</v>
      </c>
    </row>
    <row r="691" spans="1:12" x14ac:dyDescent="0.25">
      <c r="A691" t="s">
        <v>825</v>
      </c>
      <c r="B691" t="s">
        <v>57</v>
      </c>
      <c r="C691" t="s">
        <v>53</v>
      </c>
      <c r="D691">
        <v>40</v>
      </c>
      <c r="E691" t="s">
        <v>93</v>
      </c>
      <c r="F691" t="s">
        <v>33</v>
      </c>
      <c r="G691" s="1">
        <v>44492</v>
      </c>
      <c r="H691" s="4">
        <v>61102.8</v>
      </c>
      <c r="I691" t="s">
        <v>183</v>
      </c>
      <c r="J691">
        <v>-9634064685</v>
      </c>
      <c r="K691" t="s">
        <v>30</v>
      </c>
      <c r="L691" t="b">
        <v>1</v>
      </c>
    </row>
    <row r="692" spans="1:12" x14ac:dyDescent="0.25">
      <c r="A692" t="s">
        <v>826</v>
      </c>
      <c r="B692" t="s">
        <v>13</v>
      </c>
      <c r="C692" t="s">
        <v>53</v>
      </c>
      <c r="D692">
        <v>35</v>
      </c>
      <c r="E692" t="s">
        <v>93</v>
      </c>
      <c r="F692" t="s">
        <v>33</v>
      </c>
      <c r="G692" s="1">
        <v>44237</v>
      </c>
      <c r="H692" s="4">
        <v>75229.87</v>
      </c>
      <c r="I692" t="s">
        <v>171</v>
      </c>
      <c r="J692">
        <v>-7752401483</v>
      </c>
      <c r="K692" t="s">
        <v>23</v>
      </c>
      <c r="L692" t="b">
        <v>1</v>
      </c>
    </row>
    <row r="693" spans="1:12" x14ac:dyDescent="0.25">
      <c r="A693" t="s">
        <v>827</v>
      </c>
      <c r="B693" t="s">
        <v>57</v>
      </c>
      <c r="C693" t="s">
        <v>86</v>
      </c>
      <c r="D693">
        <v>25</v>
      </c>
      <c r="E693" t="s">
        <v>27</v>
      </c>
      <c r="F693" t="s">
        <v>33</v>
      </c>
      <c r="G693" s="1">
        <v>44495</v>
      </c>
      <c r="H693" s="4">
        <v>51054.74</v>
      </c>
      <c r="I693" t="s">
        <v>98</v>
      </c>
      <c r="J693">
        <v>-3991062271</v>
      </c>
      <c r="K693" t="s">
        <v>23</v>
      </c>
      <c r="L693" t="b">
        <v>0</v>
      </c>
    </row>
    <row r="694" spans="1:12" x14ac:dyDescent="0.25">
      <c r="A694" t="s">
        <v>828</v>
      </c>
      <c r="B694" t="s">
        <v>13</v>
      </c>
      <c r="C694" t="s">
        <v>26</v>
      </c>
      <c r="D694">
        <v>40</v>
      </c>
      <c r="E694" t="s">
        <v>96</v>
      </c>
      <c r="F694" t="s">
        <v>16</v>
      </c>
      <c r="G694" s="1">
        <v>45021</v>
      </c>
      <c r="H694" s="4">
        <v>104843.27</v>
      </c>
      <c r="I694" t="s">
        <v>48</v>
      </c>
      <c r="J694">
        <v>-3626693350</v>
      </c>
      <c r="K694" t="s">
        <v>23</v>
      </c>
      <c r="L694" t="b">
        <v>0</v>
      </c>
    </row>
    <row r="695" spans="1:12" x14ac:dyDescent="0.25">
      <c r="A695" t="s">
        <v>829</v>
      </c>
      <c r="B695" t="s">
        <v>52</v>
      </c>
      <c r="C695" t="s">
        <v>20</v>
      </c>
      <c r="D695">
        <v>35</v>
      </c>
      <c r="E695" t="s">
        <v>58</v>
      </c>
      <c r="F695" t="s">
        <v>16</v>
      </c>
      <c r="G695" s="1">
        <v>44854</v>
      </c>
      <c r="H695" s="4">
        <v>56398.11</v>
      </c>
      <c r="I695" t="s">
        <v>114</v>
      </c>
      <c r="J695">
        <v>-3426192371</v>
      </c>
      <c r="K695" t="s">
        <v>23</v>
      </c>
      <c r="L695" t="b">
        <v>0</v>
      </c>
    </row>
    <row r="696" spans="1:12" x14ac:dyDescent="0.25">
      <c r="A696" t="s">
        <v>830</v>
      </c>
      <c r="B696" t="s">
        <v>25</v>
      </c>
      <c r="C696" t="s">
        <v>53</v>
      </c>
      <c r="D696">
        <v>25</v>
      </c>
      <c r="E696" t="s">
        <v>133</v>
      </c>
      <c r="F696" t="s">
        <v>16</v>
      </c>
      <c r="G696" s="1">
        <v>45267</v>
      </c>
      <c r="H696" s="4">
        <v>87544.73</v>
      </c>
      <c r="I696" t="s">
        <v>134</v>
      </c>
      <c r="J696">
        <v>-4501848196</v>
      </c>
      <c r="K696" t="s">
        <v>30</v>
      </c>
      <c r="L696" t="b">
        <v>0</v>
      </c>
    </row>
    <row r="697" spans="1:12" x14ac:dyDescent="0.25">
      <c r="A697" t="s">
        <v>831</v>
      </c>
      <c r="B697" t="s">
        <v>63</v>
      </c>
      <c r="C697" t="s">
        <v>20</v>
      </c>
      <c r="D697">
        <v>30</v>
      </c>
      <c r="E697" t="s">
        <v>166</v>
      </c>
      <c r="F697" t="s">
        <v>28</v>
      </c>
      <c r="G697" s="1">
        <v>45380</v>
      </c>
      <c r="H697" s="4">
        <v>74312.240000000005</v>
      </c>
      <c r="I697" t="s">
        <v>307</v>
      </c>
      <c r="J697">
        <v>-3741897214</v>
      </c>
      <c r="K697" t="s">
        <v>40</v>
      </c>
      <c r="L697" t="b">
        <v>0</v>
      </c>
    </row>
    <row r="698" spans="1:12" x14ac:dyDescent="0.25">
      <c r="A698" t="s">
        <v>832</v>
      </c>
      <c r="B698" t="s">
        <v>57</v>
      </c>
      <c r="C698" t="s">
        <v>14</v>
      </c>
      <c r="D698">
        <v>25</v>
      </c>
      <c r="E698" t="s">
        <v>192</v>
      </c>
      <c r="F698" t="s">
        <v>33</v>
      </c>
      <c r="G698" s="1">
        <v>45314</v>
      </c>
      <c r="H698" s="4">
        <v>59431.25</v>
      </c>
      <c r="I698" t="s">
        <v>61</v>
      </c>
      <c r="J698">
        <v>-4064176926</v>
      </c>
      <c r="K698" t="s">
        <v>40</v>
      </c>
      <c r="L698" t="b">
        <v>1</v>
      </c>
    </row>
    <row r="699" spans="1:12" x14ac:dyDescent="0.25">
      <c r="A699" t="s">
        <v>833</v>
      </c>
      <c r="B699" t="s">
        <v>63</v>
      </c>
      <c r="C699" t="s">
        <v>53</v>
      </c>
      <c r="D699">
        <v>40</v>
      </c>
      <c r="E699" t="s">
        <v>155</v>
      </c>
      <c r="F699" t="s">
        <v>28</v>
      </c>
      <c r="G699" s="1">
        <v>45258</v>
      </c>
      <c r="H699" s="4">
        <v>84306.44</v>
      </c>
      <c r="I699" t="s">
        <v>104</v>
      </c>
      <c r="J699">
        <v>-4381199536</v>
      </c>
      <c r="K699" t="s">
        <v>18</v>
      </c>
      <c r="L699" t="b">
        <v>0</v>
      </c>
    </row>
    <row r="700" spans="1:12" x14ac:dyDescent="0.25">
      <c r="A700" t="s">
        <v>834</v>
      </c>
      <c r="B700" t="s">
        <v>36</v>
      </c>
      <c r="C700" t="s">
        <v>53</v>
      </c>
      <c r="D700">
        <v>35</v>
      </c>
      <c r="E700" t="s">
        <v>192</v>
      </c>
      <c r="F700" t="s">
        <v>33</v>
      </c>
      <c r="G700" s="1">
        <v>45607</v>
      </c>
      <c r="H700" s="4">
        <v>108194.47</v>
      </c>
      <c r="I700" t="s">
        <v>219</v>
      </c>
      <c r="J700">
        <v>-6601444855</v>
      </c>
      <c r="K700" t="s">
        <v>30</v>
      </c>
      <c r="L700" t="b">
        <v>0</v>
      </c>
    </row>
    <row r="701" spans="1:12" x14ac:dyDescent="0.25">
      <c r="A701" t="s">
        <v>835</v>
      </c>
      <c r="B701" t="s">
        <v>52</v>
      </c>
      <c r="C701" t="s">
        <v>37</v>
      </c>
      <c r="D701">
        <v>25</v>
      </c>
      <c r="E701" t="s">
        <v>100</v>
      </c>
      <c r="F701" t="s">
        <v>33</v>
      </c>
      <c r="G701" s="1">
        <v>44436</v>
      </c>
      <c r="H701" s="4">
        <v>107359.3</v>
      </c>
      <c r="I701" t="s">
        <v>84</v>
      </c>
      <c r="J701">
        <v>-4510173972</v>
      </c>
      <c r="K701" t="s">
        <v>23</v>
      </c>
      <c r="L701" t="b">
        <v>0</v>
      </c>
    </row>
    <row r="702" spans="1:12" x14ac:dyDescent="0.25">
      <c r="A702" t="s">
        <v>836</v>
      </c>
      <c r="B702" t="s">
        <v>63</v>
      </c>
      <c r="C702" t="s">
        <v>53</v>
      </c>
      <c r="D702">
        <v>25</v>
      </c>
      <c r="E702" t="s">
        <v>75</v>
      </c>
      <c r="F702" t="s">
        <v>33</v>
      </c>
      <c r="G702" s="1">
        <v>45333</v>
      </c>
      <c r="H702" s="4" t="s">
        <v>223</v>
      </c>
      <c r="I702" t="s">
        <v>104</v>
      </c>
      <c r="J702">
        <v>-9641789968</v>
      </c>
      <c r="K702" t="s">
        <v>30</v>
      </c>
      <c r="L702" t="b">
        <v>0</v>
      </c>
    </row>
    <row r="703" spans="1:12" x14ac:dyDescent="0.25">
      <c r="A703" t="s">
        <v>837</v>
      </c>
      <c r="B703" t="s">
        <v>36</v>
      </c>
      <c r="C703" t="s">
        <v>42</v>
      </c>
      <c r="E703" t="s">
        <v>108</v>
      </c>
      <c r="F703" t="s">
        <v>28</v>
      </c>
      <c r="G703" s="1">
        <v>43960</v>
      </c>
      <c r="H703" s="4">
        <v>96080.26</v>
      </c>
      <c r="I703" t="s">
        <v>157</v>
      </c>
      <c r="J703">
        <v>-8609191910</v>
      </c>
      <c r="K703" t="s">
        <v>18</v>
      </c>
      <c r="L703" t="b">
        <v>0</v>
      </c>
    </row>
    <row r="704" spans="1:12" x14ac:dyDescent="0.25">
      <c r="A704" t="s">
        <v>838</v>
      </c>
      <c r="B704" t="s">
        <v>67</v>
      </c>
      <c r="C704" t="s">
        <v>111</v>
      </c>
      <c r="D704">
        <v>30</v>
      </c>
      <c r="E704" t="s">
        <v>185</v>
      </c>
      <c r="F704" t="s">
        <v>33</v>
      </c>
      <c r="G704" s="1">
        <v>45399</v>
      </c>
      <c r="H704" s="4">
        <v>88602.75</v>
      </c>
      <c r="I704" t="s">
        <v>122</v>
      </c>
      <c r="J704">
        <v>-3599660576</v>
      </c>
      <c r="K704" t="s">
        <v>18</v>
      </c>
      <c r="L704" t="b">
        <v>1</v>
      </c>
    </row>
    <row r="705" spans="1:12" x14ac:dyDescent="0.25">
      <c r="A705" t="s">
        <v>839</v>
      </c>
      <c r="B705" t="s">
        <v>36</v>
      </c>
      <c r="C705" t="s">
        <v>42</v>
      </c>
      <c r="D705">
        <v>40</v>
      </c>
      <c r="E705" t="s">
        <v>15</v>
      </c>
      <c r="F705" t="s">
        <v>16</v>
      </c>
      <c r="G705" s="1">
        <v>44028</v>
      </c>
      <c r="H705" s="4">
        <v>86624.04</v>
      </c>
      <c r="I705" t="s">
        <v>157</v>
      </c>
      <c r="J705">
        <v>-9806603919</v>
      </c>
      <c r="K705" t="s">
        <v>30</v>
      </c>
      <c r="L705" t="b">
        <v>1</v>
      </c>
    </row>
    <row r="706" spans="1:12" x14ac:dyDescent="0.25">
      <c r="A706" t="s">
        <v>840</v>
      </c>
      <c r="B706" t="s">
        <v>52</v>
      </c>
      <c r="C706" t="s">
        <v>26</v>
      </c>
      <c r="D706">
        <v>30</v>
      </c>
      <c r="E706" t="s">
        <v>58</v>
      </c>
      <c r="F706" t="s">
        <v>16</v>
      </c>
      <c r="G706" s="1">
        <v>44825</v>
      </c>
      <c r="H706" s="4">
        <v>63413.16</v>
      </c>
      <c r="I706" t="s">
        <v>109</v>
      </c>
      <c r="J706">
        <v>-5146074554</v>
      </c>
      <c r="K706" t="s">
        <v>30</v>
      </c>
      <c r="L706" t="b">
        <v>1</v>
      </c>
    </row>
    <row r="707" spans="1:12" x14ac:dyDescent="0.25">
      <c r="A707" t="s">
        <v>841</v>
      </c>
      <c r="B707" t="s">
        <v>67</v>
      </c>
      <c r="C707" t="s">
        <v>26</v>
      </c>
      <c r="D707">
        <v>40</v>
      </c>
      <c r="E707" t="s">
        <v>91</v>
      </c>
      <c r="F707" t="s">
        <v>28</v>
      </c>
      <c r="G707" s="1">
        <v>45039</v>
      </c>
      <c r="H707" s="4">
        <v>67915.7</v>
      </c>
      <c r="I707" t="s">
        <v>73</v>
      </c>
      <c r="J707">
        <v>-3470574237</v>
      </c>
      <c r="K707" t="s">
        <v>30</v>
      </c>
      <c r="L707" t="b">
        <v>0</v>
      </c>
    </row>
    <row r="708" spans="1:12" x14ac:dyDescent="0.25">
      <c r="A708" t="s">
        <v>842</v>
      </c>
      <c r="B708" t="s">
        <v>13</v>
      </c>
      <c r="C708" t="s">
        <v>20</v>
      </c>
      <c r="D708">
        <v>25</v>
      </c>
      <c r="E708" t="s">
        <v>27</v>
      </c>
      <c r="F708" t="s">
        <v>33</v>
      </c>
      <c r="G708" s="1">
        <v>45653</v>
      </c>
      <c r="H708" s="4">
        <v>108245.44</v>
      </c>
      <c r="I708" t="s">
        <v>22</v>
      </c>
      <c r="J708">
        <v>-8565271558</v>
      </c>
      <c r="K708" t="s">
        <v>40</v>
      </c>
      <c r="L708" t="b">
        <v>1</v>
      </c>
    </row>
    <row r="709" spans="1:12" x14ac:dyDescent="0.25">
      <c r="A709" t="s">
        <v>843</v>
      </c>
      <c r="B709" t="s">
        <v>25</v>
      </c>
      <c r="C709" t="s">
        <v>42</v>
      </c>
      <c r="D709">
        <v>35</v>
      </c>
      <c r="E709" t="s">
        <v>185</v>
      </c>
      <c r="F709" t="s">
        <v>33</v>
      </c>
      <c r="G709" s="1">
        <v>45514</v>
      </c>
      <c r="H709" s="4">
        <v>75834.81</v>
      </c>
      <c r="I709" t="s">
        <v>44</v>
      </c>
      <c r="J709">
        <v>-8354116596</v>
      </c>
      <c r="K709" t="s">
        <v>23</v>
      </c>
      <c r="L709" t="b">
        <v>1</v>
      </c>
    </row>
    <row r="710" spans="1:12" x14ac:dyDescent="0.25">
      <c r="A710" t="s">
        <v>844</v>
      </c>
      <c r="B710" t="s">
        <v>32</v>
      </c>
      <c r="C710" t="s">
        <v>42</v>
      </c>
      <c r="E710" t="s">
        <v>80</v>
      </c>
      <c r="F710" t="s">
        <v>16</v>
      </c>
      <c r="G710" s="1">
        <v>45539</v>
      </c>
      <c r="H710" s="4">
        <v>71273.320000000007</v>
      </c>
      <c r="I710" t="s">
        <v>236</v>
      </c>
      <c r="J710">
        <v>-2634755751</v>
      </c>
      <c r="K710" t="s">
        <v>30</v>
      </c>
      <c r="L710" t="b">
        <v>0</v>
      </c>
    </row>
    <row r="711" spans="1:12" x14ac:dyDescent="0.25">
      <c r="A711" t="s">
        <v>845</v>
      </c>
      <c r="B711" t="s">
        <v>13</v>
      </c>
      <c r="C711" t="s">
        <v>42</v>
      </c>
      <c r="D711">
        <v>25</v>
      </c>
      <c r="E711" t="s">
        <v>54</v>
      </c>
      <c r="F711" t="s">
        <v>28</v>
      </c>
      <c r="G711" s="1">
        <v>44620</v>
      </c>
      <c r="H711" s="4">
        <v>63262.23</v>
      </c>
      <c r="I711" t="s">
        <v>136</v>
      </c>
      <c r="J711">
        <v>-2501394883</v>
      </c>
      <c r="K711" t="s">
        <v>30</v>
      </c>
      <c r="L711" t="b">
        <v>0</v>
      </c>
    </row>
    <row r="712" spans="1:12" x14ac:dyDescent="0.25">
      <c r="A712" t="s">
        <v>846</v>
      </c>
      <c r="B712" t="s">
        <v>57</v>
      </c>
      <c r="C712" t="s">
        <v>14</v>
      </c>
      <c r="E712" t="s">
        <v>54</v>
      </c>
      <c r="F712" t="s">
        <v>28</v>
      </c>
      <c r="G712" s="1">
        <v>45365</v>
      </c>
      <c r="H712" s="4">
        <v>89069.91</v>
      </c>
      <c r="I712" t="s">
        <v>61</v>
      </c>
      <c r="J712">
        <v>-8826913118</v>
      </c>
      <c r="K712" t="s">
        <v>30</v>
      </c>
      <c r="L712" t="b">
        <v>0</v>
      </c>
    </row>
    <row r="713" spans="1:12" x14ac:dyDescent="0.25">
      <c r="A713" t="s">
        <v>847</v>
      </c>
      <c r="B713" t="s">
        <v>36</v>
      </c>
      <c r="C713" t="s">
        <v>53</v>
      </c>
      <c r="D713">
        <v>40</v>
      </c>
      <c r="E713" t="s">
        <v>258</v>
      </c>
      <c r="F713" t="s">
        <v>33</v>
      </c>
      <c r="G713" s="1">
        <v>45639</v>
      </c>
      <c r="H713" s="4">
        <v>57287.17</v>
      </c>
      <c r="I713" t="s">
        <v>219</v>
      </c>
      <c r="J713">
        <v>-6425856260</v>
      </c>
      <c r="K713" t="s">
        <v>18</v>
      </c>
      <c r="L713" t="b">
        <v>1</v>
      </c>
    </row>
    <row r="714" spans="1:12" x14ac:dyDescent="0.25">
      <c r="A714" t="s">
        <v>848</v>
      </c>
      <c r="B714" t="s">
        <v>67</v>
      </c>
      <c r="C714" t="s">
        <v>111</v>
      </c>
      <c r="E714" t="s">
        <v>133</v>
      </c>
      <c r="F714" t="s">
        <v>16</v>
      </c>
      <c r="G714" s="1">
        <v>44924</v>
      </c>
      <c r="H714" s="4">
        <v>119890.35</v>
      </c>
      <c r="I714" t="s">
        <v>122</v>
      </c>
      <c r="J714">
        <v>-4991537037</v>
      </c>
      <c r="K714" t="s">
        <v>18</v>
      </c>
      <c r="L714" t="b">
        <v>1</v>
      </c>
    </row>
    <row r="715" spans="1:12" x14ac:dyDescent="0.25">
      <c r="A715" t="s">
        <v>849</v>
      </c>
      <c r="B715" t="s">
        <v>36</v>
      </c>
      <c r="C715" t="s">
        <v>20</v>
      </c>
      <c r="D715">
        <v>35</v>
      </c>
      <c r="E715" t="s">
        <v>155</v>
      </c>
      <c r="F715" t="s">
        <v>33</v>
      </c>
      <c r="G715" s="1">
        <v>44675</v>
      </c>
      <c r="H715" s="4">
        <v>103492.91</v>
      </c>
      <c r="I715" t="s">
        <v>198</v>
      </c>
      <c r="J715">
        <v>-2407333372</v>
      </c>
      <c r="K715" t="s">
        <v>40</v>
      </c>
      <c r="L715" t="b">
        <v>0</v>
      </c>
    </row>
    <row r="716" spans="1:12" x14ac:dyDescent="0.25">
      <c r="A716" t="s">
        <v>850</v>
      </c>
      <c r="B716" t="s">
        <v>36</v>
      </c>
      <c r="C716" t="s">
        <v>42</v>
      </c>
      <c r="E716" t="s">
        <v>83</v>
      </c>
      <c r="F716" t="s">
        <v>28</v>
      </c>
      <c r="G716" s="1">
        <v>44269</v>
      </c>
      <c r="H716" s="4">
        <v>76254.42</v>
      </c>
      <c r="I716" t="s">
        <v>157</v>
      </c>
      <c r="J716">
        <v>-2043097767</v>
      </c>
      <c r="K716" t="s">
        <v>23</v>
      </c>
      <c r="L716" t="b">
        <v>0</v>
      </c>
    </row>
    <row r="717" spans="1:12" x14ac:dyDescent="0.25">
      <c r="A717" t="s">
        <v>851</v>
      </c>
      <c r="B717" t="s">
        <v>32</v>
      </c>
      <c r="C717" t="s">
        <v>42</v>
      </c>
      <c r="D717">
        <v>35</v>
      </c>
      <c r="E717" t="s">
        <v>103</v>
      </c>
      <c r="F717" t="s">
        <v>33</v>
      </c>
      <c r="G717" s="1">
        <v>43831</v>
      </c>
      <c r="H717" s="4">
        <v>100841.93</v>
      </c>
      <c r="I717" t="s">
        <v>236</v>
      </c>
      <c r="J717">
        <v>-8936289695</v>
      </c>
      <c r="K717" t="s">
        <v>40</v>
      </c>
      <c r="L717" t="b">
        <v>1</v>
      </c>
    </row>
    <row r="718" spans="1:12" x14ac:dyDescent="0.25">
      <c r="A718" t="s">
        <v>852</v>
      </c>
      <c r="B718" t="s">
        <v>25</v>
      </c>
      <c r="C718" t="s">
        <v>37</v>
      </c>
      <c r="E718" t="s">
        <v>108</v>
      </c>
      <c r="F718" t="s">
        <v>16</v>
      </c>
      <c r="G718" s="1">
        <v>44446</v>
      </c>
      <c r="H718" s="4">
        <v>118907.61</v>
      </c>
      <c r="I718" t="s">
        <v>281</v>
      </c>
      <c r="J718">
        <v>-4546553584</v>
      </c>
      <c r="K718" t="s">
        <v>23</v>
      </c>
      <c r="L718" t="b">
        <v>1</v>
      </c>
    </row>
    <row r="719" spans="1:12" x14ac:dyDescent="0.25">
      <c r="A719" t="s">
        <v>853</v>
      </c>
      <c r="B719" t="s">
        <v>36</v>
      </c>
      <c r="C719" t="s">
        <v>20</v>
      </c>
      <c r="D719">
        <v>25</v>
      </c>
      <c r="E719" t="s">
        <v>15</v>
      </c>
      <c r="F719" t="s">
        <v>28</v>
      </c>
      <c r="G719" s="1">
        <v>44878</v>
      </c>
      <c r="H719" s="4">
        <v>88942.62</v>
      </c>
      <c r="I719" t="s">
        <v>198</v>
      </c>
      <c r="J719">
        <v>-1253892186</v>
      </c>
      <c r="K719" t="s">
        <v>18</v>
      </c>
      <c r="L719" t="b">
        <v>0</v>
      </c>
    </row>
    <row r="720" spans="1:12" x14ac:dyDescent="0.25">
      <c r="A720" t="s">
        <v>854</v>
      </c>
      <c r="B720" t="s">
        <v>52</v>
      </c>
      <c r="C720" t="s">
        <v>42</v>
      </c>
      <c r="D720">
        <v>25</v>
      </c>
      <c r="E720" t="s">
        <v>38</v>
      </c>
      <c r="F720" t="s">
        <v>33</v>
      </c>
      <c r="G720" s="1">
        <v>44150</v>
      </c>
      <c r="H720" s="4">
        <v>59688.57</v>
      </c>
      <c r="I720" t="s">
        <v>81</v>
      </c>
      <c r="J720">
        <v>-8519358373</v>
      </c>
      <c r="K720" t="s">
        <v>18</v>
      </c>
      <c r="L720" t="b">
        <v>0</v>
      </c>
    </row>
    <row r="721" spans="1:12" x14ac:dyDescent="0.25">
      <c r="A721" t="s">
        <v>855</v>
      </c>
      <c r="B721" t="s">
        <v>57</v>
      </c>
      <c r="C721" t="s">
        <v>20</v>
      </c>
      <c r="D721">
        <v>30</v>
      </c>
      <c r="E721" t="s">
        <v>131</v>
      </c>
      <c r="F721" t="s">
        <v>16</v>
      </c>
      <c r="G721" s="1">
        <v>44999</v>
      </c>
      <c r="H721" s="4">
        <v>77985.88</v>
      </c>
      <c r="I721" t="s">
        <v>188</v>
      </c>
      <c r="J721">
        <v>-9079779611</v>
      </c>
      <c r="K721" t="s">
        <v>18</v>
      </c>
      <c r="L721" t="b">
        <v>1</v>
      </c>
    </row>
    <row r="722" spans="1:12" x14ac:dyDescent="0.25">
      <c r="A722" t="s">
        <v>856</v>
      </c>
      <c r="B722" t="s">
        <v>13</v>
      </c>
      <c r="C722" t="s">
        <v>53</v>
      </c>
      <c r="D722">
        <v>35</v>
      </c>
      <c r="E722" t="s">
        <v>190</v>
      </c>
      <c r="F722" t="s">
        <v>33</v>
      </c>
      <c r="G722" s="1">
        <v>45522</v>
      </c>
      <c r="H722" s="4">
        <v>112931.69</v>
      </c>
      <c r="I722" t="s">
        <v>171</v>
      </c>
      <c r="J722">
        <v>-878057214</v>
      </c>
      <c r="K722" t="s">
        <v>40</v>
      </c>
      <c r="L722" t="b">
        <v>0</v>
      </c>
    </row>
    <row r="723" spans="1:12" x14ac:dyDescent="0.25">
      <c r="A723" t="s">
        <v>857</v>
      </c>
      <c r="B723" t="s">
        <v>13</v>
      </c>
      <c r="C723" t="s">
        <v>37</v>
      </c>
      <c r="E723" t="s">
        <v>15</v>
      </c>
      <c r="F723" t="s">
        <v>16</v>
      </c>
      <c r="G723" s="1">
        <v>45327</v>
      </c>
      <c r="H723" s="4">
        <v>106583.88</v>
      </c>
      <c r="I723" t="s">
        <v>129</v>
      </c>
      <c r="J723">
        <v>-1494097625</v>
      </c>
      <c r="K723" t="s">
        <v>30</v>
      </c>
      <c r="L723" t="b">
        <v>1</v>
      </c>
    </row>
    <row r="724" spans="1:12" x14ac:dyDescent="0.25">
      <c r="A724" t="s">
        <v>858</v>
      </c>
      <c r="B724" t="s">
        <v>25</v>
      </c>
      <c r="C724" t="s">
        <v>20</v>
      </c>
      <c r="D724">
        <v>35</v>
      </c>
      <c r="E724" t="s">
        <v>180</v>
      </c>
      <c r="F724" t="s">
        <v>33</v>
      </c>
      <c r="G724" s="1">
        <v>45608</v>
      </c>
      <c r="H724" s="4">
        <v>58437.84</v>
      </c>
      <c r="I724" t="s">
        <v>76</v>
      </c>
      <c r="J724">
        <v>-3748453985</v>
      </c>
      <c r="K724" t="s">
        <v>30</v>
      </c>
      <c r="L724" t="b">
        <v>1</v>
      </c>
    </row>
    <row r="725" spans="1:12" x14ac:dyDescent="0.25">
      <c r="A725" t="s">
        <v>859</v>
      </c>
      <c r="B725" t="s">
        <v>25</v>
      </c>
      <c r="C725" t="s">
        <v>111</v>
      </c>
      <c r="D725">
        <v>40</v>
      </c>
      <c r="E725" t="s">
        <v>217</v>
      </c>
      <c r="F725" t="s">
        <v>28</v>
      </c>
      <c r="G725" s="1">
        <v>43915</v>
      </c>
      <c r="H725" s="4">
        <v>72352.160000000003</v>
      </c>
      <c r="I725" t="s">
        <v>159</v>
      </c>
      <c r="J725">
        <v>-2895090590</v>
      </c>
      <c r="K725" t="s">
        <v>18</v>
      </c>
      <c r="L725" t="b">
        <v>1</v>
      </c>
    </row>
    <row r="726" spans="1:12" x14ac:dyDescent="0.25">
      <c r="A726" t="s">
        <v>860</v>
      </c>
      <c r="B726" t="s">
        <v>36</v>
      </c>
      <c r="C726" t="s">
        <v>111</v>
      </c>
      <c r="E726" t="s">
        <v>54</v>
      </c>
      <c r="F726" t="s">
        <v>16</v>
      </c>
      <c r="G726" s="1">
        <v>43934</v>
      </c>
      <c r="H726" s="4">
        <v>97154.47</v>
      </c>
      <c r="I726" t="s">
        <v>124</v>
      </c>
      <c r="J726">
        <v>-1918623391</v>
      </c>
      <c r="K726" t="s">
        <v>30</v>
      </c>
      <c r="L726" t="b">
        <v>1</v>
      </c>
    </row>
    <row r="727" spans="1:12" x14ac:dyDescent="0.25">
      <c r="A727" t="s">
        <v>861</v>
      </c>
      <c r="B727" t="s">
        <v>63</v>
      </c>
      <c r="C727" t="s">
        <v>26</v>
      </c>
      <c r="E727" t="s">
        <v>91</v>
      </c>
      <c r="F727" t="s">
        <v>16</v>
      </c>
      <c r="G727" s="1">
        <v>44285</v>
      </c>
      <c r="H727" s="4">
        <v>80235.5</v>
      </c>
      <c r="I727" t="s">
        <v>251</v>
      </c>
      <c r="J727">
        <v>-2071511695</v>
      </c>
      <c r="K727" t="s">
        <v>30</v>
      </c>
      <c r="L727" t="b">
        <v>0</v>
      </c>
    </row>
    <row r="728" spans="1:12" x14ac:dyDescent="0.25">
      <c r="A728" t="s">
        <v>862</v>
      </c>
      <c r="B728" t="s">
        <v>52</v>
      </c>
      <c r="C728" t="s">
        <v>37</v>
      </c>
      <c r="D728">
        <v>30</v>
      </c>
      <c r="E728" t="s">
        <v>126</v>
      </c>
      <c r="F728" t="s">
        <v>33</v>
      </c>
      <c r="G728" s="1">
        <v>45001</v>
      </c>
      <c r="H728" s="4">
        <v>102172.05</v>
      </c>
      <c r="I728" t="s">
        <v>84</v>
      </c>
      <c r="J728">
        <v>-6672521451</v>
      </c>
      <c r="K728" t="s">
        <v>40</v>
      </c>
      <c r="L728" t="b">
        <v>0</v>
      </c>
    </row>
    <row r="729" spans="1:12" x14ac:dyDescent="0.25">
      <c r="A729" t="s">
        <v>863</v>
      </c>
      <c r="B729" t="s">
        <v>32</v>
      </c>
      <c r="C729" t="s">
        <v>37</v>
      </c>
      <c r="D729">
        <v>25</v>
      </c>
      <c r="E729" t="s">
        <v>215</v>
      </c>
      <c r="F729" t="s">
        <v>33</v>
      </c>
      <c r="G729" s="1">
        <v>45415</v>
      </c>
      <c r="H729" s="4">
        <v>98850.94</v>
      </c>
      <c r="I729" t="s">
        <v>127</v>
      </c>
      <c r="J729">
        <v>-6471246334</v>
      </c>
      <c r="K729" t="s">
        <v>23</v>
      </c>
      <c r="L729" t="b">
        <v>1</v>
      </c>
    </row>
    <row r="730" spans="1:12" x14ac:dyDescent="0.25">
      <c r="A730" t="s">
        <v>864</v>
      </c>
      <c r="B730" t="s">
        <v>63</v>
      </c>
      <c r="C730" t="s">
        <v>26</v>
      </c>
      <c r="E730" t="s">
        <v>176</v>
      </c>
      <c r="F730" t="s">
        <v>33</v>
      </c>
      <c r="G730" s="1">
        <v>45166</v>
      </c>
      <c r="H730" s="4">
        <v>89993.15</v>
      </c>
      <c r="I730" t="s">
        <v>251</v>
      </c>
      <c r="J730">
        <v>-1571840907</v>
      </c>
      <c r="K730" t="s">
        <v>18</v>
      </c>
      <c r="L730" t="b">
        <v>1</v>
      </c>
    </row>
    <row r="731" spans="1:12" x14ac:dyDescent="0.25">
      <c r="A731" t="s">
        <v>865</v>
      </c>
      <c r="B731" t="s">
        <v>57</v>
      </c>
      <c r="C731" t="s">
        <v>20</v>
      </c>
      <c r="D731">
        <v>30</v>
      </c>
      <c r="E731" t="s">
        <v>217</v>
      </c>
      <c r="F731" t="s">
        <v>33</v>
      </c>
      <c r="G731" s="1">
        <v>44493</v>
      </c>
      <c r="H731" s="4">
        <v>97931.66</v>
      </c>
      <c r="I731" t="s">
        <v>188</v>
      </c>
      <c r="J731">
        <v>-512080055</v>
      </c>
      <c r="K731" t="s">
        <v>18</v>
      </c>
      <c r="L731" t="b">
        <v>1</v>
      </c>
    </row>
    <row r="732" spans="1:12" x14ac:dyDescent="0.25">
      <c r="A732" t="s">
        <v>866</v>
      </c>
      <c r="B732" t="s">
        <v>13</v>
      </c>
      <c r="C732" t="s">
        <v>37</v>
      </c>
      <c r="D732">
        <v>40</v>
      </c>
      <c r="E732" t="s">
        <v>68</v>
      </c>
      <c r="F732" t="s">
        <v>33</v>
      </c>
      <c r="G732" s="1">
        <v>44221</v>
      </c>
      <c r="H732" s="4">
        <v>72451.69</v>
      </c>
      <c r="I732" t="s">
        <v>129</v>
      </c>
      <c r="J732">
        <v>-4099512396</v>
      </c>
      <c r="K732" t="s">
        <v>40</v>
      </c>
      <c r="L732" t="b">
        <v>1</v>
      </c>
    </row>
    <row r="733" spans="1:12" x14ac:dyDescent="0.25">
      <c r="A733" t="s">
        <v>867</v>
      </c>
      <c r="B733" t="s">
        <v>25</v>
      </c>
      <c r="C733" t="s">
        <v>111</v>
      </c>
      <c r="D733">
        <v>35</v>
      </c>
      <c r="E733" t="s">
        <v>108</v>
      </c>
      <c r="F733" t="s">
        <v>28</v>
      </c>
      <c r="G733" s="1">
        <v>45513</v>
      </c>
      <c r="H733" s="4">
        <v>119311.14</v>
      </c>
      <c r="I733" t="s">
        <v>159</v>
      </c>
      <c r="J733">
        <v>-2835129591</v>
      </c>
      <c r="K733" t="s">
        <v>40</v>
      </c>
      <c r="L733" t="b">
        <v>1</v>
      </c>
    </row>
    <row r="734" spans="1:12" x14ac:dyDescent="0.25">
      <c r="A734" t="s">
        <v>868</v>
      </c>
      <c r="B734" t="s">
        <v>52</v>
      </c>
      <c r="C734" t="s">
        <v>111</v>
      </c>
      <c r="D734">
        <v>40</v>
      </c>
      <c r="E734" t="s">
        <v>58</v>
      </c>
      <c r="F734" t="s">
        <v>16</v>
      </c>
      <c r="G734" s="1">
        <v>45234</v>
      </c>
      <c r="H734" s="4">
        <v>76167.460000000006</v>
      </c>
      <c r="I734" t="s">
        <v>167</v>
      </c>
      <c r="J734">
        <v>-7282709080</v>
      </c>
      <c r="K734" t="s">
        <v>30</v>
      </c>
      <c r="L734" t="b">
        <v>0</v>
      </c>
    </row>
    <row r="735" spans="1:12" x14ac:dyDescent="0.25">
      <c r="A735" t="s">
        <v>869</v>
      </c>
      <c r="B735" t="s">
        <v>13</v>
      </c>
      <c r="C735" t="s">
        <v>42</v>
      </c>
      <c r="D735">
        <v>25</v>
      </c>
      <c r="E735" t="s">
        <v>197</v>
      </c>
      <c r="F735" t="s">
        <v>16</v>
      </c>
      <c r="G735" s="1">
        <v>45102</v>
      </c>
      <c r="H735" s="4">
        <v>114871.08</v>
      </c>
      <c r="I735" t="s">
        <v>136</v>
      </c>
      <c r="J735">
        <v>-4415298216</v>
      </c>
      <c r="K735" t="s">
        <v>18</v>
      </c>
      <c r="L735" t="b">
        <v>0</v>
      </c>
    </row>
    <row r="736" spans="1:12" x14ac:dyDescent="0.25">
      <c r="A736" t="s">
        <v>870</v>
      </c>
      <c r="B736" t="s">
        <v>32</v>
      </c>
      <c r="C736" t="s">
        <v>53</v>
      </c>
      <c r="D736">
        <v>25</v>
      </c>
      <c r="E736" t="s">
        <v>133</v>
      </c>
      <c r="F736" t="s">
        <v>16</v>
      </c>
      <c r="G736" s="1">
        <v>44455</v>
      </c>
      <c r="H736" s="4">
        <v>81504.31</v>
      </c>
      <c r="I736" t="s">
        <v>254</v>
      </c>
      <c r="J736">
        <v>-3929578670</v>
      </c>
      <c r="K736" t="s">
        <v>23</v>
      </c>
      <c r="L736" t="b">
        <v>0</v>
      </c>
    </row>
    <row r="737" spans="1:12" x14ac:dyDescent="0.25">
      <c r="A737" t="s">
        <v>871</v>
      </c>
      <c r="B737" t="s">
        <v>57</v>
      </c>
      <c r="C737" t="s">
        <v>37</v>
      </c>
      <c r="E737" t="s">
        <v>169</v>
      </c>
      <c r="F737" t="s">
        <v>28</v>
      </c>
      <c r="G737" s="1">
        <v>44902</v>
      </c>
      <c r="H737" s="4">
        <v>102524.86</v>
      </c>
      <c r="I737" t="s">
        <v>59</v>
      </c>
      <c r="J737">
        <v>-8153523735</v>
      </c>
      <c r="K737" t="s">
        <v>40</v>
      </c>
      <c r="L737" t="b">
        <v>0</v>
      </c>
    </row>
    <row r="738" spans="1:12" x14ac:dyDescent="0.25">
      <c r="A738" t="s">
        <v>872</v>
      </c>
      <c r="B738" t="s">
        <v>52</v>
      </c>
      <c r="C738" t="s">
        <v>20</v>
      </c>
      <c r="D738">
        <v>25</v>
      </c>
      <c r="E738" t="s">
        <v>215</v>
      </c>
      <c r="F738" t="s">
        <v>28</v>
      </c>
      <c r="G738" s="1">
        <v>44909</v>
      </c>
      <c r="H738" s="4">
        <v>53043.74</v>
      </c>
      <c r="I738" t="s">
        <v>114</v>
      </c>
      <c r="J738">
        <v>-507918157</v>
      </c>
      <c r="K738" t="s">
        <v>23</v>
      </c>
      <c r="L738" t="b">
        <v>1</v>
      </c>
    </row>
    <row r="739" spans="1:12" x14ac:dyDescent="0.25">
      <c r="A739" t="s">
        <v>873</v>
      </c>
      <c r="B739" t="s">
        <v>32</v>
      </c>
      <c r="C739" t="s">
        <v>26</v>
      </c>
      <c r="D739">
        <v>30</v>
      </c>
      <c r="E739" t="s">
        <v>75</v>
      </c>
      <c r="F739" t="s">
        <v>33</v>
      </c>
      <c r="G739" s="1">
        <v>43939</v>
      </c>
      <c r="H739" s="4">
        <v>82547.259999999995</v>
      </c>
      <c r="I739" t="s">
        <v>224</v>
      </c>
      <c r="J739">
        <v>-9988683451</v>
      </c>
      <c r="K739" t="s">
        <v>23</v>
      </c>
      <c r="L739" t="b">
        <v>1</v>
      </c>
    </row>
    <row r="740" spans="1:12" x14ac:dyDescent="0.25">
      <c r="A740" t="s">
        <v>874</v>
      </c>
      <c r="B740" t="s">
        <v>13</v>
      </c>
      <c r="C740" t="s">
        <v>26</v>
      </c>
      <c r="D740">
        <v>40</v>
      </c>
      <c r="E740" t="s">
        <v>15</v>
      </c>
      <c r="F740" t="s">
        <v>28</v>
      </c>
      <c r="G740" s="1">
        <v>45576</v>
      </c>
      <c r="H740" s="4">
        <v>113900.81</v>
      </c>
      <c r="I740" t="s">
        <v>48</v>
      </c>
      <c r="J740">
        <v>-7346666169</v>
      </c>
      <c r="K740" t="s">
        <v>18</v>
      </c>
      <c r="L740" t="b">
        <v>1</v>
      </c>
    </row>
    <row r="741" spans="1:12" x14ac:dyDescent="0.25">
      <c r="A741" t="s">
        <v>875</v>
      </c>
      <c r="B741" t="s">
        <v>13</v>
      </c>
      <c r="C741" t="s">
        <v>20</v>
      </c>
      <c r="D741">
        <v>25</v>
      </c>
      <c r="E741" t="s">
        <v>133</v>
      </c>
      <c r="F741" t="s">
        <v>33</v>
      </c>
      <c r="G741" s="1">
        <v>44304</v>
      </c>
      <c r="H741" s="4">
        <v>118585.5</v>
      </c>
      <c r="I741" t="s">
        <v>22</v>
      </c>
      <c r="J741">
        <v>-7158796473</v>
      </c>
      <c r="K741" t="s">
        <v>18</v>
      </c>
      <c r="L741" t="b">
        <v>1</v>
      </c>
    </row>
    <row r="742" spans="1:12" x14ac:dyDescent="0.25">
      <c r="A742" t="s">
        <v>876</v>
      </c>
      <c r="B742" t="s">
        <v>13</v>
      </c>
      <c r="C742" t="s">
        <v>14</v>
      </c>
      <c r="D742">
        <v>35</v>
      </c>
      <c r="E742" t="s">
        <v>215</v>
      </c>
      <c r="F742" t="s">
        <v>28</v>
      </c>
      <c r="G742" s="1">
        <v>44011</v>
      </c>
      <c r="H742" s="4">
        <v>63049.22</v>
      </c>
      <c r="I742" t="s">
        <v>17</v>
      </c>
      <c r="J742">
        <v>-803149981</v>
      </c>
      <c r="K742" t="s">
        <v>40</v>
      </c>
      <c r="L742" t="b">
        <v>1</v>
      </c>
    </row>
    <row r="743" spans="1:12" x14ac:dyDescent="0.25">
      <c r="A743" t="s">
        <v>877</v>
      </c>
      <c r="B743" t="s">
        <v>63</v>
      </c>
      <c r="C743" t="s">
        <v>86</v>
      </c>
      <c r="E743" t="s">
        <v>197</v>
      </c>
      <c r="F743" t="s">
        <v>16</v>
      </c>
      <c r="G743" s="1">
        <v>44337</v>
      </c>
      <c r="H743" s="4">
        <v>114558.91</v>
      </c>
      <c r="I743" t="s">
        <v>118</v>
      </c>
      <c r="J743">
        <v>-5080046357</v>
      </c>
      <c r="K743" t="s">
        <v>18</v>
      </c>
      <c r="L743" t="b">
        <v>0</v>
      </c>
    </row>
    <row r="744" spans="1:12" x14ac:dyDescent="0.25">
      <c r="A744" t="s">
        <v>878</v>
      </c>
      <c r="B744" t="s">
        <v>63</v>
      </c>
      <c r="C744" t="s">
        <v>53</v>
      </c>
      <c r="D744">
        <v>40</v>
      </c>
      <c r="E744" t="s">
        <v>54</v>
      </c>
      <c r="F744" t="s">
        <v>16</v>
      </c>
      <c r="G744" s="1">
        <v>44541</v>
      </c>
      <c r="H744" s="4">
        <v>97901.79</v>
      </c>
      <c r="I744" t="s">
        <v>104</v>
      </c>
      <c r="J744">
        <v>-688285030</v>
      </c>
      <c r="K744" t="s">
        <v>18</v>
      </c>
      <c r="L744" t="b">
        <v>1</v>
      </c>
    </row>
    <row r="745" spans="1:12" x14ac:dyDescent="0.25">
      <c r="A745" t="s">
        <v>879</v>
      </c>
      <c r="B745" t="s">
        <v>32</v>
      </c>
      <c r="C745" t="s">
        <v>26</v>
      </c>
      <c r="D745">
        <v>30</v>
      </c>
      <c r="E745" t="s">
        <v>155</v>
      </c>
      <c r="F745" t="s">
        <v>16</v>
      </c>
      <c r="G745" s="1">
        <v>45112</v>
      </c>
      <c r="H745" s="4">
        <v>68037.56</v>
      </c>
      <c r="I745" t="s">
        <v>224</v>
      </c>
      <c r="J745">
        <v>-7235137398</v>
      </c>
      <c r="K745" t="s">
        <v>18</v>
      </c>
      <c r="L745" t="b">
        <v>0</v>
      </c>
    </row>
    <row r="746" spans="1:12" x14ac:dyDescent="0.25">
      <c r="A746" t="s">
        <v>880</v>
      </c>
      <c r="B746" t="s">
        <v>25</v>
      </c>
      <c r="C746" t="s">
        <v>37</v>
      </c>
      <c r="E746" t="s">
        <v>64</v>
      </c>
      <c r="F746" t="s">
        <v>16</v>
      </c>
      <c r="G746" s="1">
        <v>44530</v>
      </c>
      <c r="H746" s="4">
        <v>112802.27</v>
      </c>
      <c r="I746" t="s">
        <v>281</v>
      </c>
      <c r="J746">
        <v>-63140351</v>
      </c>
      <c r="K746" t="s">
        <v>23</v>
      </c>
      <c r="L746" t="b">
        <v>0</v>
      </c>
    </row>
    <row r="747" spans="1:12" x14ac:dyDescent="0.25">
      <c r="A747" t="s">
        <v>881</v>
      </c>
      <c r="B747" t="s">
        <v>13</v>
      </c>
      <c r="C747" t="s">
        <v>53</v>
      </c>
      <c r="D747">
        <v>40</v>
      </c>
      <c r="E747" t="s">
        <v>185</v>
      </c>
      <c r="F747" t="s">
        <v>28</v>
      </c>
      <c r="G747" s="1">
        <v>45618</v>
      </c>
      <c r="H747" s="4">
        <v>93786.72</v>
      </c>
      <c r="I747" t="s">
        <v>171</v>
      </c>
      <c r="J747">
        <v>-6356022938</v>
      </c>
      <c r="K747" t="s">
        <v>40</v>
      </c>
      <c r="L747" t="b">
        <v>0</v>
      </c>
    </row>
    <row r="748" spans="1:12" x14ac:dyDescent="0.25">
      <c r="A748" t="s">
        <v>882</v>
      </c>
      <c r="B748" t="s">
        <v>57</v>
      </c>
      <c r="C748" t="s">
        <v>37</v>
      </c>
      <c r="E748" t="s">
        <v>176</v>
      </c>
      <c r="F748" t="s">
        <v>33</v>
      </c>
      <c r="G748" s="1">
        <v>45070</v>
      </c>
      <c r="H748" s="4">
        <v>73049.929999999993</v>
      </c>
      <c r="I748" t="s">
        <v>59</v>
      </c>
      <c r="J748">
        <v>-4694346065</v>
      </c>
      <c r="K748" t="s">
        <v>30</v>
      </c>
      <c r="L748" t="b">
        <v>0</v>
      </c>
    </row>
    <row r="749" spans="1:12" x14ac:dyDescent="0.25">
      <c r="A749" t="s">
        <v>883</v>
      </c>
      <c r="B749" t="s">
        <v>57</v>
      </c>
      <c r="C749" t="s">
        <v>14</v>
      </c>
      <c r="D749">
        <v>30</v>
      </c>
      <c r="E749" t="s">
        <v>91</v>
      </c>
      <c r="F749" t="s">
        <v>28</v>
      </c>
      <c r="G749" s="1">
        <v>45469</v>
      </c>
      <c r="H749" s="4">
        <v>64161.72</v>
      </c>
      <c r="I749" t="s">
        <v>61</v>
      </c>
      <c r="J749">
        <v>-6437490606</v>
      </c>
      <c r="K749" t="s">
        <v>23</v>
      </c>
      <c r="L749" t="b">
        <v>1</v>
      </c>
    </row>
    <row r="750" spans="1:12" x14ac:dyDescent="0.25">
      <c r="A750" t="s">
        <v>884</v>
      </c>
      <c r="B750" t="s">
        <v>52</v>
      </c>
      <c r="C750" t="s">
        <v>111</v>
      </c>
      <c r="D750">
        <v>40</v>
      </c>
      <c r="E750" t="s">
        <v>27</v>
      </c>
      <c r="F750" t="s">
        <v>28</v>
      </c>
      <c r="G750" s="1">
        <v>44154</v>
      </c>
      <c r="H750" s="4">
        <v>72224.73</v>
      </c>
      <c r="I750" t="s">
        <v>167</v>
      </c>
      <c r="J750">
        <v>-2311127127</v>
      </c>
      <c r="K750" t="s">
        <v>18</v>
      </c>
      <c r="L750" t="b">
        <v>0</v>
      </c>
    </row>
    <row r="751" spans="1:12" x14ac:dyDescent="0.25">
      <c r="A751" t="s">
        <v>885</v>
      </c>
      <c r="B751" t="s">
        <v>13</v>
      </c>
      <c r="C751" t="s">
        <v>53</v>
      </c>
      <c r="D751">
        <v>30</v>
      </c>
      <c r="E751" t="s">
        <v>64</v>
      </c>
      <c r="F751" t="s">
        <v>28</v>
      </c>
      <c r="G751" s="1">
        <v>43891</v>
      </c>
      <c r="H751" s="4">
        <v>103580.45</v>
      </c>
      <c r="I751" t="s">
        <v>171</v>
      </c>
      <c r="J751">
        <v>-5246484493</v>
      </c>
      <c r="K751" t="s">
        <v>23</v>
      </c>
      <c r="L751" t="b">
        <v>0</v>
      </c>
    </row>
    <row r="752" spans="1:12" x14ac:dyDescent="0.25">
      <c r="A752" t="s">
        <v>886</v>
      </c>
      <c r="B752" t="s">
        <v>67</v>
      </c>
      <c r="C752" t="s">
        <v>42</v>
      </c>
      <c r="D752">
        <v>40</v>
      </c>
      <c r="E752" t="s">
        <v>180</v>
      </c>
      <c r="F752" t="s">
        <v>28</v>
      </c>
      <c r="G752" s="1">
        <v>45513</v>
      </c>
      <c r="H752" s="4">
        <v>112589.11</v>
      </c>
      <c r="I752" t="s">
        <v>78</v>
      </c>
      <c r="J752">
        <v>-1163187327</v>
      </c>
      <c r="K752" t="s">
        <v>18</v>
      </c>
      <c r="L752" t="b">
        <v>0</v>
      </c>
    </row>
    <row r="753" spans="1:12" x14ac:dyDescent="0.25">
      <c r="A753" t="s">
        <v>887</v>
      </c>
      <c r="B753" t="s">
        <v>32</v>
      </c>
      <c r="C753" t="s">
        <v>26</v>
      </c>
      <c r="D753">
        <v>30</v>
      </c>
      <c r="E753" t="s">
        <v>96</v>
      </c>
      <c r="F753" t="s">
        <v>16</v>
      </c>
      <c r="G753" s="1">
        <v>44209</v>
      </c>
      <c r="H753" s="4">
        <v>51833.88</v>
      </c>
      <c r="I753" t="s">
        <v>224</v>
      </c>
      <c r="J753">
        <v>-771130620</v>
      </c>
      <c r="K753" t="s">
        <v>18</v>
      </c>
      <c r="L753" t="b">
        <v>1</v>
      </c>
    </row>
    <row r="754" spans="1:12" x14ac:dyDescent="0.25">
      <c r="A754" t="s">
        <v>888</v>
      </c>
      <c r="B754" t="s">
        <v>32</v>
      </c>
      <c r="C754" t="s">
        <v>53</v>
      </c>
      <c r="E754" t="s">
        <v>91</v>
      </c>
      <c r="F754" t="s">
        <v>16</v>
      </c>
      <c r="G754" s="1">
        <v>45052</v>
      </c>
      <c r="H754" s="4">
        <v>66252.78</v>
      </c>
      <c r="I754" t="s">
        <v>254</v>
      </c>
      <c r="J754">
        <v>-1369572789</v>
      </c>
      <c r="K754" t="s">
        <v>23</v>
      </c>
      <c r="L754" t="b">
        <v>1</v>
      </c>
    </row>
    <row r="755" spans="1:12" x14ac:dyDescent="0.25">
      <c r="A755" t="s">
        <v>889</v>
      </c>
      <c r="B755" t="s">
        <v>36</v>
      </c>
      <c r="C755" t="s">
        <v>53</v>
      </c>
      <c r="D755">
        <v>25</v>
      </c>
      <c r="E755" t="s">
        <v>192</v>
      </c>
      <c r="F755" t="s">
        <v>16</v>
      </c>
      <c r="G755" s="1">
        <v>44859</v>
      </c>
      <c r="H755" s="4">
        <v>109229.68</v>
      </c>
      <c r="I755" t="s">
        <v>219</v>
      </c>
      <c r="J755">
        <v>-8335090253</v>
      </c>
      <c r="K755" t="s">
        <v>40</v>
      </c>
      <c r="L755" t="b">
        <v>1</v>
      </c>
    </row>
    <row r="756" spans="1:12" x14ac:dyDescent="0.25">
      <c r="A756" t="s">
        <v>890</v>
      </c>
      <c r="B756" t="s">
        <v>36</v>
      </c>
      <c r="C756" t="s">
        <v>53</v>
      </c>
      <c r="D756">
        <v>30</v>
      </c>
      <c r="E756" t="s">
        <v>103</v>
      </c>
      <c r="F756" t="s">
        <v>33</v>
      </c>
      <c r="G756" s="1">
        <v>44112</v>
      </c>
      <c r="H756" s="4">
        <v>61465.05</v>
      </c>
      <c r="I756" t="s">
        <v>219</v>
      </c>
      <c r="J756">
        <v>-2573066247</v>
      </c>
      <c r="K756" t="s">
        <v>18</v>
      </c>
      <c r="L756" t="b">
        <v>0</v>
      </c>
    </row>
    <row r="757" spans="1:12" x14ac:dyDescent="0.25">
      <c r="A757" t="s">
        <v>891</v>
      </c>
      <c r="B757" t="s">
        <v>67</v>
      </c>
      <c r="C757" t="s">
        <v>86</v>
      </c>
      <c r="D757">
        <v>25</v>
      </c>
      <c r="E757" t="s">
        <v>180</v>
      </c>
      <c r="F757" t="s">
        <v>16</v>
      </c>
      <c r="G757" s="1">
        <v>45351</v>
      </c>
      <c r="H757" s="4">
        <v>96993.74</v>
      </c>
      <c r="I757" t="s">
        <v>147</v>
      </c>
      <c r="J757">
        <v>-1323570712</v>
      </c>
      <c r="K757" t="s">
        <v>40</v>
      </c>
      <c r="L757" t="b">
        <v>0</v>
      </c>
    </row>
    <row r="758" spans="1:12" x14ac:dyDescent="0.25">
      <c r="A758" t="s">
        <v>892</v>
      </c>
      <c r="B758" t="s">
        <v>57</v>
      </c>
      <c r="C758" t="s">
        <v>53</v>
      </c>
      <c r="D758">
        <v>25</v>
      </c>
      <c r="E758" t="s">
        <v>176</v>
      </c>
      <c r="F758" t="s">
        <v>28</v>
      </c>
      <c r="G758" s="1">
        <v>44834</v>
      </c>
      <c r="H758" s="4">
        <v>98150.39</v>
      </c>
      <c r="I758" t="s">
        <v>183</v>
      </c>
      <c r="J758">
        <v>-9848228500</v>
      </c>
      <c r="K758" t="s">
        <v>30</v>
      </c>
      <c r="L758" t="b">
        <v>1</v>
      </c>
    </row>
    <row r="759" spans="1:12" x14ac:dyDescent="0.25">
      <c r="A759" t="s">
        <v>893</v>
      </c>
      <c r="B759" t="s">
        <v>57</v>
      </c>
      <c r="C759" t="s">
        <v>37</v>
      </c>
      <c r="D759">
        <v>40</v>
      </c>
      <c r="E759" t="s">
        <v>21</v>
      </c>
      <c r="F759" t="s">
        <v>28</v>
      </c>
      <c r="G759" s="1">
        <v>45336</v>
      </c>
      <c r="H759" s="4">
        <v>107703</v>
      </c>
      <c r="I759" t="s">
        <v>59</v>
      </c>
      <c r="J759">
        <v>-1688092549</v>
      </c>
      <c r="K759" t="s">
        <v>18</v>
      </c>
      <c r="L759" t="b">
        <v>0</v>
      </c>
    </row>
    <row r="760" spans="1:12" x14ac:dyDescent="0.25">
      <c r="A760" t="s">
        <v>894</v>
      </c>
      <c r="B760" t="s">
        <v>67</v>
      </c>
      <c r="C760" t="s">
        <v>111</v>
      </c>
      <c r="E760" t="s">
        <v>75</v>
      </c>
      <c r="F760" t="s">
        <v>28</v>
      </c>
      <c r="G760" s="1">
        <v>44929</v>
      </c>
      <c r="H760" s="4">
        <v>86766.14</v>
      </c>
      <c r="I760" t="s">
        <v>122</v>
      </c>
      <c r="J760">
        <v>-2130609068</v>
      </c>
      <c r="K760" t="s">
        <v>40</v>
      </c>
      <c r="L760" t="b">
        <v>1</v>
      </c>
    </row>
    <row r="761" spans="1:12" x14ac:dyDescent="0.25">
      <c r="A761" t="s">
        <v>895</v>
      </c>
      <c r="B761" t="s">
        <v>25</v>
      </c>
      <c r="C761" t="s">
        <v>14</v>
      </c>
      <c r="E761" t="s">
        <v>38</v>
      </c>
      <c r="F761" t="s">
        <v>33</v>
      </c>
      <c r="G761" s="1">
        <v>45524</v>
      </c>
      <c r="H761" s="4">
        <v>111443.69</v>
      </c>
      <c r="I761" t="s">
        <v>143</v>
      </c>
      <c r="J761">
        <v>-1309810795</v>
      </c>
      <c r="K761" t="s">
        <v>40</v>
      </c>
      <c r="L761" t="b">
        <v>1</v>
      </c>
    </row>
    <row r="762" spans="1:12" x14ac:dyDescent="0.25">
      <c r="A762" t="s">
        <v>896</v>
      </c>
      <c r="B762" t="s">
        <v>57</v>
      </c>
      <c r="C762" t="s">
        <v>20</v>
      </c>
      <c r="E762" t="s">
        <v>72</v>
      </c>
      <c r="F762" t="s">
        <v>28</v>
      </c>
      <c r="G762" s="1">
        <v>43911</v>
      </c>
      <c r="H762" s="4">
        <v>89039.07</v>
      </c>
      <c r="I762" t="s">
        <v>188</v>
      </c>
      <c r="J762">
        <v>-4967379456</v>
      </c>
      <c r="K762" t="s">
        <v>30</v>
      </c>
      <c r="L762" t="b">
        <v>0</v>
      </c>
    </row>
    <row r="763" spans="1:12" x14ac:dyDescent="0.25">
      <c r="A763" t="s">
        <v>897</v>
      </c>
      <c r="B763" t="s">
        <v>25</v>
      </c>
      <c r="C763" t="s">
        <v>53</v>
      </c>
      <c r="D763">
        <v>30</v>
      </c>
      <c r="E763" t="s">
        <v>180</v>
      </c>
      <c r="F763" t="s">
        <v>33</v>
      </c>
      <c r="G763" s="1">
        <v>45642</v>
      </c>
      <c r="H763" s="4">
        <v>71318.789999999994</v>
      </c>
      <c r="I763" t="s">
        <v>134</v>
      </c>
      <c r="J763">
        <v>-7278532425</v>
      </c>
      <c r="K763" t="s">
        <v>40</v>
      </c>
      <c r="L763" t="b">
        <v>0</v>
      </c>
    </row>
    <row r="764" spans="1:12" x14ac:dyDescent="0.25">
      <c r="A764" t="s">
        <v>898</v>
      </c>
      <c r="B764" t="s">
        <v>63</v>
      </c>
      <c r="C764" t="s">
        <v>26</v>
      </c>
      <c r="D764">
        <v>30</v>
      </c>
      <c r="E764" t="s">
        <v>68</v>
      </c>
      <c r="F764" t="s">
        <v>28</v>
      </c>
      <c r="G764" s="1">
        <v>43942</v>
      </c>
      <c r="H764" s="4">
        <v>98296.71</v>
      </c>
      <c r="I764" t="s">
        <v>251</v>
      </c>
      <c r="J764">
        <v>-4250642075</v>
      </c>
      <c r="K764" t="s">
        <v>40</v>
      </c>
      <c r="L764" t="b">
        <v>0</v>
      </c>
    </row>
    <row r="765" spans="1:12" x14ac:dyDescent="0.25">
      <c r="A765" t="s">
        <v>899</v>
      </c>
      <c r="B765" t="s">
        <v>63</v>
      </c>
      <c r="C765" t="s">
        <v>53</v>
      </c>
      <c r="D765">
        <v>40</v>
      </c>
      <c r="E765" t="s">
        <v>80</v>
      </c>
      <c r="F765" t="s">
        <v>28</v>
      </c>
      <c r="G765" s="1">
        <v>44062</v>
      </c>
      <c r="H765" s="4">
        <v>62584</v>
      </c>
      <c r="I765" t="s">
        <v>104</v>
      </c>
      <c r="J765">
        <v>-8362536666</v>
      </c>
      <c r="K765" t="s">
        <v>30</v>
      </c>
      <c r="L765" t="b">
        <v>0</v>
      </c>
    </row>
    <row r="766" spans="1:12" x14ac:dyDescent="0.25">
      <c r="A766" t="s">
        <v>900</v>
      </c>
      <c r="B766" t="s">
        <v>52</v>
      </c>
      <c r="C766" t="s">
        <v>26</v>
      </c>
      <c r="D766">
        <v>40</v>
      </c>
      <c r="E766" t="s">
        <v>68</v>
      </c>
      <c r="F766" t="s">
        <v>33</v>
      </c>
      <c r="G766" s="1">
        <v>43882</v>
      </c>
      <c r="H766" s="4">
        <v>62521.5</v>
      </c>
      <c r="I766" t="s">
        <v>109</v>
      </c>
      <c r="J766">
        <v>-7767555627</v>
      </c>
      <c r="K766" t="s">
        <v>18</v>
      </c>
      <c r="L766" t="b">
        <v>1</v>
      </c>
    </row>
    <row r="767" spans="1:12" x14ac:dyDescent="0.25">
      <c r="A767" t="s">
        <v>901</v>
      </c>
      <c r="B767" t="s">
        <v>57</v>
      </c>
      <c r="C767" t="s">
        <v>37</v>
      </c>
      <c r="D767">
        <v>40</v>
      </c>
      <c r="E767" t="s">
        <v>217</v>
      </c>
      <c r="F767" t="s">
        <v>33</v>
      </c>
      <c r="G767" s="1">
        <v>45247</v>
      </c>
      <c r="H767" s="4">
        <v>95400.35</v>
      </c>
      <c r="I767" t="s">
        <v>59</v>
      </c>
      <c r="J767">
        <v>-3333939577</v>
      </c>
      <c r="K767" t="s">
        <v>40</v>
      </c>
      <c r="L767" t="b">
        <v>1</v>
      </c>
    </row>
    <row r="768" spans="1:12" x14ac:dyDescent="0.25">
      <c r="A768" t="s">
        <v>902</v>
      </c>
      <c r="B768" t="s">
        <v>52</v>
      </c>
      <c r="C768" t="s">
        <v>26</v>
      </c>
      <c r="D768">
        <v>25</v>
      </c>
      <c r="E768" t="s">
        <v>141</v>
      </c>
      <c r="F768" t="s">
        <v>28</v>
      </c>
      <c r="G768" s="1">
        <v>44751</v>
      </c>
      <c r="H768" s="4">
        <v>94385.07</v>
      </c>
      <c r="I768" t="s">
        <v>109</v>
      </c>
      <c r="J768">
        <v>-6543627186</v>
      </c>
      <c r="K768" t="s">
        <v>40</v>
      </c>
      <c r="L768" t="b">
        <v>1</v>
      </c>
    </row>
    <row r="769" spans="1:12" x14ac:dyDescent="0.25">
      <c r="A769" t="s">
        <v>903</v>
      </c>
      <c r="B769" t="s">
        <v>67</v>
      </c>
      <c r="C769" t="s">
        <v>42</v>
      </c>
      <c r="E769" t="s">
        <v>100</v>
      </c>
      <c r="F769" t="s">
        <v>33</v>
      </c>
      <c r="G769" s="1">
        <v>44958</v>
      </c>
      <c r="H769" s="4">
        <v>76642.490000000005</v>
      </c>
      <c r="I769" t="s">
        <v>78</v>
      </c>
      <c r="J769">
        <v>-4960335825</v>
      </c>
      <c r="K769" t="s">
        <v>40</v>
      </c>
      <c r="L769" t="b">
        <v>1</v>
      </c>
    </row>
    <row r="770" spans="1:12" x14ac:dyDescent="0.25">
      <c r="A770" t="s">
        <v>904</v>
      </c>
      <c r="B770" t="s">
        <v>36</v>
      </c>
      <c r="C770" t="s">
        <v>20</v>
      </c>
      <c r="E770" t="s">
        <v>54</v>
      </c>
      <c r="F770" t="s">
        <v>16</v>
      </c>
      <c r="G770" s="1">
        <v>45610</v>
      </c>
      <c r="H770" s="4">
        <v>60122.52</v>
      </c>
      <c r="I770" t="s">
        <v>198</v>
      </c>
      <c r="J770">
        <v>-8627036923</v>
      </c>
      <c r="K770" t="s">
        <v>23</v>
      </c>
      <c r="L770" t="b">
        <v>1</v>
      </c>
    </row>
    <row r="771" spans="1:12" x14ac:dyDescent="0.25">
      <c r="A771" t="s">
        <v>905</v>
      </c>
      <c r="B771" t="s">
        <v>25</v>
      </c>
      <c r="C771" t="s">
        <v>111</v>
      </c>
      <c r="D771">
        <v>40</v>
      </c>
      <c r="E771" t="s">
        <v>131</v>
      </c>
      <c r="F771" t="s">
        <v>28</v>
      </c>
      <c r="G771" s="1">
        <v>45405</v>
      </c>
      <c r="H771" s="4">
        <v>117267.63</v>
      </c>
      <c r="I771" t="s">
        <v>159</v>
      </c>
      <c r="J771">
        <v>-9269326572</v>
      </c>
      <c r="K771" t="s">
        <v>30</v>
      </c>
      <c r="L771" t="b">
        <v>0</v>
      </c>
    </row>
    <row r="772" spans="1:12" x14ac:dyDescent="0.25">
      <c r="A772" t="s">
        <v>906</v>
      </c>
      <c r="B772" t="s">
        <v>52</v>
      </c>
      <c r="C772" t="s">
        <v>26</v>
      </c>
      <c r="D772">
        <v>25</v>
      </c>
      <c r="E772" t="s">
        <v>169</v>
      </c>
      <c r="F772" t="s">
        <v>16</v>
      </c>
      <c r="G772" s="1">
        <v>45106</v>
      </c>
      <c r="H772" s="4" t="s">
        <v>223</v>
      </c>
      <c r="I772" t="s">
        <v>109</v>
      </c>
      <c r="J772">
        <v>-2759980110</v>
      </c>
      <c r="K772" t="s">
        <v>23</v>
      </c>
      <c r="L772" t="b">
        <v>1</v>
      </c>
    </row>
    <row r="773" spans="1:12" x14ac:dyDescent="0.25">
      <c r="A773" t="s">
        <v>907</v>
      </c>
      <c r="B773" t="s">
        <v>63</v>
      </c>
      <c r="C773" t="s">
        <v>26</v>
      </c>
      <c r="D773">
        <v>40</v>
      </c>
      <c r="E773" t="s">
        <v>43</v>
      </c>
      <c r="F773" t="s">
        <v>28</v>
      </c>
      <c r="G773" s="1">
        <v>45638</v>
      </c>
      <c r="H773" s="4">
        <v>84542.68</v>
      </c>
      <c r="I773" t="s">
        <v>251</v>
      </c>
      <c r="J773">
        <v>-5155322</v>
      </c>
      <c r="K773" t="s">
        <v>30</v>
      </c>
      <c r="L773" t="b">
        <v>1</v>
      </c>
    </row>
    <row r="774" spans="1:12" x14ac:dyDescent="0.25">
      <c r="A774" t="s">
        <v>908</v>
      </c>
      <c r="B774" t="s">
        <v>63</v>
      </c>
      <c r="C774" t="s">
        <v>111</v>
      </c>
      <c r="D774">
        <v>40</v>
      </c>
      <c r="E774" t="s">
        <v>103</v>
      </c>
      <c r="F774" t="s">
        <v>16</v>
      </c>
      <c r="G774" s="1">
        <v>45062</v>
      </c>
      <c r="H774" s="4">
        <v>92007.15</v>
      </c>
      <c r="I774" t="s">
        <v>284</v>
      </c>
      <c r="J774">
        <v>-4159597751</v>
      </c>
      <c r="K774" t="s">
        <v>18</v>
      </c>
      <c r="L774" t="b">
        <v>1</v>
      </c>
    </row>
    <row r="775" spans="1:12" x14ac:dyDescent="0.25">
      <c r="A775" t="s">
        <v>909</v>
      </c>
      <c r="B775" t="s">
        <v>32</v>
      </c>
      <c r="C775" t="s">
        <v>20</v>
      </c>
      <c r="E775" t="s">
        <v>75</v>
      </c>
      <c r="F775" t="s">
        <v>16</v>
      </c>
      <c r="G775" s="1">
        <v>43931</v>
      </c>
      <c r="H775" s="4">
        <v>62938.8</v>
      </c>
      <c r="I775" t="s">
        <v>138</v>
      </c>
      <c r="J775">
        <v>-4418222617</v>
      </c>
      <c r="K775" t="s">
        <v>18</v>
      </c>
      <c r="L775" t="b">
        <v>0</v>
      </c>
    </row>
    <row r="776" spans="1:12" x14ac:dyDescent="0.25">
      <c r="A776" t="s">
        <v>910</v>
      </c>
      <c r="B776" t="s">
        <v>36</v>
      </c>
      <c r="C776" t="s">
        <v>53</v>
      </c>
      <c r="D776">
        <v>25</v>
      </c>
      <c r="E776" t="s">
        <v>96</v>
      </c>
      <c r="F776" t="s">
        <v>28</v>
      </c>
      <c r="G776" s="1">
        <v>45014</v>
      </c>
      <c r="H776" s="4">
        <v>108661.01</v>
      </c>
      <c r="I776" t="s">
        <v>219</v>
      </c>
      <c r="J776">
        <v>-9628874311</v>
      </c>
      <c r="K776" t="s">
        <v>40</v>
      </c>
      <c r="L776" t="b">
        <v>0</v>
      </c>
    </row>
    <row r="777" spans="1:12" x14ac:dyDescent="0.25">
      <c r="A777" t="s">
        <v>911</v>
      </c>
      <c r="B777" t="s">
        <v>13</v>
      </c>
      <c r="C777" t="s">
        <v>26</v>
      </c>
      <c r="D777">
        <v>25</v>
      </c>
      <c r="E777" t="s">
        <v>38</v>
      </c>
      <c r="F777" t="s">
        <v>16</v>
      </c>
      <c r="G777" s="1">
        <v>44161</v>
      </c>
      <c r="H777" s="4">
        <v>97046.33</v>
      </c>
      <c r="I777" t="s">
        <v>48</v>
      </c>
      <c r="J777">
        <v>-7102676719</v>
      </c>
      <c r="K777" t="s">
        <v>30</v>
      </c>
      <c r="L777" t="b">
        <v>0</v>
      </c>
    </row>
    <row r="778" spans="1:12" x14ac:dyDescent="0.25">
      <c r="A778" t="s">
        <v>912</v>
      </c>
      <c r="B778" t="s">
        <v>52</v>
      </c>
      <c r="C778" t="s">
        <v>111</v>
      </c>
      <c r="D778">
        <v>40</v>
      </c>
      <c r="E778" t="s">
        <v>75</v>
      </c>
      <c r="F778" t="s">
        <v>33</v>
      </c>
      <c r="G778" s="1">
        <v>43904</v>
      </c>
      <c r="H778" s="4">
        <v>56518.84</v>
      </c>
      <c r="I778" t="s">
        <v>167</v>
      </c>
      <c r="J778">
        <v>-9579927078</v>
      </c>
      <c r="K778" t="s">
        <v>18</v>
      </c>
      <c r="L778" t="b">
        <v>0</v>
      </c>
    </row>
    <row r="779" spans="1:12" x14ac:dyDescent="0.25">
      <c r="A779" t="s">
        <v>913</v>
      </c>
      <c r="B779" t="s">
        <v>36</v>
      </c>
      <c r="C779" t="s">
        <v>42</v>
      </c>
      <c r="D779">
        <v>40</v>
      </c>
      <c r="E779" t="s">
        <v>38</v>
      </c>
      <c r="F779" t="s">
        <v>28</v>
      </c>
      <c r="G779" s="1">
        <v>43963</v>
      </c>
      <c r="H779" s="4">
        <v>70498.289999999994</v>
      </c>
      <c r="I779" t="s">
        <v>157</v>
      </c>
      <c r="J779">
        <v>-5515122945</v>
      </c>
      <c r="K779" t="s">
        <v>30</v>
      </c>
      <c r="L779" t="b">
        <v>1</v>
      </c>
    </row>
    <row r="780" spans="1:12" x14ac:dyDescent="0.25">
      <c r="A780" t="s">
        <v>914</v>
      </c>
      <c r="B780" t="s">
        <v>32</v>
      </c>
      <c r="C780" t="s">
        <v>42</v>
      </c>
      <c r="D780">
        <v>35</v>
      </c>
      <c r="E780" t="s">
        <v>72</v>
      </c>
      <c r="F780" t="s">
        <v>28</v>
      </c>
      <c r="G780" s="1">
        <v>44260</v>
      </c>
      <c r="H780" s="4">
        <v>98708.06</v>
      </c>
      <c r="I780" t="s">
        <v>236</v>
      </c>
      <c r="J780">
        <v>-2135415969</v>
      </c>
      <c r="K780" t="s">
        <v>18</v>
      </c>
      <c r="L780" t="b">
        <v>1</v>
      </c>
    </row>
    <row r="781" spans="1:12" x14ac:dyDescent="0.25">
      <c r="A781" t="s">
        <v>915</v>
      </c>
      <c r="B781" t="s">
        <v>13</v>
      </c>
      <c r="C781" t="s">
        <v>37</v>
      </c>
      <c r="E781" t="s">
        <v>258</v>
      </c>
      <c r="F781" t="s">
        <v>28</v>
      </c>
      <c r="G781" s="1">
        <v>44010</v>
      </c>
      <c r="H781" s="4">
        <v>83856.41</v>
      </c>
      <c r="I781" t="s">
        <v>129</v>
      </c>
      <c r="J781">
        <v>-9962543847</v>
      </c>
      <c r="K781" t="s">
        <v>23</v>
      </c>
      <c r="L781" t="b">
        <v>0</v>
      </c>
    </row>
    <row r="782" spans="1:12" x14ac:dyDescent="0.25">
      <c r="A782" t="s">
        <v>916</v>
      </c>
      <c r="B782" t="s">
        <v>32</v>
      </c>
      <c r="C782" t="s">
        <v>111</v>
      </c>
      <c r="D782">
        <v>40</v>
      </c>
      <c r="E782" t="s">
        <v>155</v>
      </c>
      <c r="F782" t="s">
        <v>33</v>
      </c>
      <c r="G782" s="1">
        <v>44907</v>
      </c>
      <c r="H782" s="4">
        <v>90259.99</v>
      </c>
      <c r="I782" t="s">
        <v>384</v>
      </c>
      <c r="J782">
        <v>-752034475</v>
      </c>
      <c r="K782" t="s">
        <v>18</v>
      </c>
      <c r="L782" t="b">
        <v>0</v>
      </c>
    </row>
    <row r="783" spans="1:12" x14ac:dyDescent="0.25">
      <c r="A783" t="s">
        <v>917</v>
      </c>
      <c r="B783" t="s">
        <v>52</v>
      </c>
      <c r="C783" t="s">
        <v>37</v>
      </c>
      <c r="E783" t="s">
        <v>72</v>
      </c>
      <c r="F783" t="s">
        <v>28</v>
      </c>
      <c r="G783" s="1">
        <v>45324</v>
      </c>
      <c r="H783" s="4">
        <v>94230.03</v>
      </c>
      <c r="I783" t="s">
        <v>84</v>
      </c>
      <c r="J783">
        <v>-5047158028</v>
      </c>
      <c r="K783" t="s">
        <v>23</v>
      </c>
      <c r="L783" t="b">
        <v>1</v>
      </c>
    </row>
    <row r="784" spans="1:12" x14ac:dyDescent="0.25">
      <c r="A784" t="s">
        <v>918</v>
      </c>
      <c r="B784" t="s">
        <v>52</v>
      </c>
      <c r="C784" t="s">
        <v>42</v>
      </c>
      <c r="E784" t="s">
        <v>27</v>
      </c>
      <c r="F784" t="s">
        <v>33</v>
      </c>
      <c r="G784" s="1">
        <v>44227</v>
      </c>
      <c r="H784" s="4">
        <v>50110.66</v>
      </c>
      <c r="I784" t="s">
        <v>81</v>
      </c>
      <c r="J784">
        <v>-904637659</v>
      </c>
      <c r="K784" t="s">
        <v>18</v>
      </c>
      <c r="L784" t="b">
        <v>1</v>
      </c>
    </row>
    <row r="785" spans="1:12" x14ac:dyDescent="0.25">
      <c r="A785" t="s">
        <v>919</v>
      </c>
      <c r="B785" t="s">
        <v>13</v>
      </c>
      <c r="C785" t="s">
        <v>20</v>
      </c>
      <c r="D785">
        <v>30</v>
      </c>
      <c r="E785" t="s">
        <v>72</v>
      </c>
      <c r="F785" t="s">
        <v>33</v>
      </c>
      <c r="G785" s="1">
        <v>43924</v>
      </c>
      <c r="H785" s="4">
        <v>73365.460000000006</v>
      </c>
      <c r="I785" t="s">
        <v>22</v>
      </c>
      <c r="J785">
        <v>-4655866524</v>
      </c>
      <c r="K785" t="s">
        <v>40</v>
      </c>
      <c r="L785" t="b">
        <v>0</v>
      </c>
    </row>
    <row r="786" spans="1:12" x14ac:dyDescent="0.25">
      <c r="A786" t="s">
        <v>920</v>
      </c>
      <c r="B786" t="s">
        <v>57</v>
      </c>
      <c r="C786" t="s">
        <v>53</v>
      </c>
      <c r="D786">
        <v>25</v>
      </c>
      <c r="E786" t="s">
        <v>54</v>
      </c>
      <c r="F786" t="s">
        <v>28</v>
      </c>
      <c r="G786" s="1">
        <v>44407</v>
      </c>
      <c r="H786" s="4">
        <v>67809.23</v>
      </c>
      <c r="I786" t="s">
        <v>183</v>
      </c>
      <c r="J786">
        <v>-4837441714</v>
      </c>
      <c r="K786" t="s">
        <v>23</v>
      </c>
      <c r="L786" t="b">
        <v>0</v>
      </c>
    </row>
    <row r="787" spans="1:12" x14ac:dyDescent="0.25">
      <c r="A787" t="s">
        <v>921</v>
      </c>
      <c r="B787" t="s">
        <v>32</v>
      </c>
      <c r="C787" t="s">
        <v>111</v>
      </c>
      <c r="E787" t="s">
        <v>155</v>
      </c>
      <c r="F787" t="s">
        <v>16</v>
      </c>
      <c r="G787" s="1">
        <v>44064</v>
      </c>
      <c r="H787" s="4">
        <v>98008.51</v>
      </c>
      <c r="I787" t="s">
        <v>384</v>
      </c>
      <c r="J787">
        <v>-8102131250</v>
      </c>
      <c r="K787" t="s">
        <v>18</v>
      </c>
      <c r="L787" t="b">
        <v>0</v>
      </c>
    </row>
    <row r="788" spans="1:12" x14ac:dyDescent="0.25">
      <c r="A788" t="s">
        <v>922</v>
      </c>
      <c r="B788" t="s">
        <v>25</v>
      </c>
      <c r="C788" t="s">
        <v>14</v>
      </c>
      <c r="D788">
        <v>30</v>
      </c>
      <c r="E788" t="s">
        <v>108</v>
      </c>
      <c r="F788" t="s">
        <v>33</v>
      </c>
      <c r="G788" s="1">
        <v>45208</v>
      </c>
      <c r="H788" s="4">
        <v>83537.58</v>
      </c>
      <c r="I788" t="s">
        <v>143</v>
      </c>
      <c r="J788">
        <v>-2931100590</v>
      </c>
      <c r="K788" t="s">
        <v>40</v>
      </c>
      <c r="L788" t="b">
        <v>0</v>
      </c>
    </row>
    <row r="789" spans="1:12" x14ac:dyDescent="0.25">
      <c r="A789" t="s">
        <v>923</v>
      </c>
      <c r="B789" t="s">
        <v>25</v>
      </c>
      <c r="C789" t="s">
        <v>42</v>
      </c>
      <c r="D789">
        <v>30</v>
      </c>
      <c r="E789" t="s">
        <v>190</v>
      </c>
      <c r="F789" t="s">
        <v>28</v>
      </c>
      <c r="G789" s="1">
        <v>44774</v>
      </c>
      <c r="H789" s="4">
        <v>112444.08</v>
      </c>
      <c r="I789" t="s">
        <v>44</v>
      </c>
      <c r="J789">
        <v>-2975191022</v>
      </c>
      <c r="K789" t="s">
        <v>23</v>
      </c>
      <c r="L789" t="b">
        <v>1</v>
      </c>
    </row>
    <row r="790" spans="1:12" x14ac:dyDescent="0.25">
      <c r="A790" t="s">
        <v>924</v>
      </c>
      <c r="B790" t="s">
        <v>36</v>
      </c>
      <c r="C790" t="s">
        <v>42</v>
      </c>
      <c r="D790">
        <v>40</v>
      </c>
      <c r="E790" t="s">
        <v>93</v>
      </c>
      <c r="F790" t="s">
        <v>16</v>
      </c>
      <c r="G790" s="1">
        <v>45541</v>
      </c>
      <c r="H790" s="4">
        <v>86475.13</v>
      </c>
      <c r="I790" t="s">
        <v>157</v>
      </c>
      <c r="J790">
        <v>-1211063300</v>
      </c>
      <c r="K790" t="s">
        <v>40</v>
      </c>
      <c r="L790" t="b">
        <v>1</v>
      </c>
    </row>
    <row r="791" spans="1:12" x14ac:dyDescent="0.25">
      <c r="A791" t="s">
        <v>925</v>
      </c>
      <c r="B791" t="s">
        <v>36</v>
      </c>
      <c r="C791" t="s">
        <v>14</v>
      </c>
      <c r="E791" t="s">
        <v>43</v>
      </c>
      <c r="F791" t="s">
        <v>16</v>
      </c>
      <c r="G791" s="1">
        <v>45013</v>
      </c>
      <c r="H791" s="4">
        <v>97984.53</v>
      </c>
      <c r="I791" t="s">
        <v>50</v>
      </c>
      <c r="J791">
        <v>-6583737926</v>
      </c>
      <c r="K791" t="s">
        <v>30</v>
      </c>
      <c r="L791" t="b">
        <v>1</v>
      </c>
    </row>
    <row r="792" spans="1:12" x14ac:dyDescent="0.25">
      <c r="A792" t="s">
        <v>926</v>
      </c>
      <c r="B792" t="s">
        <v>36</v>
      </c>
      <c r="C792" t="s">
        <v>86</v>
      </c>
      <c r="D792">
        <v>25</v>
      </c>
      <c r="E792" t="s">
        <v>108</v>
      </c>
      <c r="F792" t="s">
        <v>16</v>
      </c>
      <c r="G792" s="1">
        <v>44525</v>
      </c>
      <c r="H792" s="4">
        <v>118853.31</v>
      </c>
      <c r="I792" t="s">
        <v>101</v>
      </c>
      <c r="J792">
        <v>-4907280122</v>
      </c>
      <c r="K792" t="s">
        <v>30</v>
      </c>
      <c r="L792" t="b">
        <v>0</v>
      </c>
    </row>
    <row r="793" spans="1:12" x14ac:dyDescent="0.25">
      <c r="A793" t="s">
        <v>927</v>
      </c>
      <c r="B793" t="s">
        <v>52</v>
      </c>
      <c r="C793" t="s">
        <v>42</v>
      </c>
      <c r="E793" t="s">
        <v>72</v>
      </c>
      <c r="F793" t="s">
        <v>16</v>
      </c>
      <c r="G793" s="1">
        <v>45049</v>
      </c>
      <c r="H793" s="4">
        <v>58179.12</v>
      </c>
      <c r="I793" t="s">
        <v>81</v>
      </c>
      <c r="J793">
        <v>-4289311324</v>
      </c>
      <c r="K793" t="s">
        <v>23</v>
      </c>
      <c r="L793" t="b">
        <v>0</v>
      </c>
    </row>
    <row r="794" spans="1:12" x14ac:dyDescent="0.25">
      <c r="A794" t="s">
        <v>928</v>
      </c>
      <c r="B794" t="s">
        <v>32</v>
      </c>
      <c r="C794" t="s">
        <v>26</v>
      </c>
      <c r="D794">
        <v>35</v>
      </c>
      <c r="E794" t="s">
        <v>197</v>
      </c>
      <c r="F794" t="s">
        <v>33</v>
      </c>
      <c r="G794" s="1">
        <v>44678</v>
      </c>
      <c r="H794" s="4">
        <v>56075.839999999997</v>
      </c>
      <c r="I794" t="s">
        <v>224</v>
      </c>
      <c r="J794">
        <v>-3269496842</v>
      </c>
      <c r="K794" t="s">
        <v>18</v>
      </c>
      <c r="L794" t="b">
        <v>1</v>
      </c>
    </row>
    <row r="795" spans="1:12" x14ac:dyDescent="0.25">
      <c r="A795" t="s">
        <v>929</v>
      </c>
      <c r="B795" t="s">
        <v>36</v>
      </c>
      <c r="C795" t="s">
        <v>20</v>
      </c>
      <c r="D795">
        <v>40</v>
      </c>
      <c r="E795" t="s">
        <v>64</v>
      </c>
      <c r="F795" t="s">
        <v>28</v>
      </c>
      <c r="G795" s="1">
        <v>44450</v>
      </c>
      <c r="H795" s="4">
        <v>62250.89</v>
      </c>
      <c r="I795" t="s">
        <v>198</v>
      </c>
      <c r="J795">
        <v>-6453804420</v>
      </c>
      <c r="K795" t="s">
        <v>23</v>
      </c>
      <c r="L795" t="b">
        <v>1</v>
      </c>
    </row>
    <row r="796" spans="1:12" x14ac:dyDescent="0.25">
      <c r="A796" t="s">
        <v>930</v>
      </c>
      <c r="B796" t="s">
        <v>25</v>
      </c>
      <c r="C796" t="s">
        <v>111</v>
      </c>
      <c r="D796">
        <v>30</v>
      </c>
      <c r="E796" t="s">
        <v>38</v>
      </c>
      <c r="F796" t="s">
        <v>28</v>
      </c>
      <c r="G796" s="1">
        <v>43882</v>
      </c>
      <c r="H796" s="4">
        <v>105931.77</v>
      </c>
      <c r="I796" t="s">
        <v>159</v>
      </c>
      <c r="J796">
        <v>-175096169</v>
      </c>
      <c r="K796" t="s">
        <v>40</v>
      </c>
      <c r="L796" t="b">
        <v>1</v>
      </c>
    </row>
    <row r="797" spans="1:12" x14ac:dyDescent="0.25">
      <c r="A797" t="s">
        <v>931</v>
      </c>
      <c r="B797" t="s">
        <v>52</v>
      </c>
      <c r="C797" t="s">
        <v>14</v>
      </c>
      <c r="D797">
        <v>30</v>
      </c>
      <c r="E797" t="s">
        <v>180</v>
      </c>
      <c r="F797" t="s">
        <v>28</v>
      </c>
      <c r="G797" s="1">
        <v>45620</v>
      </c>
      <c r="H797" s="4">
        <v>86653.96</v>
      </c>
      <c r="I797" t="s">
        <v>149</v>
      </c>
      <c r="J797">
        <v>-1595919456</v>
      </c>
      <c r="K797" t="s">
        <v>18</v>
      </c>
      <c r="L797" t="b">
        <v>1</v>
      </c>
    </row>
    <row r="798" spans="1:12" x14ac:dyDescent="0.25">
      <c r="A798" t="s">
        <v>932</v>
      </c>
      <c r="B798" t="s">
        <v>52</v>
      </c>
      <c r="C798" t="s">
        <v>26</v>
      </c>
      <c r="D798">
        <v>25</v>
      </c>
      <c r="E798" t="s">
        <v>185</v>
      </c>
      <c r="F798" t="s">
        <v>16</v>
      </c>
      <c r="G798" s="1">
        <v>44251</v>
      </c>
      <c r="H798" s="4">
        <v>100719.94</v>
      </c>
      <c r="I798" t="s">
        <v>109</v>
      </c>
      <c r="J798">
        <v>-5757475832</v>
      </c>
      <c r="K798" t="s">
        <v>30</v>
      </c>
      <c r="L798" t="b">
        <v>0</v>
      </c>
    </row>
    <row r="799" spans="1:12" x14ac:dyDescent="0.25">
      <c r="A799" t="s">
        <v>933</v>
      </c>
      <c r="B799" t="s">
        <v>13</v>
      </c>
      <c r="C799" t="s">
        <v>14</v>
      </c>
      <c r="D799">
        <v>25</v>
      </c>
      <c r="E799" t="s">
        <v>126</v>
      </c>
      <c r="F799" t="s">
        <v>28</v>
      </c>
      <c r="G799" s="1">
        <v>45567</v>
      </c>
      <c r="H799" s="4">
        <v>91600.13</v>
      </c>
      <c r="I799" t="s">
        <v>17</v>
      </c>
      <c r="J799">
        <v>-9205677566</v>
      </c>
      <c r="K799" t="s">
        <v>18</v>
      </c>
      <c r="L799" t="b">
        <v>1</v>
      </c>
    </row>
    <row r="800" spans="1:12" x14ac:dyDescent="0.25">
      <c r="A800" t="s">
        <v>934</v>
      </c>
      <c r="B800" t="s">
        <v>63</v>
      </c>
      <c r="C800" t="s">
        <v>111</v>
      </c>
      <c r="D800">
        <v>25</v>
      </c>
      <c r="E800" t="s">
        <v>89</v>
      </c>
      <c r="F800" t="s">
        <v>28</v>
      </c>
      <c r="G800" s="1">
        <v>45357</v>
      </c>
      <c r="H800" s="4">
        <v>71873.66</v>
      </c>
      <c r="I800" t="s">
        <v>284</v>
      </c>
      <c r="J800">
        <v>-7722660255</v>
      </c>
      <c r="K800" t="s">
        <v>30</v>
      </c>
      <c r="L800" t="b">
        <v>1</v>
      </c>
    </row>
    <row r="801" spans="1:12" x14ac:dyDescent="0.25">
      <c r="A801" t="s">
        <v>935</v>
      </c>
      <c r="B801" t="s">
        <v>32</v>
      </c>
      <c r="C801" t="s">
        <v>37</v>
      </c>
      <c r="D801">
        <v>30</v>
      </c>
      <c r="E801" t="s">
        <v>64</v>
      </c>
      <c r="F801" t="s">
        <v>16</v>
      </c>
      <c r="G801" s="1">
        <v>44417</v>
      </c>
      <c r="H801" s="4">
        <v>69365.47</v>
      </c>
      <c r="I801" t="s">
        <v>127</v>
      </c>
      <c r="J801">
        <v>-2650622922</v>
      </c>
      <c r="K801" t="s">
        <v>18</v>
      </c>
      <c r="L801" t="b">
        <v>1</v>
      </c>
    </row>
    <row r="802" spans="1:12" x14ac:dyDescent="0.25">
      <c r="A802" t="s">
        <v>936</v>
      </c>
      <c r="B802" t="s">
        <v>63</v>
      </c>
      <c r="C802" t="s">
        <v>111</v>
      </c>
      <c r="D802">
        <v>25</v>
      </c>
      <c r="E802" t="s">
        <v>64</v>
      </c>
      <c r="F802" t="s">
        <v>16</v>
      </c>
      <c r="G802" s="1">
        <v>44391</v>
      </c>
      <c r="H802" s="4">
        <v>58012.23</v>
      </c>
      <c r="I802" t="s">
        <v>284</v>
      </c>
      <c r="J802">
        <v>-1067245306</v>
      </c>
      <c r="K802" t="s">
        <v>18</v>
      </c>
      <c r="L802" t="b">
        <v>1</v>
      </c>
    </row>
    <row r="803" spans="1:12" x14ac:dyDescent="0.25">
      <c r="A803" t="s">
        <v>937</v>
      </c>
      <c r="B803" t="s">
        <v>13</v>
      </c>
      <c r="C803" t="s">
        <v>86</v>
      </c>
      <c r="D803">
        <v>30</v>
      </c>
      <c r="E803" t="s">
        <v>155</v>
      </c>
      <c r="F803" t="s">
        <v>28</v>
      </c>
      <c r="G803" s="1">
        <v>44483</v>
      </c>
      <c r="H803" s="4">
        <v>68973.649999999994</v>
      </c>
      <c r="I803" t="s">
        <v>87</v>
      </c>
      <c r="J803">
        <v>-6248433796</v>
      </c>
      <c r="K803" t="s">
        <v>18</v>
      </c>
      <c r="L803" t="b">
        <v>1</v>
      </c>
    </row>
    <row r="804" spans="1:12" x14ac:dyDescent="0.25">
      <c r="A804" t="s">
        <v>938</v>
      </c>
      <c r="B804" t="s">
        <v>32</v>
      </c>
      <c r="C804" t="s">
        <v>111</v>
      </c>
      <c r="E804" t="s">
        <v>169</v>
      </c>
      <c r="F804" t="s">
        <v>16</v>
      </c>
      <c r="G804" s="1">
        <v>44468</v>
      </c>
      <c r="H804" s="4">
        <v>92928.4</v>
      </c>
      <c r="I804" t="s">
        <v>384</v>
      </c>
      <c r="J804">
        <v>-6627051156</v>
      </c>
      <c r="K804" t="s">
        <v>40</v>
      </c>
      <c r="L804" t="b">
        <v>1</v>
      </c>
    </row>
    <row r="805" spans="1:12" x14ac:dyDescent="0.25">
      <c r="A805" t="s">
        <v>939</v>
      </c>
      <c r="B805" t="s">
        <v>63</v>
      </c>
      <c r="C805" t="s">
        <v>111</v>
      </c>
      <c r="D805">
        <v>25</v>
      </c>
      <c r="E805" t="s">
        <v>96</v>
      </c>
      <c r="F805" t="s">
        <v>33</v>
      </c>
      <c r="G805" s="1">
        <v>45214</v>
      </c>
      <c r="H805" s="4">
        <v>53531.92</v>
      </c>
      <c r="I805" t="s">
        <v>284</v>
      </c>
      <c r="J805">
        <v>-9423873669</v>
      </c>
      <c r="K805" t="s">
        <v>40</v>
      </c>
      <c r="L805" t="b">
        <v>1</v>
      </c>
    </row>
    <row r="806" spans="1:12" x14ac:dyDescent="0.25">
      <c r="A806" t="s">
        <v>940</v>
      </c>
      <c r="B806" t="s">
        <v>13</v>
      </c>
      <c r="C806" t="s">
        <v>86</v>
      </c>
      <c r="D806">
        <v>40</v>
      </c>
      <c r="E806" t="s">
        <v>190</v>
      </c>
      <c r="F806" t="s">
        <v>28</v>
      </c>
      <c r="G806" s="1">
        <v>45051</v>
      </c>
      <c r="H806" s="4">
        <v>112389.31</v>
      </c>
      <c r="I806" t="s">
        <v>87</v>
      </c>
      <c r="J806">
        <v>-4254969191</v>
      </c>
      <c r="K806" t="s">
        <v>23</v>
      </c>
      <c r="L806" t="b">
        <v>0</v>
      </c>
    </row>
    <row r="807" spans="1:12" x14ac:dyDescent="0.25">
      <c r="A807" t="s">
        <v>941</v>
      </c>
      <c r="B807" t="s">
        <v>63</v>
      </c>
      <c r="C807" t="s">
        <v>20</v>
      </c>
      <c r="E807" t="s">
        <v>131</v>
      </c>
      <c r="F807" t="s">
        <v>33</v>
      </c>
      <c r="G807" s="1">
        <v>45505</v>
      </c>
      <c r="H807" s="4">
        <v>63870.3</v>
      </c>
      <c r="I807" t="s">
        <v>307</v>
      </c>
      <c r="J807">
        <v>-8455259709</v>
      </c>
      <c r="K807" t="s">
        <v>23</v>
      </c>
      <c r="L807" t="b">
        <v>0</v>
      </c>
    </row>
    <row r="808" spans="1:12" x14ac:dyDescent="0.25">
      <c r="A808" t="s">
        <v>942</v>
      </c>
      <c r="B808" t="s">
        <v>13</v>
      </c>
      <c r="C808" t="s">
        <v>42</v>
      </c>
      <c r="D808">
        <v>40</v>
      </c>
      <c r="E808" t="s">
        <v>100</v>
      </c>
      <c r="F808" t="s">
        <v>16</v>
      </c>
      <c r="G808" s="1">
        <v>45495</v>
      </c>
      <c r="H808" s="4">
        <v>106164.53</v>
      </c>
      <c r="I808" t="s">
        <v>136</v>
      </c>
      <c r="J808">
        <v>-7563353573</v>
      </c>
      <c r="K808" t="s">
        <v>30</v>
      </c>
      <c r="L808" t="b">
        <v>0</v>
      </c>
    </row>
    <row r="809" spans="1:12" x14ac:dyDescent="0.25">
      <c r="A809" t="s">
        <v>943</v>
      </c>
      <c r="B809" t="s">
        <v>13</v>
      </c>
      <c r="C809" t="s">
        <v>111</v>
      </c>
      <c r="D809">
        <v>40</v>
      </c>
      <c r="E809" t="s">
        <v>133</v>
      </c>
      <c r="F809" t="s">
        <v>28</v>
      </c>
      <c r="G809" s="1">
        <v>45285</v>
      </c>
      <c r="H809" s="4">
        <v>103654.54</v>
      </c>
      <c r="I809" t="s">
        <v>112</v>
      </c>
      <c r="J809">
        <v>-8595325938</v>
      </c>
      <c r="K809" t="s">
        <v>40</v>
      </c>
      <c r="L809" t="b">
        <v>0</v>
      </c>
    </row>
    <row r="810" spans="1:12" x14ac:dyDescent="0.25">
      <c r="A810" t="s">
        <v>944</v>
      </c>
      <c r="B810" t="s">
        <v>57</v>
      </c>
      <c r="C810" t="s">
        <v>86</v>
      </c>
      <c r="D810">
        <v>30</v>
      </c>
      <c r="E810" t="s">
        <v>155</v>
      </c>
      <c r="F810" t="s">
        <v>33</v>
      </c>
      <c r="G810" s="1">
        <v>44633</v>
      </c>
      <c r="H810" s="4">
        <v>62834.720000000001</v>
      </c>
      <c r="I810" t="s">
        <v>98</v>
      </c>
      <c r="J810">
        <v>-9337970580</v>
      </c>
      <c r="K810" t="s">
        <v>30</v>
      </c>
      <c r="L810" t="b">
        <v>1</v>
      </c>
    </row>
    <row r="811" spans="1:12" x14ac:dyDescent="0.25">
      <c r="A811" t="s">
        <v>945</v>
      </c>
      <c r="B811" t="s">
        <v>36</v>
      </c>
      <c r="C811" t="s">
        <v>26</v>
      </c>
      <c r="D811">
        <v>35</v>
      </c>
      <c r="E811" t="s">
        <v>103</v>
      </c>
      <c r="F811" t="s">
        <v>16</v>
      </c>
      <c r="G811" s="1">
        <v>43964</v>
      </c>
      <c r="H811" s="4">
        <v>83273.41</v>
      </c>
      <c r="I811" t="s">
        <v>46</v>
      </c>
      <c r="J811">
        <v>-6295187793</v>
      </c>
      <c r="K811" t="s">
        <v>23</v>
      </c>
      <c r="L811" t="b">
        <v>0</v>
      </c>
    </row>
    <row r="812" spans="1:12" x14ac:dyDescent="0.25">
      <c r="A812" t="s">
        <v>946</v>
      </c>
      <c r="B812" t="s">
        <v>63</v>
      </c>
      <c r="C812" t="s">
        <v>37</v>
      </c>
      <c r="D812">
        <v>30</v>
      </c>
      <c r="E812" t="s">
        <v>131</v>
      </c>
      <c r="F812" t="s">
        <v>28</v>
      </c>
      <c r="G812" s="1">
        <v>45007</v>
      </c>
      <c r="H812" s="4">
        <v>58917.58</v>
      </c>
      <c r="I812" t="s">
        <v>65</v>
      </c>
      <c r="J812">
        <v>-1763425072</v>
      </c>
      <c r="K812" t="s">
        <v>30</v>
      </c>
      <c r="L812" t="b">
        <v>0</v>
      </c>
    </row>
    <row r="813" spans="1:12" x14ac:dyDescent="0.25">
      <c r="A813" t="s">
        <v>947</v>
      </c>
      <c r="B813" t="s">
        <v>13</v>
      </c>
      <c r="C813" t="s">
        <v>37</v>
      </c>
      <c r="D813">
        <v>35</v>
      </c>
      <c r="E813" t="s">
        <v>185</v>
      </c>
      <c r="F813" t="s">
        <v>16</v>
      </c>
      <c r="G813" s="1">
        <v>45453</v>
      </c>
      <c r="H813" s="4">
        <v>71148.27</v>
      </c>
      <c r="I813" t="s">
        <v>129</v>
      </c>
      <c r="J813">
        <v>-3055978244</v>
      </c>
      <c r="K813" t="s">
        <v>23</v>
      </c>
      <c r="L813" t="b">
        <v>1</v>
      </c>
    </row>
    <row r="814" spans="1:12" x14ac:dyDescent="0.25">
      <c r="A814" t="s">
        <v>948</v>
      </c>
      <c r="B814" t="s">
        <v>67</v>
      </c>
      <c r="C814" t="s">
        <v>111</v>
      </c>
      <c r="D814">
        <v>30</v>
      </c>
      <c r="E814" t="s">
        <v>100</v>
      </c>
      <c r="F814" t="s">
        <v>28</v>
      </c>
      <c r="G814" s="1">
        <v>44156</v>
      </c>
      <c r="H814" s="4">
        <v>118172.42</v>
      </c>
      <c r="I814" t="s">
        <v>122</v>
      </c>
      <c r="J814">
        <v>-7598339913</v>
      </c>
      <c r="K814" t="s">
        <v>40</v>
      </c>
      <c r="L814" t="b">
        <v>1</v>
      </c>
    </row>
    <row r="815" spans="1:12" x14ac:dyDescent="0.25">
      <c r="A815" t="s">
        <v>949</v>
      </c>
      <c r="B815" t="s">
        <v>36</v>
      </c>
      <c r="C815" t="s">
        <v>20</v>
      </c>
      <c r="D815">
        <v>30</v>
      </c>
      <c r="E815" t="s">
        <v>75</v>
      </c>
      <c r="F815" t="s">
        <v>33</v>
      </c>
      <c r="G815" s="1">
        <v>45437</v>
      </c>
      <c r="H815" s="4">
        <v>118614.37</v>
      </c>
      <c r="I815" t="s">
        <v>198</v>
      </c>
      <c r="J815">
        <v>-388436603</v>
      </c>
      <c r="K815" t="s">
        <v>18</v>
      </c>
      <c r="L815" t="b">
        <v>0</v>
      </c>
    </row>
    <row r="816" spans="1:12" x14ac:dyDescent="0.25">
      <c r="A816" t="s">
        <v>950</v>
      </c>
      <c r="B816" t="s">
        <v>36</v>
      </c>
      <c r="C816" t="s">
        <v>20</v>
      </c>
      <c r="E816" t="s">
        <v>54</v>
      </c>
      <c r="F816" t="s">
        <v>16</v>
      </c>
      <c r="G816" s="1">
        <v>45188</v>
      </c>
      <c r="H816" s="4">
        <v>96872.36</v>
      </c>
      <c r="I816" t="s">
        <v>198</v>
      </c>
      <c r="J816">
        <v>-4324006156</v>
      </c>
      <c r="K816" t="s">
        <v>40</v>
      </c>
      <c r="L816" t="b">
        <v>0</v>
      </c>
    </row>
    <row r="817" spans="1:12" x14ac:dyDescent="0.25">
      <c r="A817" t="s">
        <v>951</v>
      </c>
      <c r="B817" t="s">
        <v>63</v>
      </c>
      <c r="C817" t="s">
        <v>26</v>
      </c>
      <c r="D817">
        <v>25</v>
      </c>
      <c r="E817" t="s">
        <v>91</v>
      </c>
      <c r="F817" t="s">
        <v>33</v>
      </c>
      <c r="G817" s="1">
        <v>44497</v>
      </c>
      <c r="H817" s="4">
        <v>88856.14</v>
      </c>
      <c r="I817" t="s">
        <v>251</v>
      </c>
      <c r="J817">
        <v>-2768297513</v>
      </c>
      <c r="K817" t="s">
        <v>30</v>
      </c>
      <c r="L817" t="b">
        <v>1</v>
      </c>
    </row>
    <row r="818" spans="1:12" x14ac:dyDescent="0.25">
      <c r="A818" t="s">
        <v>952</v>
      </c>
      <c r="B818" t="s">
        <v>52</v>
      </c>
      <c r="C818" t="s">
        <v>111</v>
      </c>
      <c r="D818">
        <v>35</v>
      </c>
      <c r="E818" t="s">
        <v>21</v>
      </c>
      <c r="F818" t="s">
        <v>28</v>
      </c>
      <c r="G818" s="1">
        <v>44053</v>
      </c>
      <c r="H818" s="4">
        <v>97985.61</v>
      </c>
      <c r="I818" t="s">
        <v>167</v>
      </c>
      <c r="J818">
        <v>-7439742924</v>
      </c>
      <c r="K818" t="s">
        <v>30</v>
      </c>
      <c r="L818" t="b">
        <v>0</v>
      </c>
    </row>
    <row r="819" spans="1:12" x14ac:dyDescent="0.25">
      <c r="A819" t="s">
        <v>953</v>
      </c>
      <c r="B819" t="s">
        <v>67</v>
      </c>
      <c r="C819" t="s">
        <v>37</v>
      </c>
      <c r="D819">
        <v>35</v>
      </c>
      <c r="E819" t="s">
        <v>93</v>
      </c>
      <c r="F819" t="s">
        <v>28</v>
      </c>
      <c r="G819" s="1">
        <v>43956</v>
      </c>
      <c r="H819" s="4">
        <v>56337.31</v>
      </c>
      <c r="I819" t="s">
        <v>69</v>
      </c>
      <c r="J819">
        <v>-105875255</v>
      </c>
      <c r="K819" t="s">
        <v>40</v>
      </c>
      <c r="L819" t="b">
        <v>1</v>
      </c>
    </row>
    <row r="820" spans="1:12" x14ac:dyDescent="0.25">
      <c r="A820" t="s">
        <v>954</v>
      </c>
      <c r="B820" t="s">
        <v>25</v>
      </c>
      <c r="C820" t="s">
        <v>20</v>
      </c>
      <c r="D820">
        <v>30</v>
      </c>
      <c r="E820" t="s">
        <v>54</v>
      </c>
      <c r="F820" t="s">
        <v>33</v>
      </c>
      <c r="G820" s="1">
        <v>44919</v>
      </c>
      <c r="H820" s="4">
        <v>70405.23</v>
      </c>
      <c r="I820" t="s">
        <v>76</v>
      </c>
      <c r="J820">
        <v>-8065625903</v>
      </c>
      <c r="K820" t="s">
        <v>40</v>
      </c>
      <c r="L820" t="b">
        <v>1</v>
      </c>
    </row>
    <row r="821" spans="1:12" x14ac:dyDescent="0.25">
      <c r="A821" t="s">
        <v>955</v>
      </c>
      <c r="B821" t="s">
        <v>63</v>
      </c>
      <c r="C821" t="s">
        <v>111</v>
      </c>
      <c r="D821">
        <v>30</v>
      </c>
      <c r="E821" t="s">
        <v>27</v>
      </c>
      <c r="F821" t="s">
        <v>33</v>
      </c>
      <c r="G821" s="1">
        <v>44444</v>
      </c>
      <c r="H821" s="4">
        <v>89919.35</v>
      </c>
      <c r="I821" t="s">
        <v>284</v>
      </c>
      <c r="J821">
        <v>-5990802710</v>
      </c>
      <c r="K821" t="s">
        <v>23</v>
      </c>
      <c r="L821" t="b">
        <v>1</v>
      </c>
    </row>
    <row r="822" spans="1:12" x14ac:dyDescent="0.25">
      <c r="A822" t="s">
        <v>956</v>
      </c>
      <c r="B822" t="s">
        <v>32</v>
      </c>
      <c r="C822" t="s">
        <v>14</v>
      </c>
      <c r="D822">
        <v>40</v>
      </c>
      <c r="E822" t="s">
        <v>15</v>
      </c>
      <c r="F822" t="s">
        <v>16</v>
      </c>
      <c r="G822" s="1">
        <v>45024</v>
      </c>
      <c r="H822" s="4">
        <v>50568.35</v>
      </c>
      <c r="I822" t="s">
        <v>34</v>
      </c>
      <c r="J822">
        <v>-2218231554</v>
      </c>
      <c r="K822" t="s">
        <v>30</v>
      </c>
      <c r="L822" t="b">
        <v>1</v>
      </c>
    </row>
    <row r="823" spans="1:12" x14ac:dyDescent="0.25">
      <c r="A823" t="s">
        <v>957</v>
      </c>
      <c r="B823" t="s">
        <v>67</v>
      </c>
      <c r="C823" t="s">
        <v>20</v>
      </c>
      <c r="D823">
        <v>30</v>
      </c>
      <c r="E823" t="s">
        <v>126</v>
      </c>
      <c r="F823" t="s">
        <v>33</v>
      </c>
      <c r="G823" s="1">
        <v>44955</v>
      </c>
      <c r="H823" s="4" t="s">
        <v>223</v>
      </c>
      <c r="I823" t="s">
        <v>173</v>
      </c>
      <c r="J823">
        <v>-1651768085</v>
      </c>
      <c r="K823" t="s">
        <v>30</v>
      </c>
      <c r="L823" t="b">
        <v>0</v>
      </c>
    </row>
    <row r="824" spans="1:12" x14ac:dyDescent="0.25">
      <c r="A824" t="s">
        <v>958</v>
      </c>
      <c r="B824" t="s">
        <v>36</v>
      </c>
      <c r="C824" t="s">
        <v>86</v>
      </c>
      <c r="D824">
        <v>25</v>
      </c>
      <c r="E824" t="s">
        <v>126</v>
      </c>
      <c r="F824" t="s">
        <v>16</v>
      </c>
      <c r="G824" s="1">
        <v>44715</v>
      </c>
      <c r="H824" s="4">
        <v>99155.53</v>
      </c>
      <c r="I824" t="s">
        <v>101</v>
      </c>
      <c r="J824">
        <v>-6281372142</v>
      </c>
      <c r="K824" t="s">
        <v>40</v>
      </c>
      <c r="L824" t="b">
        <v>1</v>
      </c>
    </row>
    <row r="825" spans="1:12" x14ac:dyDescent="0.25">
      <c r="A825" t="s">
        <v>959</v>
      </c>
      <c r="B825" t="s">
        <v>36</v>
      </c>
      <c r="C825" t="s">
        <v>14</v>
      </c>
      <c r="D825">
        <v>40</v>
      </c>
      <c r="E825" t="s">
        <v>103</v>
      </c>
      <c r="F825" t="s">
        <v>33</v>
      </c>
      <c r="G825" s="1">
        <v>44947</v>
      </c>
      <c r="H825" s="4">
        <v>64785.13</v>
      </c>
      <c r="I825" t="s">
        <v>50</v>
      </c>
      <c r="J825">
        <v>-3080037002</v>
      </c>
      <c r="K825" t="s">
        <v>18</v>
      </c>
      <c r="L825" t="b">
        <v>1</v>
      </c>
    </row>
    <row r="826" spans="1:12" x14ac:dyDescent="0.25">
      <c r="A826" t="s">
        <v>960</v>
      </c>
      <c r="B826" t="s">
        <v>52</v>
      </c>
      <c r="C826" t="s">
        <v>42</v>
      </c>
      <c r="D826">
        <v>30</v>
      </c>
      <c r="E826" t="s">
        <v>72</v>
      </c>
      <c r="F826" t="s">
        <v>33</v>
      </c>
      <c r="G826" s="1">
        <v>45551</v>
      </c>
      <c r="H826" s="4">
        <v>79206.48</v>
      </c>
      <c r="I826" t="s">
        <v>81</v>
      </c>
      <c r="J826">
        <v>-3228556607</v>
      </c>
      <c r="K826" t="s">
        <v>30</v>
      </c>
      <c r="L826" t="b">
        <v>0</v>
      </c>
    </row>
    <row r="827" spans="1:12" x14ac:dyDescent="0.25">
      <c r="A827" t="s">
        <v>961</v>
      </c>
      <c r="B827" t="s">
        <v>52</v>
      </c>
      <c r="C827" t="s">
        <v>20</v>
      </c>
      <c r="D827">
        <v>30</v>
      </c>
      <c r="E827" t="s">
        <v>141</v>
      </c>
      <c r="F827" t="s">
        <v>28</v>
      </c>
      <c r="G827" s="1">
        <v>43863</v>
      </c>
      <c r="H827" s="4">
        <v>60079.71</v>
      </c>
      <c r="I827" t="s">
        <v>114</v>
      </c>
      <c r="J827">
        <v>-4706810389</v>
      </c>
      <c r="K827" t="s">
        <v>18</v>
      </c>
      <c r="L827" t="b">
        <v>1</v>
      </c>
    </row>
    <row r="828" spans="1:12" x14ac:dyDescent="0.25">
      <c r="A828" t="s">
        <v>962</v>
      </c>
      <c r="B828" t="s">
        <v>67</v>
      </c>
      <c r="C828" t="s">
        <v>37</v>
      </c>
      <c r="D828">
        <v>30</v>
      </c>
      <c r="E828" t="s">
        <v>58</v>
      </c>
      <c r="F828" t="s">
        <v>28</v>
      </c>
      <c r="G828" s="1">
        <v>45481</v>
      </c>
      <c r="H828" s="4">
        <v>79109.88</v>
      </c>
      <c r="I828" t="s">
        <v>69</v>
      </c>
      <c r="J828">
        <v>-3397051957</v>
      </c>
      <c r="K828" t="s">
        <v>40</v>
      </c>
      <c r="L828" t="b">
        <v>0</v>
      </c>
    </row>
    <row r="829" spans="1:12" x14ac:dyDescent="0.25">
      <c r="A829" t="s">
        <v>963</v>
      </c>
      <c r="B829" t="s">
        <v>67</v>
      </c>
      <c r="C829" t="s">
        <v>53</v>
      </c>
      <c r="E829" t="s">
        <v>176</v>
      </c>
      <c r="F829" t="s">
        <v>28</v>
      </c>
      <c r="G829" s="1">
        <v>44699</v>
      </c>
      <c r="H829" s="4">
        <v>88643.5</v>
      </c>
      <c r="I829" t="s">
        <v>116</v>
      </c>
      <c r="J829">
        <v>-2632809447</v>
      </c>
      <c r="K829" t="s">
        <v>40</v>
      </c>
      <c r="L829" t="b">
        <v>0</v>
      </c>
    </row>
    <row r="830" spans="1:12" x14ac:dyDescent="0.25">
      <c r="A830" t="s">
        <v>964</v>
      </c>
      <c r="B830" t="s">
        <v>36</v>
      </c>
      <c r="C830" t="s">
        <v>14</v>
      </c>
      <c r="D830">
        <v>30</v>
      </c>
      <c r="E830" t="s">
        <v>176</v>
      </c>
      <c r="F830" t="s">
        <v>28</v>
      </c>
      <c r="G830" s="1">
        <v>43846</v>
      </c>
      <c r="H830" s="4">
        <v>90455.7</v>
      </c>
      <c r="I830" t="s">
        <v>50</v>
      </c>
      <c r="J830">
        <v>-5862394534</v>
      </c>
      <c r="K830" t="s">
        <v>23</v>
      </c>
      <c r="L830" t="b">
        <v>0</v>
      </c>
    </row>
    <row r="831" spans="1:12" x14ac:dyDescent="0.25">
      <c r="A831" t="s">
        <v>965</v>
      </c>
      <c r="B831" t="s">
        <v>57</v>
      </c>
      <c r="C831" t="s">
        <v>42</v>
      </c>
      <c r="E831" t="s">
        <v>180</v>
      </c>
      <c r="F831" t="s">
        <v>28</v>
      </c>
      <c r="G831" s="1">
        <v>45011</v>
      </c>
      <c r="H831" s="4">
        <v>75687.899999999994</v>
      </c>
      <c r="I831" t="s">
        <v>94</v>
      </c>
      <c r="J831">
        <v>-4614707985</v>
      </c>
      <c r="K831" t="s">
        <v>30</v>
      </c>
      <c r="L831" t="b">
        <v>1</v>
      </c>
    </row>
    <row r="832" spans="1:12" x14ac:dyDescent="0.25">
      <c r="A832" t="s">
        <v>966</v>
      </c>
      <c r="B832" t="s">
        <v>63</v>
      </c>
      <c r="C832" t="s">
        <v>26</v>
      </c>
      <c r="D832">
        <v>35</v>
      </c>
      <c r="E832" t="s">
        <v>89</v>
      </c>
      <c r="F832" t="s">
        <v>33</v>
      </c>
      <c r="G832" s="1">
        <v>45245</v>
      </c>
      <c r="H832" s="4">
        <v>55604.42</v>
      </c>
      <c r="I832" t="s">
        <v>251</v>
      </c>
      <c r="J832">
        <v>-3210613393</v>
      </c>
      <c r="K832" t="s">
        <v>18</v>
      </c>
      <c r="L832" t="b">
        <v>0</v>
      </c>
    </row>
    <row r="833" spans="1:12" x14ac:dyDescent="0.25">
      <c r="A833" t="s">
        <v>967</v>
      </c>
      <c r="B833" t="s">
        <v>32</v>
      </c>
      <c r="C833" t="s">
        <v>26</v>
      </c>
      <c r="D833">
        <v>40</v>
      </c>
      <c r="E833" t="s">
        <v>43</v>
      </c>
      <c r="F833" t="s">
        <v>28</v>
      </c>
      <c r="G833" s="1">
        <v>45653</v>
      </c>
      <c r="H833" s="4">
        <v>92704.94</v>
      </c>
      <c r="I833" t="s">
        <v>224</v>
      </c>
      <c r="J833">
        <v>-3945703942</v>
      </c>
      <c r="K833" t="s">
        <v>23</v>
      </c>
      <c r="L833" t="b">
        <v>0</v>
      </c>
    </row>
    <row r="834" spans="1:12" x14ac:dyDescent="0.25">
      <c r="A834" t="s">
        <v>968</v>
      </c>
      <c r="B834" t="s">
        <v>13</v>
      </c>
      <c r="C834" t="s">
        <v>37</v>
      </c>
      <c r="E834" t="s">
        <v>155</v>
      </c>
      <c r="F834" t="s">
        <v>28</v>
      </c>
      <c r="G834" s="1">
        <v>43939</v>
      </c>
      <c r="H834" s="4">
        <v>113250.97</v>
      </c>
      <c r="I834" t="s">
        <v>129</v>
      </c>
      <c r="J834">
        <v>-8040325375</v>
      </c>
      <c r="K834" t="s">
        <v>30</v>
      </c>
      <c r="L834" t="b">
        <v>1</v>
      </c>
    </row>
    <row r="835" spans="1:12" x14ac:dyDescent="0.25">
      <c r="A835" t="s">
        <v>969</v>
      </c>
      <c r="B835" t="s">
        <v>25</v>
      </c>
      <c r="C835" t="s">
        <v>20</v>
      </c>
      <c r="D835">
        <v>40</v>
      </c>
      <c r="E835" t="s">
        <v>215</v>
      </c>
      <c r="F835" t="s">
        <v>33</v>
      </c>
      <c r="G835" s="1">
        <v>45006</v>
      </c>
      <c r="H835" s="4">
        <v>101367.02</v>
      </c>
      <c r="I835" t="s">
        <v>76</v>
      </c>
      <c r="J835">
        <v>-5769277893</v>
      </c>
      <c r="K835" t="s">
        <v>23</v>
      </c>
      <c r="L835" t="b">
        <v>0</v>
      </c>
    </row>
    <row r="836" spans="1:12" x14ac:dyDescent="0.25">
      <c r="A836" t="s">
        <v>970</v>
      </c>
      <c r="B836" t="s">
        <v>32</v>
      </c>
      <c r="C836" t="s">
        <v>111</v>
      </c>
      <c r="D836">
        <v>35</v>
      </c>
      <c r="E836" t="s">
        <v>96</v>
      </c>
      <c r="F836" t="s">
        <v>28</v>
      </c>
      <c r="G836" s="1">
        <v>45054</v>
      </c>
      <c r="H836" s="4">
        <v>102459.77</v>
      </c>
      <c r="I836" t="s">
        <v>384</v>
      </c>
      <c r="J836">
        <v>-3191009003</v>
      </c>
      <c r="K836" t="s">
        <v>40</v>
      </c>
      <c r="L836" t="b">
        <v>0</v>
      </c>
    </row>
    <row r="837" spans="1:12" x14ac:dyDescent="0.25">
      <c r="A837" t="s">
        <v>971</v>
      </c>
      <c r="B837" t="s">
        <v>32</v>
      </c>
      <c r="C837" t="s">
        <v>20</v>
      </c>
      <c r="D837">
        <v>25</v>
      </c>
      <c r="E837" t="s">
        <v>192</v>
      </c>
      <c r="F837" t="s">
        <v>28</v>
      </c>
      <c r="G837" s="1">
        <v>44177</v>
      </c>
      <c r="H837" s="4">
        <v>90100.2</v>
      </c>
      <c r="I837" t="s">
        <v>138</v>
      </c>
      <c r="J837">
        <v>-476921052</v>
      </c>
      <c r="K837" t="s">
        <v>30</v>
      </c>
      <c r="L837" t="b">
        <v>0</v>
      </c>
    </row>
    <row r="838" spans="1:12" x14ac:dyDescent="0.25">
      <c r="A838" t="s">
        <v>972</v>
      </c>
      <c r="B838" t="s">
        <v>32</v>
      </c>
      <c r="C838" t="s">
        <v>37</v>
      </c>
      <c r="E838" t="s">
        <v>217</v>
      </c>
      <c r="F838" t="s">
        <v>33</v>
      </c>
      <c r="G838" s="1">
        <v>43999</v>
      </c>
      <c r="H838" s="4">
        <v>58877.49</v>
      </c>
      <c r="I838" t="s">
        <v>127</v>
      </c>
      <c r="J838">
        <v>-3651460400</v>
      </c>
      <c r="K838" t="s">
        <v>23</v>
      </c>
      <c r="L838" t="b">
        <v>0</v>
      </c>
    </row>
    <row r="839" spans="1:12" x14ac:dyDescent="0.25">
      <c r="A839" t="s">
        <v>973</v>
      </c>
      <c r="B839" t="s">
        <v>32</v>
      </c>
      <c r="C839" t="s">
        <v>26</v>
      </c>
      <c r="D839">
        <v>35</v>
      </c>
      <c r="E839" t="s">
        <v>83</v>
      </c>
      <c r="F839" t="s">
        <v>33</v>
      </c>
      <c r="G839" s="1">
        <v>44394</v>
      </c>
      <c r="H839" s="4" t="s">
        <v>223</v>
      </c>
      <c r="I839" t="s">
        <v>224</v>
      </c>
      <c r="J839">
        <v>-4247310719</v>
      </c>
      <c r="K839" t="s">
        <v>23</v>
      </c>
      <c r="L839" t="b">
        <v>0</v>
      </c>
    </row>
    <row r="840" spans="1:12" x14ac:dyDescent="0.25">
      <c r="A840" t="s">
        <v>974</v>
      </c>
      <c r="B840" t="s">
        <v>13</v>
      </c>
      <c r="C840" t="s">
        <v>20</v>
      </c>
      <c r="E840" t="s">
        <v>83</v>
      </c>
      <c r="F840" t="s">
        <v>28</v>
      </c>
      <c r="G840" s="1">
        <v>44140</v>
      </c>
      <c r="H840" s="4">
        <v>96140.89</v>
      </c>
      <c r="I840" t="s">
        <v>22</v>
      </c>
      <c r="J840">
        <v>-1137984408</v>
      </c>
      <c r="K840" t="s">
        <v>18</v>
      </c>
      <c r="L840" t="b">
        <v>1</v>
      </c>
    </row>
    <row r="841" spans="1:12" x14ac:dyDescent="0.25">
      <c r="A841" t="s">
        <v>975</v>
      </c>
      <c r="B841" t="s">
        <v>52</v>
      </c>
      <c r="C841" t="s">
        <v>26</v>
      </c>
      <c r="D841">
        <v>35</v>
      </c>
      <c r="E841" t="s">
        <v>54</v>
      </c>
      <c r="F841" t="s">
        <v>33</v>
      </c>
      <c r="G841" s="1">
        <v>44201</v>
      </c>
      <c r="H841" s="4">
        <v>105956.04</v>
      </c>
      <c r="I841" t="s">
        <v>109</v>
      </c>
      <c r="J841">
        <v>-7123166006</v>
      </c>
      <c r="K841" t="s">
        <v>23</v>
      </c>
      <c r="L841" t="b">
        <v>0</v>
      </c>
    </row>
    <row r="842" spans="1:12" x14ac:dyDescent="0.25">
      <c r="A842" t="s">
        <v>976</v>
      </c>
      <c r="B842" t="s">
        <v>36</v>
      </c>
      <c r="C842" t="s">
        <v>14</v>
      </c>
      <c r="D842">
        <v>25</v>
      </c>
      <c r="E842" t="s">
        <v>83</v>
      </c>
      <c r="F842" t="s">
        <v>16</v>
      </c>
      <c r="G842" s="1">
        <v>45546</v>
      </c>
      <c r="H842" s="4">
        <v>84716.38</v>
      </c>
      <c r="I842" t="s">
        <v>50</v>
      </c>
      <c r="J842">
        <v>-6762090143</v>
      </c>
      <c r="K842" t="s">
        <v>30</v>
      </c>
      <c r="L842" t="b">
        <v>0</v>
      </c>
    </row>
    <row r="843" spans="1:12" x14ac:dyDescent="0.25">
      <c r="A843" t="s">
        <v>977</v>
      </c>
      <c r="B843" t="s">
        <v>67</v>
      </c>
      <c r="C843" t="s">
        <v>42</v>
      </c>
      <c r="D843">
        <v>30</v>
      </c>
      <c r="E843" t="s">
        <v>192</v>
      </c>
      <c r="F843" t="s">
        <v>28</v>
      </c>
      <c r="G843" s="1">
        <v>45136</v>
      </c>
      <c r="H843" s="4">
        <v>61709.83</v>
      </c>
      <c r="I843" t="s">
        <v>78</v>
      </c>
      <c r="J843">
        <v>-7340433699</v>
      </c>
      <c r="K843" t="s">
        <v>30</v>
      </c>
      <c r="L843" t="b">
        <v>1</v>
      </c>
    </row>
    <row r="844" spans="1:12" x14ac:dyDescent="0.25">
      <c r="A844" t="s">
        <v>978</v>
      </c>
      <c r="B844" t="s">
        <v>36</v>
      </c>
      <c r="C844" t="s">
        <v>111</v>
      </c>
      <c r="D844">
        <v>25</v>
      </c>
      <c r="E844" t="s">
        <v>15</v>
      </c>
      <c r="F844" t="s">
        <v>16</v>
      </c>
      <c r="G844" s="1">
        <v>43938</v>
      </c>
      <c r="H844" s="4">
        <v>61732.03</v>
      </c>
      <c r="I844" t="s">
        <v>124</v>
      </c>
      <c r="J844">
        <v>-9687304518</v>
      </c>
      <c r="K844" t="s">
        <v>18</v>
      </c>
      <c r="L844" t="b">
        <v>1</v>
      </c>
    </row>
    <row r="845" spans="1:12" x14ac:dyDescent="0.25">
      <c r="A845" t="s">
        <v>979</v>
      </c>
      <c r="B845" t="s">
        <v>32</v>
      </c>
      <c r="C845" t="s">
        <v>14</v>
      </c>
      <c r="D845">
        <v>40</v>
      </c>
      <c r="E845" t="s">
        <v>75</v>
      </c>
      <c r="F845" t="s">
        <v>16</v>
      </c>
      <c r="G845" s="1">
        <v>44608</v>
      </c>
      <c r="H845" s="4">
        <v>97845.7</v>
      </c>
      <c r="I845" t="s">
        <v>34</v>
      </c>
      <c r="J845">
        <v>-5778255881</v>
      </c>
      <c r="K845" t="s">
        <v>30</v>
      </c>
      <c r="L845" t="b">
        <v>1</v>
      </c>
    </row>
    <row r="846" spans="1:12" x14ac:dyDescent="0.25">
      <c r="A846" t="s">
        <v>980</v>
      </c>
      <c r="B846" t="s">
        <v>32</v>
      </c>
      <c r="C846" t="s">
        <v>26</v>
      </c>
      <c r="D846">
        <v>30</v>
      </c>
      <c r="E846" t="s">
        <v>72</v>
      </c>
      <c r="F846" t="s">
        <v>16</v>
      </c>
      <c r="G846" s="1">
        <v>44422</v>
      </c>
      <c r="H846" s="4">
        <v>114905.58</v>
      </c>
      <c r="I846" t="s">
        <v>224</v>
      </c>
      <c r="J846">
        <v>-5562965753</v>
      </c>
      <c r="K846" t="s">
        <v>40</v>
      </c>
      <c r="L846" t="b">
        <v>0</v>
      </c>
    </row>
    <row r="847" spans="1:12" x14ac:dyDescent="0.25">
      <c r="A847" t="s">
        <v>981</v>
      </c>
      <c r="B847" t="s">
        <v>36</v>
      </c>
      <c r="C847" t="s">
        <v>26</v>
      </c>
      <c r="E847" t="s">
        <v>197</v>
      </c>
      <c r="F847" t="s">
        <v>16</v>
      </c>
      <c r="G847" s="1">
        <v>44919</v>
      </c>
      <c r="H847" s="4">
        <v>94619.69</v>
      </c>
      <c r="I847" t="s">
        <v>46</v>
      </c>
      <c r="J847">
        <v>-2786561941</v>
      </c>
      <c r="K847" t="s">
        <v>30</v>
      </c>
      <c r="L847" t="b">
        <v>1</v>
      </c>
    </row>
    <row r="848" spans="1:12" x14ac:dyDescent="0.25">
      <c r="A848" t="s">
        <v>982</v>
      </c>
      <c r="B848" t="s">
        <v>67</v>
      </c>
      <c r="C848" t="s">
        <v>53</v>
      </c>
      <c r="E848" t="s">
        <v>15</v>
      </c>
      <c r="F848" t="s">
        <v>33</v>
      </c>
      <c r="G848" s="1">
        <v>44384</v>
      </c>
      <c r="H848" s="4">
        <v>68696.149999999994</v>
      </c>
      <c r="I848" t="s">
        <v>116</v>
      </c>
      <c r="J848">
        <v>-5577820581</v>
      </c>
      <c r="K848" t="s">
        <v>30</v>
      </c>
      <c r="L848" t="b">
        <v>0</v>
      </c>
    </row>
    <row r="849" spans="1:12" x14ac:dyDescent="0.25">
      <c r="A849" t="s">
        <v>983</v>
      </c>
      <c r="B849" t="s">
        <v>67</v>
      </c>
      <c r="C849" t="s">
        <v>53</v>
      </c>
      <c r="D849">
        <v>40</v>
      </c>
      <c r="E849" t="s">
        <v>258</v>
      </c>
      <c r="F849" t="s">
        <v>16</v>
      </c>
      <c r="G849" s="1">
        <v>45334</v>
      </c>
      <c r="H849" s="4">
        <v>97032.29</v>
      </c>
      <c r="I849" t="s">
        <v>116</v>
      </c>
      <c r="J849">
        <v>-9582923615</v>
      </c>
      <c r="K849" t="s">
        <v>23</v>
      </c>
      <c r="L849" t="b">
        <v>0</v>
      </c>
    </row>
    <row r="850" spans="1:12" x14ac:dyDescent="0.25">
      <c r="A850" t="s">
        <v>984</v>
      </c>
      <c r="B850" t="s">
        <v>36</v>
      </c>
      <c r="C850" t="s">
        <v>14</v>
      </c>
      <c r="D850">
        <v>30</v>
      </c>
      <c r="E850" t="s">
        <v>166</v>
      </c>
      <c r="F850" t="s">
        <v>16</v>
      </c>
      <c r="G850" s="1">
        <v>45208</v>
      </c>
      <c r="H850" s="4">
        <v>50593.33</v>
      </c>
      <c r="I850" t="s">
        <v>50</v>
      </c>
      <c r="J850">
        <v>-1880819047</v>
      </c>
      <c r="K850" t="s">
        <v>23</v>
      </c>
      <c r="L850" t="b">
        <v>1</v>
      </c>
    </row>
    <row r="851" spans="1:12" x14ac:dyDescent="0.25">
      <c r="A851" t="s">
        <v>985</v>
      </c>
      <c r="B851" t="s">
        <v>67</v>
      </c>
      <c r="C851" t="s">
        <v>86</v>
      </c>
      <c r="D851">
        <v>25</v>
      </c>
      <c r="E851" t="s">
        <v>43</v>
      </c>
      <c r="F851" t="s">
        <v>28</v>
      </c>
      <c r="G851" s="1">
        <v>44744</v>
      </c>
      <c r="H851" s="4">
        <v>74606.149999999994</v>
      </c>
      <c r="I851" t="s">
        <v>147</v>
      </c>
      <c r="J851">
        <v>-2357155867</v>
      </c>
      <c r="K851" t="s">
        <v>30</v>
      </c>
      <c r="L851" t="b">
        <v>1</v>
      </c>
    </row>
    <row r="852" spans="1:12" x14ac:dyDescent="0.25">
      <c r="A852" t="s">
        <v>986</v>
      </c>
      <c r="B852" t="s">
        <v>32</v>
      </c>
      <c r="C852" t="s">
        <v>14</v>
      </c>
      <c r="D852">
        <v>30</v>
      </c>
      <c r="E852" t="s">
        <v>141</v>
      </c>
      <c r="F852" t="s">
        <v>28</v>
      </c>
      <c r="G852" s="1">
        <v>44019</v>
      </c>
      <c r="H852" s="4">
        <v>53981.73</v>
      </c>
      <c r="I852" t="s">
        <v>34</v>
      </c>
      <c r="J852">
        <v>-6395613722</v>
      </c>
      <c r="K852" t="s">
        <v>18</v>
      </c>
      <c r="L852" t="b">
        <v>0</v>
      </c>
    </row>
    <row r="853" spans="1:12" x14ac:dyDescent="0.25">
      <c r="A853" t="s">
        <v>987</v>
      </c>
      <c r="B853" t="s">
        <v>57</v>
      </c>
      <c r="C853" t="s">
        <v>53</v>
      </c>
      <c r="E853" t="s">
        <v>197</v>
      </c>
      <c r="F853" t="s">
        <v>28</v>
      </c>
      <c r="G853" s="1">
        <v>44076</v>
      </c>
      <c r="H853" s="4">
        <v>56047.05</v>
      </c>
      <c r="I853" t="s">
        <v>183</v>
      </c>
      <c r="J853">
        <v>-817214363</v>
      </c>
      <c r="K853" t="s">
        <v>23</v>
      </c>
      <c r="L853" t="b">
        <v>1</v>
      </c>
    </row>
    <row r="854" spans="1:12" x14ac:dyDescent="0.25">
      <c r="A854" t="s">
        <v>988</v>
      </c>
      <c r="B854" t="s">
        <v>67</v>
      </c>
      <c r="C854" t="s">
        <v>26</v>
      </c>
      <c r="E854" t="s">
        <v>96</v>
      </c>
      <c r="F854" t="s">
        <v>28</v>
      </c>
      <c r="G854" s="1">
        <v>44208</v>
      </c>
      <c r="H854" s="4">
        <v>67733.5</v>
      </c>
      <c r="I854" t="s">
        <v>73</v>
      </c>
      <c r="J854">
        <v>-3813000412</v>
      </c>
      <c r="K854" t="s">
        <v>18</v>
      </c>
      <c r="L854" t="b">
        <v>0</v>
      </c>
    </row>
    <row r="855" spans="1:12" x14ac:dyDescent="0.25">
      <c r="A855" t="s">
        <v>989</v>
      </c>
      <c r="B855" t="s">
        <v>13</v>
      </c>
      <c r="C855" t="s">
        <v>37</v>
      </c>
      <c r="D855">
        <v>40</v>
      </c>
      <c r="E855" t="s">
        <v>180</v>
      </c>
      <c r="F855" t="s">
        <v>28</v>
      </c>
      <c r="G855" s="1">
        <v>45198</v>
      </c>
      <c r="H855" s="4">
        <v>103891.64</v>
      </c>
      <c r="I855" t="s">
        <v>129</v>
      </c>
      <c r="J855">
        <v>-2114716559</v>
      </c>
      <c r="K855" t="s">
        <v>30</v>
      </c>
      <c r="L855" t="b">
        <v>1</v>
      </c>
    </row>
    <row r="856" spans="1:12" x14ac:dyDescent="0.25">
      <c r="A856" t="s">
        <v>990</v>
      </c>
      <c r="B856" t="s">
        <v>52</v>
      </c>
      <c r="C856" t="s">
        <v>14</v>
      </c>
      <c r="D856">
        <v>25</v>
      </c>
      <c r="E856" t="s">
        <v>126</v>
      </c>
      <c r="F856" t="s">
        <v>33</v>
      </c>
      <c r="G856" s="1">
        <v>44626</v>
      </c>
      <c r="H856" s="4">
        <v>73285.83</v>
      </c>
      <c r="I856" t="s">
        <v>149</v>
      </c>
      <c r="J856">
        <v>-9456534698</v>
      </c>
      <c r="K856" t="s">
        <v>30</v>
      </c>
      <c r="L856" t="b">
        <v>1</v>
      </c>
    </row>
    <row r="857" spans="1:12" x14ac:dyDescent="0.25">
      <c r="A857" t="s">
        <v>991</v>
      </c>
      <c r="B857" t="s">
        <v>32</v>
      </c>
      <c r="C857" t="s">
        <v>26</v>
      </c>
      <c r="D857">
        <v>30</v>
      </c>
      <c r="E857" t="s">
        <v>21</v>
      </c>
      <c r="F857" t="s">
        <v>33</v>
      </c>
      <c r="G857" s="1">
        <v>44241</v>
      </c>
      <c r="H857" s="4">
        <v>92721.13</v>
      </c>
      <c r="I857" t="s">
        <v>224</v>
      </c>
      <c r="J857">
        <v>-7990707549</v>
      </c>
      <c r="K857" t="s">
        <v>40</v>
      </c>
      <c r="L857" t="b">
        <v>1</v>
      </c>
    </row>
    <row r="858" spans="1:12" x14ac:dyDescent="0.25">
      <c r="A858" t="s">
        <v>992</v>
      </c>
      <c r="B858" t="s">
        <v>63</v>
      </c>
      <c r="C858" t="s">
        <v>37</v>
      </c>
      <c r="D858">
        <v>25</v>
      </c>
      <c r="E858" t="s">
        <v>83</v>
      </c>
      <c r="F858" t="s">
        <v>33</v>
      </c>
      <c r="G858" s="1">
        <v>44278</v>
      </c>
      <c r="H858" s="4">
        <v>92977.64</v>
      </c>
      <c r="I858" t="s">
        <v>65</v>
      </c>
      <c r="J858">
        <v>-4768169956</v>
      </c>
      <c r="K858" t="s">
        <v>23</v>
      </c>
      <c r="L858" t="b">
        <v>0</v>
      </c>
    </row>
    <row r="859" spans="1:12" x14ac:dyDescent="0.25">
      <c r="A859" t="s">
        <v>993</v>
      </c>
      <c r="B859" t="s">
        <v>63</v>
      </c>
      <c r="C859" t="s">
        <v>37</v>
      </c>
      <c r="D859">
        <v>35</v>
      </c>
      <c r="E859" t="s">
        <v>141</v>
      </c>
      <c r="F859" t="s">
        <v>16</v>
      </c>
      <c r="G859" s="1">
        <v>43975</v>
      </c>
      <c r="H859" s="4">
        <v>89994.12</v>
      </c>
      <c r="I859" t="s">
        <v>65</v>
      </c>
      <c r="J859">
        <v>-607174810</v>
      </c>
      <c r="K859" t="s">
        <v>30</v>
      </c>
      <c r="L859" t="b">
        <v>1</v>
      </c>
    </row>
    <row r="860" spans="1:12" x14ac:dyDescent="0.25">
      <c r="A860" t="s">
        <v>994</v>
      </c>
      <c r="B860" t="s">
        <v>63</v>
      </c>
      <c r="C860" t="s">
        <v>53</v>
      </c>
      <c r="D860">
        <v>25</v>
      </c>
      <c r="E860" t="s">
        <v>190</v>
      </c>
      <c r="F860" t="s">
        <v>28</v>
      </c>
      <c r="G860" s="1">
        <v>45142</v>
      </c>
      <c r="H860" s="4">
        <v>50060.73</v>
      </c>
      <c r="I860" t="s">
        <v>104</v>
      </c>
      <c r="J860">
        <v>-3176539704</v>
      </c>
      <c r="K860" t="s">
        <v>40</v>
      </c>
      <c r="L860" t="b">
        <v>0</v>
      </c>
    </row>
    <row r="861" spans="1:12" x14ac:dyDescent="0.25">
      <c r="A861" t="s">
        <v>995</v>
      </c>
      <c r="B861" t="s">
        <v>67</v>
      </c>
      <c r="C861" t="s">
        <v>14</v>
      </c>
      <c r="D861">
        <v>35</v>
      </c>
      <c r="E861" t="s">
        <v>27</v>
      </c>
      <c r="F861" t="s">
        <v>33</v>
      </c>
      <c r="G861" s="1">
        <v>44632</v>
      </c>
      <c r="H861" s="4">
        <v>90224.82</v>
      </c>
      <c r="I861" t="s">
        <v>195</v>
      </c>
      <c r="J861">
        <v>-4873961028</v>
      </c>
      <c r="K861" t="s">
        <v>23</v>
      </c>
      <c r="L861" t="b">
        <v>0</v>
      </c>
    </row>
    <row r="862" spans="1:12" x14ac:dyDescent="0.25">
      <c r="A862" t="s">
        <v>996</v>
      </c>
      <c r="B862" t="s">
        <v>63</v>
      </c>
      <c r="C862" t="s">
        <v>20</v>
      </c>
      <c r="D862">
        <v>40</v>
      </c>
      <c r="E862" t="s">
        <v>103</v>
      </c>
      <c r="F862" t="s">
        <v>28</v>
      </c>
      <c r="G862" s="1">
        <v>45430</v>
      </c>
      <c r="H862" s="4">
        <v>106859.3</v>
      </c>
      <c r="I862" t="s">
        <v>307</v>
      </c>
      <c r="J862">
        <v>-871827495</v>
      </c>
      <c r="K862" t="s">
        <v>30</v>
      </c>
      <c r="L862" t="b">
        <v>0</v>
      </c>
    </row>
    <row r="863" spans="1:12" x14ac:dyDescent="0.25">
      <c r="A863" t="s">
        <v>997</v>
      </c>
      <c r="B863" t="s">
        <v>57</v>
      </c>
      <c r="C863" t="s">
        <v>111</v>
      </c>
      <c r="D863">
        <v>25</v>
      </c>
      <c r="E863" t="s">
        <v>93</v>
      </c>
      <c r="F863" t="s">
        <v>33</v>
      </c>
      <c r="G863" s="1">
        <v>44079</v>
      </c>
      <c r="H863" s="4">
        <v>89707.07</v>
      </c>
      <c r="I863" t="s">
        <v>266</v>
      </c>
      <c r="J863">
        <v>-8049187273</v>
      </c>
      <c r="K863" t="s">
        <v>30</v>
      </c>
      <c r="L863" t="b">
        <v>0</v>
      </c>
    </row>
    <row r="864" spans="1:12" x14ac:dyDescent="0.25">
      <c r="A864" t="s">
        <v>998</v>
      </c>
      <c r="B864" t="s">
        <v>36</v>
      </c>
      <c r="C864" t="s">
        <v>53</v>
      </c>
      <c r="D864">
        <v>35</v>
      </c>
      <c r="E864" t="s">
        <v>15</v>
      </c>
      <c r="F864" t="s">
        <v>33</v>
      </c>
      <c r="G864" s="1">
        <v>43944</v>
      </c>
      <c r="H864" s="4">
        <v>94259.08</v>
      </c>
      <c r="I864" t="s">
        <v>219</v>
      </c>
      <c r="J864">
        <v>-2049561212</v>
      </c>
      <c r="K864" t="s">
        <v>23</v>
      </c>
      <c r="L864" t="b">
        <v>1</v>
      </c>
    </row>
    <row r="865" spans="1:12" x14ac:dyDescent="0.25">
      <c r="A865" t="s">
        <v>999</v>
      </c>
      <c r="B865" t="s">
        <v>13</v>
      </c>
      <c r="C865" t="s">
        <v>53</v>
      </c>
      <c r="D865">
        <v>35</v>
      </c>
      <c r="E865" t="s">
        <v>155</v>
      </c>
      <c r="F865" t="s">
        <v>16</v>
      </c>
      <c r="G865" s="1">
        <v>45553</v>
      </c>
      <c r="H865" s="4">
        <v>82174.75</v>
      </c>
      <c r="I865" t="s">
        <v>171</v>
      </c>
      <c r="J865">
        <v>-7730626041</v>
      </c>
      <c r="K865" t="s">
        <v>23</v>
      </c>
      <c r="L865" t="b">
        <v>0</v>
      </c>
    </row>
    <row r="866" spans="1:12" x14ac:dyDescent="0.25">
      <c r="A866" t="s">
        <v>1000</v>
      </c>
      <c r="B866" t="s">
        <v>57</v>
      </c>
      <c r="C866" t="s">
        <v>20</v>
      </c>
      <c r="D866">
        <v>30</v>
      </c>
      <c r="E866" t="s">
        <v>43</v>
      </c>
      <c r="F866" t="s">
        <v>33</v>
      </c>
      <c r="G866" s="1">
        <v>45184</v>
      </c>
      <c r="H866" s="4">
        <v>63370.22</v>
      </c>
      <c r="I866" t="s">
        <v>188</v>
      </c>
      <c r="J866">
        <v>-3597371121</v>
      </c>
      <c r="K866" t="s">
        <v>23</v>
      </c>
      <c r="L866" t="b">
        <v>0</v>
      </c>
    </row>
    <row r="867" spans="1:12" x14ac:dyDescent="0.25">
      <c r="A867" t="s">
        <v>1001</v>
      </c>
      <c r="B867" t="s">
        <v>13</v>
      </c>
      <c r="C867" t="s">
        <v>111</v>
      </c>
      <c r="D867">
        <v>35</v>
      </c>
      <c r="E867" t="s">
        <v>21</v>
      </c>
      <c r="F867" t="s">
        <v>28</v>
      </c>
      <c r="G867" s="1">
        <v>44727</v>
      </c>
      <c r="H867" s="4">
        <v>101472.69</v>
      </c>
      <c r="I867" t="s">
        <v>112</v>
      </c>
      <c r="J867">
        <v>-2990775607</v>
      </c>
      <c r="K867" t="s">
        <v>30</v>
      </c>
      <c r="L867" t="b">
        <v>1</v>
      </c>
    </row>
    <row r="868" spans="1:12" x14ac:dyDescent="0.25">
      <c r="A868" t="s">
        <v>1002</v>
      </c>
      <c r="B868" t="s">
        <v>57</v>
      </c>
      <c r="C868" t="s">
        <v>26</v>
      </c>
      <c r="D868">
        <v>25</v>
      </c>
      <c r="E868" t="s">
        <v>75</v>
      </c>
      <c r="F868" t="s">
        <v>16</v>
      </c>
      <c r="G868" s="1">
        <v>44832</v>
      </c>
      <c r="H868" s="4">
        <v>77213.73</v>
      </c>
      <c r="I868" t="s">
        <v>200</v>
      </c>
      <c r="J868">
        <v>-5816704685</v>
      </c>
      <c r="K868" t="s">
        <v>30</v>
      </c>
      <c r="L868" t="b">
        <v>0</v>
      </c>
    </row>
    <row r="869" spans="1:12" x14ac:dyDescent="0.25">
      <c r="A869" t="s">
        <v>1003</v>
      </c>
      <c r="B869" t="s">
        <v>32</v>
      </c>
      <c r="C869" t="s">
        <v>86</v>
      </c>
      <c r="D869">
        <v>40</v>
      </c>
      <c r="E869" t="s">
        <v>72</v>
      </c>
      <c r="F869" t="s">
        <v>16</v>
      </c>
      <c r="G869" s="1">
        <v>43906</v>
      </c>
      <c r="H869" s="4">
        <v>73749.960000000006</v>
      </c>
      <c r="I869" t="s">
        <v>213</v>
      </c>
      <c r="J869">
        <v>-1114576831</v>
      </c>
      <c r="K869" t="s">
        <v>40</v>
      </c>
      <c r="L869" t="b">
        <v>1</v>
      </c>
    </row>
    <row r="870" spans="1:12" x14ac:dyDescent="0.25">
      <c r="A870" t="s">
        <v>1004</v>
      </c>
      <c r="B870" t="s">
        <v>25</v>
      </c>
      <c r="C870" t="s">
        <v>14</v>
      </c>
      <c r="D870">
        <v>40</v>
      </c>
      <c r="E870" t="s">
        <v>58</v>
      </c>
      <c r="F870" t="s">
        <v>28</v>
      </c>
      <c r="G870" s="1">
        <v>45197</v>
      </c>
      <c r="H870" s="4">
        <v>86618.37</v>
      </c>
      <c r="I870" t="s">
        <v>143</v>
      </c>
      <c r="J870">
        <v>-1021923784</v>
      </c>
      <c r="K870" t="s">
        <v>18</v>
      </c>
      <c r="L870" t="b">
        <v>0</v>
      </c>
    </row>
    <row r="871" spans="1:12" x14ac:dyDescent="0.25">
      <c r="A871" t="s">
        <v>1005</v>
      </c>
      <c r="B871" t="s">
        <v>52</v>
      </c>
      <c r="C871" t="s">
        <v>86</v>
      </c>
      <c r="E871" t="s">
        <v>96</v>
      </c>
      <c r="F871" t="s">
        <v>16</v>
      </c>
      <c r="G871" s="1">
        <v>45337</v>
      </c>
      <c r="H871" s="4">
        <v>59911.33</v>
      </c>
      <c r="I871" t="s">
        <v>371</v>
      </c>
      <c r="J871">
        <v>-8471296179</v>
      </c>
      <c r="K871" t="s">
        <v>23</v>
      </c>
      <c r="L871" t="b">
        <v>1</v>
      </c>
    </row>
    <row r="872" spans="1:12" x14ac:dyDescent="0.25">
      <c r="A872" t="s">
        <v>1006</v>
      </c>
      <c r="B872" t="s">
        <v>63</v>
      </c>
      <c r="C872" t="s">
        <v>26</v>
      </c>
      <c r="E872" t="s">
        <v>58</v>
      </c>
      <c r="F872" t="s">
        <v>28</v>
      </c>
      <c r="G872" s="1">
        <v>45159</v>
      </c>
      <c r="H872" s="4">
        <v>59137.64</v>
      </c>
      <c r="I872" t="s">
        <v>251</v>
      </c>
      <c r="J872">
        <v>-3324260507</v>
      </c>
      <c r="K872" t="s">
        <v>30</v>
      </c>
      <c r="L872" t="b">
        <v>0</v>
      </c>
    </row>
    <row r="873" spans="1:12" x14ac:dyDescent="0.25">
      <c r="A873" t="s">
        <v>1007</v>
      </c>
      <c r="B873" t="s">
        <v>25</v>
      </c>
      <c r="C873" t="s">
        <v>42</v>
      </c>
      <c r="D873">
        <v>35</v>
      </c>
      <c r="E873" t="s">
        <v>38</v>
      </c>
      <c r="F873" t="s">
        <v>28</v>
      </c>
      <c r="G873" s="1">
        <v>44180</v>
      </c>
      <c r="H873" s="4">
        <v>108474.65</v>
      </c>
      <c r="I873" t="s">
        <v>44</v>
      </c>
      <c r="J873">
        <v>-184980424</v>
      </c>
      <c r="K873" t="s">
        <v>30</v>
      </c>
      <c r="L873" t="b">
        <v>1</v>
      </c>
    </row>
    <row r="874" spans="1:12" x14ac:dyDescent="0.25">
      <c r="A874" t="s">
        <v>1008</v>
      </c>
      <c r="B874" t="s">
        <v>13</v>
      </c>
      <c r="C874" t="s">
        <v>53</v>
      </c>
      <c r="D874">
        <v>25</v>
      </c>
      <c r="E874" t="s">
        <v>215</v>
      </c>
      <c r="F874" t="s">
        <v>28</v>
      </c>
      <c r="G874" s="1">
        <v>44282</v>
      </c>
      <c r="H874" s="4">
        <v>54417.71</v>
      </c>
      <c r="I874" t="s">
        <v>171</v>
      </c>
      <c r="J874">
        <v>-3733777311</v>
      </c>
      <c r="K874" t="s">
        <v>23</v>
      </c>
      <c r="L874" t="b">
        <v>0</v>
      </c>
    </row>
    <row r="875" spans="1:12" x14ac:dyDescent="0.25">
      <c r="A875" t="s">
        <v>1009</v>
      </c>
      <c r="B875" t="s">
        <v>36</v>
      </c>
      <c r="C875" t="s">
        <v>111</v>
      </c>
      <c r="D875">
        <v>40</v>
      </c>
      <c r="E875" t="s">
        <v>126</v>
      </c>
      <c r="F875" t="s">
        <v>28</v>
      </c>
      <c r="G875" s="1">
        <v>45010</v>
      </c>
      <c r="H875" s="4">
        <v>88211.94</v>
      </c>
      <c r="I875" t="s">
        <v>124</v>
      </c>
      <c r="J875">
        <v>-6881228216</v>
      </c>
      <c r="K875" t="s">
        <v>18</v>
      </c>
      <c r="L875" t="b">
        <v>0</v>
      </c>
    </row>
    <row r="876" spans="1:12" x14ac:dyDescent="0.25">
      <c r="A876" t="s">
        <v>1010</v>
      </c>
      <c r="B876" t="s">
        <v>57</v>
      </c>
      <c r="C876" t="s">
        <v>53</v>
      </c>
      <c r="D876">
        <v>25</v>
      </c>
      <c r="E876" t="s">
        <v>100</v>
      </c>
      <c r="F876" t="s">
        <v>33</v>
      </c>
      <c r="G876" s="1">
        <v>43960</v>
      </c>
      <c r="H876" s="4">
        <v>58452.18</v>
      </c>
      <c r="I876" t="s">
        <v>183</v>
      </c>
      <c r="J876">
        <v>-8192365345</v>
      </c>
      <c r="K876" t="s">
        <v>23</v>
      </c>
      <c r="L876" t="b">
        <v>1</v>
      </c>
    </row>
    <row r="877" spans="1:12" x14ac:dyDescent="0.25">
      <c r="A877" t="s">
        <v>1011</v>
      </c>
      <c r="B877" t="s">
        <v>67</v>
      </c>
      <c r="C877" t="s">
        <v>37</v>
      </c>
      <c r="D877">
        <v>30</v>
      </c>
      <c r="E877" t="s">
        <v>15</v>
      </c>
      <c r="F877" t="s">
        <v>28</v>
      </c>
      <c r="G877" s="1">
        <v>44168</v>
      </c>
      <c r="H877" s="4">
        <v>80706.28</v>
      </c>
      <c r="I877" t="s">
        <v>69</v>
      </c>
      <c r="J877">
        <v>-605603566</v>
      </c>
      <c r="K877" t="s">
        <v>18</v>
      </c>
      <c r="L877" t="b">
        <v>1</v>
      </c>
    </row>
    <row r="878" spans="1:12" x14ac:dyDescent="0.25">
      <c r="A878" t="s">
        <v>1012</v>
      </c>
      <c r="B878" t="s">
        <v>25</v>
      </c>
      <c r="C878" t="s">
        <v>53</v>
      </c>
      <c r="D878">
        <v>30</v>
      </c>
      <c r="E878" t="s">
        <v>80</v>
      </c>
      <c r="F878" t="s">
        <v>28</v>
      </c>
      <c r="G878" s="1">
        <v>44601</v>
      </c>
      <c r="H878" s="4" t="s">
        <v>223</v>
      </c>
      <c r="I878" t="s">
        <v>134</v>
      </c>
      <c r="J878">
        <v>-9327986238</v>
      </c>
      <c r="K878" t="s">
        <v>30</v>
      </c>
      <c r="L878" t="b">
        <v>1</v>
      </c>
    </row>
    <row r="879" spans="1:12" x14ac:dyDescent="0.25">
      <c r="A879" t="s">
        <v>1013</v>
      </c>
      <c r="B879" t="s">
        <v>63</v>
      </c>
      <c r="C879" t="s">
        <v>53</v>
      </c>
      <c r="D879">
        <v>25</v>
      </c>
      <c r="E879" t="s">
        <v>141</v>
      </c>
      <c r="F879" t="s">
        <v>16</v>
      </c>
      <c r="G879" s="1">
        <v>44013</v>
      </c>
      <c r="H879" s="4">
        <v>99471.89</v>
      </c>
      <c r="I879" t="s">
        <v>104</v>
      </c>
      <c r="J879">
        <v>-8471690617</v>
      </c>
      <c r="K879" t="s">
        <v>18</v>
      </c>
      <c r="L879" t="b">
        <v>1</v>
      </c>
    </row>
    <row r="880" spans="1:12" x14ac:dyDescent="0.25">
      <c r="A880" t="s">
        <v>1014</v>
      </c>
      <c r="B880" t="s">
        <v>32</v>
      </c>
      <c r="C880" t="s">
        <v>26</v>
      </c>
      <c r="D880">
        <v>40</v>
      </c>
      <c r="E880" t="s">
        <v>192</v>
      </c>
      <c r="F880" t="s">
        <v>28</v>
      </c>
      <c r="G880" s="1">
        <v>44090</v>
      </c>
      <c r="H880" s="4">
        <v>64431.22</v>
      </c>
      <c r="I880" t="s">
        <v>224</v>
      </c>
      <c r="J880">
        <v>-1205464753</v>
      </c>
      <c r="K880" t="s">
        <v>40</v>
      </c>
      <c r="L880" t="b">
        <v>0</v>
      </c>
    </row>
    <row r="881" spans="1:12" x14ac:dyDescent="0.25">
      <c r="A881" t="s">
        <v>1015</v>
      </c>
      <c r="B881" t="s">
        <v>63</v>
      </c>
      <c r="C881" t="s">
        <v>26</v>
      </c>
      <c r="D881">
        <v>40</v>
      </c>
      <c r="E881" t="s">
        <v>169</v>
      </c>
      <c r="F881" t="s">
        <v>28</v>
      </c>
      <c r="G881" s="1">
        <v>45247</v>
      </c>
      <c r="H881" s="4">
        <v>52633.48</v>
      </c>
      <c r="I881" t="s">
        <v>251</v>
      </c>
      <c r="J881">
        <v>-8954787697</v>
      </c>
      <c r="K881" t="s">
        <v>30</v>
      </c>
      <c r="L881" t="b">
        <v>0</v>
      </c>
    </row>
    <row r="882" spans="1:12" x14ac:dyDescent="0.25">
      <c r="A882" t="s">
        <v>1016</v>
      </c>
      <c r="B882" t="s">
        <v>63</v>
      </c>
      <c r="C882" t="s">
        <v>26</v>
      </c>
      <c r="E882" t="s">
        <v>80</v>
      </c>
      <c r="F882" t="s">
        <v>33</v>
      </c>
      <c r="G882" s="1">
        <v>44543</v>
      </c>
      <c r="H882" s="4">
        <v>79315.009999999995</v>
      </c>
      <c r="I882" t="s">
        <v>251</v>
      </c>
      <c r="J882">
        <v>-9992751757</v>
      </c>
      <c r="K882" t="s">
        <v>40</v>
      </c>
      <c r="L882" t="b">
        <v>1</v>
      </c>
    </row>
    <row r="883" spans="1:12" x14ac:dyDescent="0.25">
      <c r="A883" t="s">
        <v>1017</v>
      </c>
      <c r="B883" t="s">
        <v>57</v>
      </c>
      <c r="C883" t="s">
        <v>86</v>
      </c>
      <c r="D883">
        <v>25</v>
      </c>
      <c r="E883" t="s">
        <v>43</v>
      </c>
      <c r="F883" t="s">
        <v>28</v>
      </c>
      <c r="G883" s="1">
        <v>44572</v>
      </c>
      <c r="H883" s="4">
        <v>110391.17</v>
      </c>
      <c r="I883" t="s">
        <v>98</v>
      </c>
      <c r="J883">
        <v>-8914444982</v>
      </c>
      <c r="K883" t="s">
        <v>23</v>
      </c>
      <c r="L883" t="b">
        <v>0</v>
      </c>
    </row>
    <row r="884" spans="1:12" x14ac:dyDescent="0.25">
      <c r="A884" t="s">
        <v>1018</v>
      </c>
      <c r="B884" t="s">
        <v>57</v>
      </c>
      <c r="C884" t="s">
        <v>37</v>
      </c>
      <c r="D884">
        <v>40</v>
      </c>
      <c r="E884" t="s">
        <v>258</v>
      </c>
      <c r="F884" t="s">
        <v>16</v>
      </c>
      <c r="G884" s="1">
        <v>44397</v>
      </c>
      <c r="H884" s="4">
        <v>53714.83</v>
      </c>
      <c r="I884" t="s">
        <v>59</v>
      </c>
      <c r="J884">
        <v>-5539354357</v>
      </c>
      <c r="K884" t="s">
        <v>23</v>
      </c>
      <c r="L884" t="b">
        <v>1</v>
      </c>
    </row>
    <row r="885" spans="1:12" x14ac:dyDescent="0.25">
      <c r="A885" t="s">
        <v>1019</v>
      </c>
      <c r="B885" t="s">
        <v>52</v>
      </c>
      <c r="C885" t="s">
        <v>42</v>
      </c>
      <c r="D885">
        <v>40</v>
      </c>
      <c r="E885" t="s">
        <v>190</v>
      </c>
      <c r="F885" t="s">
        <v>16</v>
      </c>
      <c r="G885" s="1">
        <v>45203</v>
      </c>
      <c r="H885" s="4">
        <v>114587.11</v>
      </c>
      <c r="I885" t="s">
        <v>81</v>
      </c>
      <c r="J885">
        <v>-6449639242</v>
      </c>
      <c r="K885" t="s">
        <v>23</v>
      </c>
      <c r="L885" t="b">
        <v>1</v>
      </c>
    </row>
    <row r="886" spans="1:12" x14ac:dyDescent="0.25">
      <c r="A886" t="s">
        <v>1020</v>
      </c>
      <c r="B886" t="s">
        <v>36</v>
      </c>
      <c r="C886" t="s">
        <v>42</v>
      </c>
      <c r="D886">
        <v>35</v>
      </c>
      <c r="E886" t="s">
        <v>176</v>
      </c>
      <c r="F886" t="s">
        <v>33</v>
      </c>
      <c r="G886" s="1">
        <v>44515</v>
      </c>
      <c r="H886" s="4">
        <v>93177.35</v>
      </c>
      <c r="I886" t="s">
        <v>157</v>
      </c>
      <c r="J886">
        <v>-5885379820</v>
      </c>
      <c r="K886" t="s">
        <v>18</v>
      </c>
      <c r="L886" t="b">
        <v>0</v>
      </c>
    </row>
    <row r="887" spans="1:12" x14ac:dyDescent="0.25">
      <c r="A887" t="s">
        <v>1021</v>
      </c>
      <c r="B887" t="s">
        <v>63</v>
      </c>
      <c r="C887" t="s">
        <v>26</v>
      </c>
      <c r="D887">
        <v>25</v>
      </c>
      <c r="E887" t="s">
        <v>80</v>
      </c>
      <c r="F887" t="s">
        <v>16</v>
      </c>
      <c r="G887" s="1">
        <v>44931</v>
      </c>
      <c r="H887" s="4">
        <v>62312.13</v>
      </c>
      <c r="I887" t="s">
        <v>251</v>
      </c>
      <c r="J887">
        <v>-4339527535</v>
      </c>
      <c r="K887" t="s">
        <v>30</v>
      </c>
      <c r="L887" t="b">
        <v>0</v>
      </c>
    </row>
    <row r="888" spans="1:12" x14ac:dyDescent="0.25">
      <c r="A888" t="s">
        <v>1022</v>
      </c>
      <c r="B888" t="s">
        <v>63</v>
      </c>
      <c r="C888" t="s">
        <v>111</v>
      </c>
      <c r="E888" t="s">
        <v>141</v>
      </c>
      <c r="F888" t="s">
        <v>16</v>
      </c>
      <c r="G888" s="1">
        <v>45308</v>
      </c>
      <c r="H888" s="4">
        <v>81137.460000000006</v>
      </c>
      <c r="I888" t="s">
        <v>284</v>
      </c>
      <c r="J888">
        <v>-7497852490</v>
      </c>
      <c r="K888" t="s">
        <v>23</v>
      </c>
      <c r="L888" t="b">
        <v>0</v>
      </c>
    </row>
    <row r="889" spans="1:12" x14ac:dyDescent="0.25">
      <c r="A889" t="s">
        <v>1023</v>
      </c>
      <c r="B889" t="s">
        <v>67</v>
      </c>
      <c r="C889" t="s">
        <v>86</v>
      </c>
      <c r="D889">
        <v>30</v>
      </c>
      <c r="E889" t="s">
        <v>258</v>
      </c>
      <c r="F889" t="s">
        <v>33</v>
      </c>
      <c r="G889" s="1">
        <v>44302</v>
      </c>
      <c r="H889" s="4">
        <v>104528.27</v>
      </c>
      <c r="I889" t="s">
        <v>147</v>
      </c>
      <c r="J889">
        <v>-4168601346</v>
      </c>
      <c r="K889" t="s">
        <v>23</v>
      </c>
      <c r="L889" t="b">
        <v>0</v>
      </c>
    </row>
    <row r="890" spans="1:12" x14ac:dyDescent="0.25">
      <c r="A890" t="s">
        <v>1024</v>
      </c>
      <c r="B890" t="s">
        <v>13</v>
      </c>
      <c r="C890" t="s">
        <v>20</v>
      </c>
      <c r="D890">
        <v>30</v>
      </c>
      <c r="E890" t="s">
        <v>192</v>
      </c>
      <c r="F890" t="s">
        <v>16</v>
      </c>
      <c r="G890" s="1">
        <v>44600</v>
      </c>
      <c r="H890" s="4">
        <v>112395.56</v>
      </c>
      <c r="I890" t="s">
        <v>22</v>
      </c>
      <c r="J890">
        <v>-7894896339</v>
      </c>
      <c r="K890" t="s">
        <v>30</v>
      </c>
      <c r="L890" t="b">
        <v>0</v>
      </c>
    </row>
    <row r="891" spans="1:12" x14ac:dyDescent="0.25">
      <c r="A891" t="s">
        <v>1025</v>
      </c>
      <c r="B891" t="s">
        <v>63</v>
      </c>
      <c r="C891" t="s">
        <v>111</v>
      </c>
      <c r="D891">
        <v>25</v>
      </c>
      <c r="E891" t="s">
        <v>190</v>
      </c>
      <c r="F891" t="s">
        <v>16</v>
      </c>
      <c r="G891" s="1">
        <v>45079</v>
      </c>
      <c r="H891" s="4">
        <v>81849.36</v>
      </c>
      <c r="I891" t="s">
        <v>284</v>
      </c>
      <c r="J891">
        <v>-6791766511</v>
      </c>
      <c r="K891" t="s">
        <v>23</v>
      </c>
      <c r="L891" t="b">
        <v>0</v>
      </c>
    </row>
    <row r="892" spans="1:12" x14ac:dyDescent="0.25">
      <c r="A892" t="s">
        <v>1026</v>
      </c>
      <c r="B892" t="s">
        <v>52</v>
      </c>
      <c r="C892" t="s">
        <v>14</v>
      </c>
      <c r="D892">
        <v>40</v>
      </c>
      <c r="E892" t="s">
        <v>54</v>
      </c>
      <c r="F892" t="s">
        <v>28</v>
      </c>
      <c r="G892" s="1">
        <v>44565</v>
      </c>
      <c r="H892" s="4">
        <v>118288.91</v>
      </c>
      <c r="I892" t="s">
        <v>149</v>
      </c>
      <c r="J892">
        <v>-2150014187</v>
      </c>
      <c r="K892" t="s">
        <v>40</v>
      </c>
      <c r="L892" t="b">
        <v>0</v>
      </c>
    </row>
    <row r="893" spans="1:12" x14ac:dyDescent="0.25">
      <c r="A893" t="s">
        <v>1027</v>
      </c>
      <c r="B893" t="s">
        <v>52</v>
      </c>
      <c r="C893" t="s">
        <v>14</v>
      </c>
      <c r="D893">
        <v>25</v>
      </c>
      <c r="E893" t="s">
        <v>75</v>
      </c>
      <c r="F893" t="s">
        <v>16</v>
      </c>
      <c r="G893" s="1">
        <v>44405</v>
      </c>
      <c r="H893" s="4">
        <v>59555.1</v>
      </c>
      <c r="I893" t="s">
        <v>149</v>
      </c>
      <c r="J893">
        <v>-4216309000</v>
      </c>
      <c r="K893" t="s">
        <v>30</v>
      </c>
      <c r="L893" t="b">
        <v>1</v>
      </c>
    </row>
    <row r="894" spans="1:12" x14ac:dyDescent="0.25">
      <c r="A894" t="s">
        <v>1028</v>
      </c>
      <c r="B894" t="s">
        <v>63</v>
      </c>
      <c r="C894" t="s">
        <v>111</v>
      </c>
      <c r="D894">
        <v>40</v>
      </c>
      <c r="E894" t="s">
        <v>108</v>
      </c>
      <c r="F894" t="s">
        <v>16</v>
      </c>
      <c r="G894" s="1">
        <v>45646</v>
      </c>
      <c r="H894" s="4">
        <v>70661.31</v>
      </c>
      <c r="I894" t="s">
        <v>284</v>
      </c>
      <c r="J894">
        <v>-5944633398</v>
      </c>
      <c r="K894" t="s">
        <v>30</v>
      </c>
      <c r="L894" t="b">
        <v>1</v>
      </c>
    </row>
    <row r="895" spans="1:12" x14ac:dyDescent="0.25">
      <c r="A895" t="s">
        <v>1029</v>
      </c>
      <c r="B895" t="s">
        <v>52</v>
      </c>
      <c r="C895" t="s">
        <v>26</v>
      </c>
      <c r="E895" t="s">
        <v>100</v>
      </c>
      <c r="F895" t="s">
        <v>16</v>
      </c>
      <c r="G895" s="1">
        <v>44674</v>
      </c>
      <c r="H895" s="4">
        <v>109988.16</v>
      </c>
      <c r="I895" t="s">
        <v>109</v>
      </c>
      <c r="J895">
        <v>-9485320894</v>
      </c>
      <c r="K895" t="s">
        <v>30</v>
      </c>
      <c r="L895" t="b">
        <v>1</v>
      </c>
    </row>
    <row r="896" spans="1:12" x14ac:dyDescent="0.25">
      <c r="A896" t="s">
        <v>1030</v>
      </c>
      <c r="B896" t="s">
        <v>57</v>
      </c>
      <c r="C896" t="s">
        <v>20</v>
      </c>
      <c r="E896" t="s">
        <v>103</v>
      </c>
      <c r="F896" t="s">
        <v>33</v>
      </c>
      <c r="G896" s="1">
        <v>43860</v>
      </c>
      <c r="H896" s="4">
        <v>101101.24</v>
      </c>
      <c r="I896" t="s">
        <v>188</v>
      </c>
      <c r="J896">
        <v>-3263890218</v>
      </c>
      <c r="K896" t="s">
        <v>40</v>
      </c>
      <c r="L896" t="b">
        <v>1</v>
      </c>
    </row>
    <row r="897" spans="1:12" x14ac:dyDescent="0.25">
      <c r="A897" t="s">
        <v>1031</v>
      </c>
      <c r="B897" t="s">
        <v>57</v>
      </c>
      <c r="C897" t="s">
        <v>20</v>
      </c>
      <c r="D897">
        <v>30</v>
      </c>
      <c r="E897" t="s">
        <v>180</v>
      </c>
      <c r="F897" t="s">
        <v>28</v>
      </c>
      <c r="G897" s="1">
        <v>44286</v>
      </c>
      <c r="H897" s="4">
        <v>112427.58</v>
      </c>
      <c r="I897" t="s">
        <v>188</v>
      </c>
      <c r="J897">
        <v>-9471136336</v>
      </c>
      <c r="K897" t="s">
        <v>30</v>
      </c>
      <c r="L897" t="b">
        <v>1</v>
      </c>
    </row>
    <row r="898" spans="1:12" x14ac:dyDescent="0.25">
      <c r="A898" t="s">
        <v>1032</v>
      </c>
      <c r="B898" t="s">
        <v>52</v>
      </c>
      <c r="C898" t="s">
        <v>86</v>
      </c>
      <c r="E898" t="s">
        <v>38</v>
      </c>
      <c r="F898" t="s">
        <v>16</v>
      </c>
      <c r="G898" s="1">
        <v>43913</v>
      </c>
      <c r="H898" s="4">
        <v>119389.15</v>
      </c>
      <c r="I898" t="s">
        <v>371</v>
      </c>
      <c r="J898">
        <v>-9223410345</v>
      </c>
      <c r="K898" t="s">
        <v>40</v>
      </c>
      <c r="L898" t="b">
        <v>0</v>
      </c>
    </row>
    <row r="899" spans="1:12" x14ac:dyDescent="0.25">
      <c r="A899" t="s">
        <v>1033</v>
      </c>
      <c r="B899" t="s">
        <v>25</v>
      </c>
      <c r="C899" t="s">
        <v>20</v>
      </c>
      <c r="D899">
        <v>40</v>
      </c>
      <c r="E899" t="s">
        <v>72</v>
      </c>
      <c r="F899" t="s">
        <v>33</v>
      </c>
      <c r="G899" s="1">
        <v>45489</v>
      </c>
      <c r="H899" s="4">
        <v>105861.23</v>
      </c>
      <c r="I899" t="s">
        <v>76</v>
      </c>
      <c r="J899">
        <v>-9967331166</v>
      </c>
      <c r="K899" t="s">
        <v>30</v>
      </c>
      <c r="L899" t="b">
        <v>1</v>
      </c>
    </row>
    <row r="900" spans="1:12" x14ac:dyDescent="0.25">
      <c r="A900" t="s">
        <v>1034</v>
      </c>
      <c r="B900" t="s">
        <v>63</v>
      </c>
      <c r="C900" t="s">
        <v>14</v>
      </c>
      <c r="D900">
        <v>40</v>
      </c>
      <c r="E900" t="s">
        <v>96</v>
      </c>
      <c r="F900" t="s">
        <v>28</v>
      </c>
      <c r="G900" s="1">
        <v>45373</v>
      </c>
      <c r="H900" s="4">
        <v>50869.61</v>
      </c>
      <c r="I900" t="s">
        <v>301</v>
      </c>
      <c r="J900">
        <v>-7269608436</v>
      </c>
      <c r="K900" t="s">
        <v>18</v>
      </c>
      <c r="L900" t="b">
        <v>1</v>
      </c>
    </row>
    <row r="901" spans="1:12" x14ac:dyDescent="0.25">
      <c r="A901" t="s">
        <v>1035</v>
      </c>
      <c r="B901" t="s">
        <v>57</v>
      </c>
      <c r="C901" t="s">
        <v>37</v>
      </c>
      <c r="D901">
        <v>30</v>
      </c>
      <c r="E901" t="s">
        <v>131</v>
      </c>
      <c r="F901" t="s">
        <v>16</v>
      </c>
      <c r="G901" s="1">
        <v>45157</v>
      </c>
      <c r="H901" s="4" t="s">
        <v>223</v>
      </c>
      <c r="I901" t="s">
        <v>59</v>
      </c>
      <c r="J901">
        <v>-6855078966</v>
      </c>
      <c r="K901" t="s">
        <v>23</v>
      </c>
      <c r="L901" t="b">
        <v>1</v>
      </c>
    </row>
    <row r="902" spans="1:12" x14ac:dyDescent="0.25">
      <c r="A902" t="s">
        <v>1036</v>
      </c>
      <c r="B902" t="s">
        <v>32</v>
      </c>
      <c r="C902" t="s">
        <v>26</v>
      </c>
      <c r="D902">
        <v>30</v>
      </c>
      <c r="E902" t="s">
        <v>192</v>
      </c>
      <c r="F902" t="s">
        <v>28</v>
      </c>
      <c r="G902" s="1">
        <v>45361</v>
      </c>
      <c r="H902" s="4">
        <v>90856.21</v>
      </c>
      <c r="I902" t="s">
        <v>224</v>
      </c>
      <c r="J902">
        <v>-9352196262</v>
      </c>
      <c r="K902" t="s">
        <v>18</v>
      </c>
      <c r="L902" t="b">
        <v>1</v>
      </c>
    </row>
    <row r="903" spans="1:12" x14ac:dyDescent="0.25">
      <c r="A903" t="s">
        <v>1037</v>
      </c>
      <c r="B903" t="s">
        <v>63</v>
      </c>
      <c r="C903" t="s">
        <v>20</v>
      </c>
      <c r="D903">
        <v>30</v>
      </c>
      <c r="E903" t="s">
        <v>192</v>
      </c>
      <c r="F903" t="s">
        <v>16</v>
      </c>
      <c r="G903" s="1">
        <v>45448</v>
      </c>
      <c r="H903" s="4">
        <v>111008.63</v>
      </c>
      <c r="I903" t="s">
        <v>307</v>
      </c>
      <c r="J903">
        <v>-3556434368</v>
      </c>
      <c r="K903" t="s">
        <v>23</v>
      </c>
      <c r="L903" t="b">
        <v>1</v>
      </c>
    </row>
    <row r="904" spans="1:12" x14ac:dyDescent="0.25">
      <c r="A904" t="s">
        <v>1038</v>
      </c>
      <c r="B904" t="s">
        <v>25</v>
      </c>
      <c r="C904" t="s">
        <v>86</v>
      </c>
      <c r="D904">
        <v>25</v>
      </c>
      <c r="E904" t="s">
        <v>93</v>
      </c>
      <c r="F904" t="s">
        <v>33</v>
      </c>
      <c r="G904" s="1">
        <v>44918</v>
      </c>
      <c r="H904" s="4">
        <v>52289.99</v>
      </c>
      <c r="I904" t="s">
        <v>145</v>
      </c>
      <c r="J904">
        <v>-7093170694</v>
      </c>
      <c r="K904" t="s">
        <v>40</v>
      </c>
      <c r="L904" t="b">
        <v>1</v>
      </c>
    </row>
    <row r="905" spans="1:12" x14ac:dyDescent="0.25">
      <c r="A905" t="s">
        <v>1039</v>
      </c>
      <c r="B905" t="s">
        <v>32</v>
      </c>
      <c r="C905" t="s">
        <v>14</v>
      </c>
      <c r="E905" t="s">
        <v>91</v>
      </c>
      <c r="F905" t="s">
        <v>16</v>
      </c>
      <c r="G905" s="1">
        <v>45444</v>
      </c>
      <c r="H905" s="4">
        <v>97926.56</v>
      </c>
      <c r="I905" t="s">
        <v>34</v>
      </c>
      <c r="J905">
        <v>-5607676163</v>
      </c>
      <c r="K905" t="s">
        <v>18</v>
      </c>
      <c r="L905" t="b">
        <v>1</v>
      </c>
    </row>
    <row r="906" spans="1:12" x14ac:dyDescent="0.25">
      <c r="A906" t="s">
        <v>1040</v>
      </c>
      <c r="B906" t="s">
        <v>36</v>
      </c>
      <c r="C906" t="s">
        <v>37</v>
      </c>
      <c r="D906">
        <v>25</v>
      </c>
      <c r="E906" t="s">
        <v>185</v>
      </c>
      <c r="F906" t="s">
        <v>33</v>
      </c>
      <c r="G906" s="1">
        <v>45649</v>
      </c>
      <c r="H906" s="4">
        <v>53609.38</v>
      </c>
      <c r="I906" t="s">
        <v>39</v>
      </c>
      <c r="J906">
        <v>-5345472238</v>
      </c>
      <c r="K906" t="s">
        <v>30</v>
      </c>
      <c r="L906" t="b">
        <v>0</v>
      </c>
    </row>
    <row r="907" spans="1:12" x14ac:dyDescent="0.25">
      <c r="A907" t="s">
        <v>1041</v>
      </c>
      <c r="B907" t="s">
        <v>63</v>
      </c>
      <c r="C907" t="s">
        <v>53</v>
      </c>
      <c r="E907" t="s">
        <v>217</v>
      </c>
      <c r="F907" t="s">
        <v>33</v>
      </c>
      <c r="G907" s="1">
        <v>44189</v>
      </c>
      <c r="H907" s="4">
        <v>95372.09</v>
      </c>
      <c r="I907" t="s">
        <v>104</v>
      </c>
      <c r="J907">
        <v>-8983065030</v>
      </c>
      <c r="K907" t="s">
        <v>23</v>
      </c>
      <c r="L907" t="b">
        <v>0</v>
      </c>
    </row>
    <row r="908" spans="1:12" x14ac:dyDescent="0.25">
      <c r="A908" t="s">
        <v>1042</v>
      </c>
      <c r="B908" t="s">
        <v>57</v>
      </c>
      <c r="C908" t="s">
        <v>53</v>
      </c>
      <c r="D908">
        <v>30</v>
      </c>
      <c r="E908" t="s">
        <v>64</v>
      </c>
      <c r="F908" t="s">
        <v>28</v>
      </c>
      <c r="G908" s="1">
        <v>44063</v>
      </c>
      <c r="H908" s="4">
        <v>95432.69</v>
      </c>
      <c r="I908" t="s">
        <v>183</v>
      </c>
      <c r="J908">
        <v>-2198041846</v>
      </c>
      <c r="K908" t="s">
        <v>23</v>
      </c>
      <c r="L908" t="b">
        <v>1</v>
      </c>
    </row>
    <row r="909" spans="1:12" x14ac:dyDescent="0.25">
      <c r="A909" t="s">
        <v>1043</v>
      </c>
      <c r="B909" t="s">
        <v>57</v>
      </c>
      <c r="C909" t="s">
        <v>37</v>
      </c>
      <c r="D909">
        <v>30</v>
      </c>
      <c r="E909" t="s">
        <v>131</v>
      </c>
      <c r="F909" t="s">
        <v>33</v>
      </c>
      <c r="G909" s="1">
        <v>44862</v>
      </c>
      <c r="H909" s="4">
        <v>97615.87</v>
      </c>
      <c r="I909" t="s">
        <v>59</v>
      </c>
      <c r="J909">
        <v>-2426423641</v>
      </c>
      <c r="K909" t="s">
        <v>18</v>
      </c>
      <c r="L909" t="b">
        <v>0</v>
      </c>
    </row>
    <row r="910" spans="1:12" x14ac:dyDescent="0.25">
      <c r="A910" t="s">
        <v>1044</v>
      </c>
      <c r="B910" t="s">
        <v>13</v>
      </c>
      <c r="C910" t="s">
        <v>14</v>
      </c>
      <c r="D910">
        <v>35</v>
      </c>
      <c r="E910" t="s">
        <v>180</v>
      </c>
      <c r="F910" t="s">
        <v>33</v>
      </c>
      <c r="G910" s="1">
        <v>44857</v>
      </c>
      <c r="H910" s="4">
        <v>86867.78</v>
      </c>
      <c r="I910" t="s">
        <v>17</v>
      </c>
      <c r="J910">
        <v>-8131909247</v>
      </c>
      <c r="K910" t="s">
        <v>40</v>
      </c>
      <c r="L910" t="b">
        <v>0</v>
      </c>
    </row>
    <row r="911" spans="1:12" x14ac:dyDescent="0.25">
      <c r="A911" t="s">
        <v>1045</v>
      </c>
      <c r="B911" t="s">
        <v>32</v>
      </c>
      <c r="C911" t="s">
        <v>86</v>
      </c>
      <c r="D911">
        <v>40</v>
      </c>
      <c r="E911" t="s">
        <v>155</v>
      </c>
      <c r="F911" t="s">
        <v>28</v>
      </c>
      <c r="G911" s="1">
        <v>45250</v>
      </c>
      <c r="H911" s="4">
        <v>106615.71</v>
      </c>
      <c r="I911" t="s">
        <v>213</v>
      </c>
      <c r="J911">
        <v>-7623039110</v>
      </c>
      <c r="K911" t="s">
        <v>18</v>
      </c>
      <c r="L911" t="b">
        <v>0</v>
      </c>
    </row>
    <row r="912" spans="1:12" x14ac:dyDescent="0.25">
      <c r="A912" t="s">
        <v>1046</v>
      </c>
      <c r="B912" t="s">
        <v>13</v>
      </c>
      <c r="C912" t="s">
        <v>37</v>
      </c>
      <c r="D912">
        <v>30</v>
      </c>
      <c r="E912" t="s">
        <v>21</v>
      </c>
      <c r="F912" t="s">
        <v>16</v>
      </c>
      <c r="G912" s="1">
        <v>44631</v>
      </c>
      <c r="H912" s="4">
        <v>112856.21</v>
      </c>
      <c r="I912" t="s">
        <v>129</v>
      </c>
      <c r="J912">
        <v>-4281785227</v>
      </c>
      <c r="K912" t="s">
        <v>40</v>
      </c>
      <c r="L912" t="b">
        <v>0</v>
      </c>
    </row>
    <row r="913" spans="1:12" x14ac:dyDescent="0.25">
      <c r="A913" t="s">
        <v>1047</v>
      </c>
      <c r="B913" t="s">
        <v>13</v>
      </c>
      <c r="C913" t="s">
        <v>26</v>
      </c>
      <c r="D913">
        <v>25</v>
      </c>
      <c r="E913" t="s">
        <v>108</v>
      </c>
      <c r="F913" t="s">
        <v>16</v>
      </c>
      <c r="G913" s="1">
        <v>45258</v>
      </c>
      <c r="H913" s="4">
        <v>60356.78</v>
      </c>
      <c r="I913" t="s">
        <v>48</v>
      </c>
      <c r="J913">
        <v>-2305248087</v>
      </c>
      <c r="K913" t="s">
        <v>40</v>
      </c>
      <c r="L913" t="b">
        <v>1</v>
      </c>
    </row>
    <row r="914" spans="1:12" x14ac:dyDescent="0.25">
      <c r="A914" t="s">
        <v>1048</v>
      </c>
      <c r="B914" t="s">
        <v>57</v>
      </c>
      <c r="C914" t="s">
        <v>26</v>
      </c>
      <c r="E914" t="s">
        <v>197</v>
      </c>
      <c r="F914" t="s">
        <v>33</v>
      </c>
      <c r="G914" s="1">
        <v>44684</v>
      </c>
      <c r="H914" s="4">
        <v>117870.22</v>
      </c>
      <c r="I914" t="s">
        <v>200</v>
      </c>
      <c r="J914">
        <v>-622072238</v>
      </c>
      <c r="K914" t="s">
        <v>23</v>
      </c>
      <c r="L914" t="b">
        <v>0</v>
      </c>
    </row>
    <row r="915" spans="1:12" x14ac:dyDescent="0.25">
      <c r="A915" t="s">
        <v>1049</v>
      </c>
      <c r="B915" t="s">
        <v>52</v>
      </c>
      <c r="C915" t="s">
        <v>53</v>
      </c>
      <c r="D915">
        <v>40</v>
      </c>
      <c r="E915" t="s">
        <v>180</v>
      </c>
      <c r="F915" t="s">
        <v>33</v>
      </c>
      <c r="G915" s="1">
        <v>45341</v>
      </c>
      <c r="H915" s="4">
        <v>95127.91</v>
      </c>
      <c r="I915" t="s">
        <v>55</v>
      </c>
      <c r="J915">
        <v>-5947372131</v>
      </c>
      <c r="K915" t="s">
        <v>18</v>
      </c>
      <c r="L915" t="b">
        <v>0</v>
      </c>
    </row>
    <row r="916" spans="1:12" x14ac:dyDescent="0.25">
      <c r="A916" t="s">
        <v>1050</v>
      </c>
      <c r="B916" t="s">
        <v>13</v>
      </c>
      <c r="C916" t="s">
        <v>20</v>
      </c>
      <c r="D916">
        <v>25</v>
      </c>
      <c r="E916" t="s">
        <v>83</v>
      </c>
      <c r="F916" t="s">
        <v>28</v>
      </c>
      <c r="G916" s="1">
        <v>44518</v>
      </c>
      <c r="H916" s="4">
        <v>78818.42</v>
      </c>
      <c r="I916" t="s">
        <v>22</v>
      </c>
      <c r="J916">
        <v>-9016204786</v>
      </c>
      <c r="K916" t="s">
        <v>18</v>
      </c>
      <c r="L916" t="b">
        <v>0</v>
      </c>
    </row>
    <row r="917" spans="1:12" x14ac:dyDescent="0.25">
      <c r="A917" t="s">
        <v>1051</v>
      </c>
      <c r="B917" t="s">
        <v>36</v>
      </c>
      <c r="C917" t="s">
        <v>86</v>
      </c>
      <c r="D917">
        <v>40</v>
      </c>
      <c r="E917" t="s">
        <v>185</v>
      </c>
      <c r="F917" t="s">
        <v>28</v>
      </c>
      <c r="G917" s="1">
        <v>44916</v>
      </c>
      <c r="H917" s="4">
        <v>108933.55</v>
      </c>
      <c r="I917" t="s">
        <v>101</v>
      </c>
      <c r="J917">
        <v>-6886878598</v>
      </c>
      <c r="K917" t="s">
        <v>40</v>
      </c>
      <c r="L917" t="b">
        <v>1</v>
      </c>
    </row>
    <row r="918" spans="1:12" x14ac:dyDescent="0.25">
      <c r="A918" t="s">
        <v>1052</v>
      </c>
      <c r="B918" t="s">
        <v>32</v>
      </c>
      <c r="C918" t="s">
        <v>53</v>
      </c>
      <c r="E918" t="s">
        <v>108</v>
      </c>
      <c r="F918" t="s">
        <v>16</v>
      </c>
      <c r="G918" s="1">
        <v>45447</v>
      </c>
      <c r="H918" s="4">
        <v>68200.52</v>
      </c>
      <c r="I918" t="s">
        <v>254</v>
      </c>
      <c r="J918">
        <v>-6486287202</v>
      </c>
      <c r="K918" t="s">
        <v>18</v>
      </c>
      <c r="L918" t="b">
        <v>1</v>
      </c>
    </row>
    <row r="919" spans="1:12" x14ac:dyDescent="0.25">
      <c r="A919" t="s">
        <v>1053</v>
      </c>
      <c r="B919" t="s">
        <v>32</v>
      </c>
      <c r="C919" t="s">
        <v>20</v>
      </c>
      <c r="D919">
        <v>25</v>
      </c>
      <c r="E919" t="s">
        <v>108</v>
      </c>
      <c r="F919" t="s">
        <v>33</v>
      </c>
      <c r="G919" s="1">
        <v>44764</v>
      </c>
      <c r="H919" s="4">
        <v>116934.97</v>
      </c>
      <c r="I919" t="s">
        <v>138</v>
      </c>
      <c r="J919">
        <v>-1954196663</v>
      </c>
      <c r="K919" t="s">
        <v>30</v>
      </c>
      <c r="L919" t="b">
        <v>1</v>
      </c>
    </row>
    <row r="920" spans="1:12" x14ac:dyDescent="0.25">
      <c r="A920" t="s">
        <v>1054</v>
      </c>
      <c r="B920" t="s">
        <v>52</v>
      </c>
      <c r="C920" t="s">
        <v>20</v>
      </c>
      <c r="E920" t="s">
        <v>64</v>
      </c>
      <c r="F920" t="s">
        <v>16</v>
      </c>
      <c r="G920" s="1">
        <v>45549</v>
      </c>
      <c r="H920" s="4">
        <v>99567.78</v>
      </c>
      <c r="I920" t="s">
        <v>114</v>
      </c>
      <c r="J920">
        <v>-5057303626</v>
      </c>
      <c r="K920" t="s">
        <v>30</v>
      </c>
      <c r="L920" t="b">
        <v>1</v>
      </c>
    </row>
    <row r="921" spans="1:12" x14ac:dyDescent="0.25">
      <c r="A921" t="s">
        <v>1055</v>
      </c>
      <c r="B921" t="s">
        <v>52</v>
      </c>
      <c r="C921" t="s">
        <v>42</v>
      </c>
      <c r="D921">
        <v>30</v>
      </c>
      <c r="E921" t="s">
        <v>96</v>
      </c>
      <c r="F921" t="s">
        <v>16</v>
      </c>
      <c r="G921" s="1">
        <v>44479</v>
      </c>
      <c r="H921" s="4">
        <v>90216.76</v>
      </c>
      <c r="I921" t="s">
        <v>81</v>
      </c>
      <c r="J921">
        <v>-9246320373</v>
      </c>
      <c r="K921" t="s">
        <v>18</v>
      </c>
      <c r="L921" t="b">
        <v>1</v>
      </c>
    </row>
    <row r="922" spans="1:12" x14ac:dyDescent="0.25">
      <c r="A922" t="s">
        <v>1056</v>
      </c>
      <c r="B922" t="s">
        <v>36</v>
      </c>
      <c r="C922" t="s">
        <v>26</v>
      </c>
      <c r="D922">
        <v>30</v>
      </c>
      <c r="E922" t="s">
        <v>83</v>
      </c>
      <c r="F922" t="s">
        <v>28</v>
      </c>
      <c r="G922" s="1">
        <v>43902</v>
      </c>
      <c r="H922" s="4">
        <v>96588.73</v>
      </c>
      <c r="I922" t="s">
        <v>46</v>
      </c>
      <c r="J922">
        <v>-7677537259</v>
      </c>
      <c r="K922" t="s">
        <v>18</v>
      </c>
      <c r="L922" t="b">
        <v>1</v>
      </c>
    </row>
    <row r="923" spans="1:12" x14ac:dyDescent="0.25">
      <c r="A923" t="s">
        <v>1057</v>
      </c>
      <c r="B923" t="s">
        <v>52</v>
      </c>
      <c r="C923" t="s">
        <v>14</v>
      </c>
      <c r="D923">
        <v>35</v>
      </c>
      <c r="E923" t="s">
        <v>215</v>
      </c>
      <c r="F923" t="s">
        <v>16</v>
      </c>
      <c r="G923" s="1">
        <v>44923</v>
      </c>
      <c r="H923" s="4">
        <v>71109.179999999993</v>
      </c>
      <c r="I923" t="s">
        <v>149</v>
      </c>
      <c r="J923">
        <v>-3214505765</v>
      </c>
      <c r="K923" t="s">
        <v>40</v>
      </c>
      <c r="L923" t="b">
        <v>1</v>
      </c>
    </row>
    <row r="924" spans="1:12" x14ac:dyDescent="0.25">
      <c r="A924" t="s">
        <v>1058</v>
      </c>
      <c r="B924" t="s">
        <v>67</v>
      </c>
      <c r="C924" t="s">
        <v>111</v>
      </c>
      <c r="D924">
        <v>40</v>
      </c>
      <c r="E924" t="s">
        <v>176</v>
      </c>
      <c r="F924" t="s">
        <v>33</v>
      </c>
      <c r="G924" s="1">
        <v>44150</v>
      </c>
      <c r="H924" s="4">
        <v>50300.6</v>
      </c>
      <c r="I924" t="s">
        <v>122</v>
      </c>
      <c r="J924">
        <v>-1945887070</v>
      </c>
      <c r="K924" t="s">
        <v>30</v>
      </c>
      <c r="L924" t="b">
        <v>0</v>
      </c>
    </row>
    <row r="925" spans="1:12" x14ac:dyDescent="0.25">
      <c r="A925" t="s">
        <v>1059</v>
      </c>
      <c r="B925" t="s">
        <v>36</v>
      </c>
      <c r="C925" t="s">
        <v>14</v>
      </c>
      <c r="D925">
        <v>35</v>
      </c>
      <c r="E925" t="s">
        <v>68</v>
      </c>
      <c r="F925" t="s">
        <v>28</v>
      </c>
      <c r="G925" s="1">
        <v>45196</v>
      </c>
      <c r="H925" s="4">
        <v>60295.839999999997</v>
      </c>
      <c r="I925" t="s">
        <v>50</v>
      </c>
      <c r="J925">
        <v>-5534820127</v>
      </c>
      <c r="K925" t="s">
        <v>30</v>
      </c>
      <c r="L925" t="b">
        <v>0</v>
      </c>
    </row>
    <row r="926" spans="1:12" x14ac:dyDescent="0.25">
      <c r="A926" t="s">
        <v>1060</v>
      </c>
      <c r="B926" t="s">
        <v>63</v>
      </c>
      <c r="C926" t="s">
        <v>111</v>
      </c>
      <c r="D926">
        <v>35</v>
      </c>
      <c r="E926" t="s">
        <v>197</v>
      </c>
      <c r="F926" t="s">
        <v>28</v>
      </c>
      <c r="G926" s="1">
        <v>44811</v>
      </c>
      <c r="H926" s="4">
        <v>113012.21</v>
      </c>
      <c r="I926" t="s">
        <v>284</v>
      </c>
      <c r="J926">
        <v>-4008385075</v>
      </c>
      <c r="K926" t="s">
        <v>23</v>
      </c>
      <c r="L926" t="b">
        <v>0</v>
      </c>
    </row>
    <row r="927" spans="1:12" x14ac:dyDescent="0.25">
      <c r="A927" t="s">
        <v>1061</v>
      </c>
      <c r="B927" t="s">
        <v>13</v>
      </c>
      <c r="C927" t="s">
        <v>37</v>
      </c>
      <c r="D927">
        <v>35</v>
      </c>
      <c r="E927" t="s">
        <v>38</v>
      </c>
      <c r="F927" t="s">
        <v>28</v>
      </c>
      <c r="G927" s="1">
        <v>45553</v>
      </c>
      <c r="H927" s="4">
        <v>65425.54</v>
      </c>
      <c r="I927" t="s">
        <v>129</v>
      </c>
      <c r="J927">
        <v>-5975954507</v>
      </c>
      <c r="K927" t="s">
        <v>40</v>
      </c>
      <c r="L927" t="b">
        <v>1</v>
      </c>
    </row>
    <row r="928" spans="1:12" x14ac:dyDescent="0.25">
      <c r="A928" t="s">
        <v>1062</v>
      </c>
      <c r="B928" t="s">
        <v>36</v>
      </c>
      <c r="C928" t="s">
        <v>26</v>
      </c>
      <c r="D928">
        <v>25</v>
      </c>
      <c r="E928" t="s">
        <v>185</v>
      </c>
      <c r="F928" t="s">
        <v>16</v>
      </c>
      <c r="G928" s="1">
        <v>45025</v>
      </c>
      <c r="H928" s="4">
        <v>86850.37</v>
      </c>
      <c r="I928" t="s">
        <v>46</v>
      </c>
      <c r="J928">
        <v>-9177680897</v>
      </c>
      <c r="K928" t="s">
        <v>23</v>
      </c>
      <c r="L928" t="b">
        <v>1</v>
      </c>
    </row>
    <row r="929" spans="1:12" x14ac:dyDescent="0.25">
      <c r="A929" t="s">
        <v>1063</v>
      </c>
      <c r="B929" t="s">
        <v>32</v>
      </c>
      <c r="C929" t="s">
        <v>20</v>
      </c>
      <c r="D929">
        <v>30</v>
      </c>
      <c r="E929" t="s">
        <v>141</v>
      </c>
      <c r="F929" t="s">
        <v>28</v>
      </c>
      <c r="G929" s="1">
        <v>45570</v>
      </c>
      <c r="H929" s="4">
        <v>81182.070000000007</v>
      </c>
      <c r="I929" t="s">
        <v>138</v>
      </c>
      <c r="J929">
        <v>-1265742230</v>
      </c>
      <c r="K929" t="s">
        <v>30</v>
      </c>
      <c r="L929" t="b">
        <v>1</v>
      </c>
    </row>
    <row r="930" spans="1:12" x14ac:dyDescent="0.25">
      <c r="A930" t="s">
        <v>1064</v>
      </c>
      <c r="B930" t="s">
        <v>13</v>
      </c>
      <c r="C930" t="s">
        <v>86</v>
      </c>
      <c r="E930" t="s">
        <v>190</v>
      </c>
      <c r="F930" t="s">
        <v>33</v>
      </c>
      <c r="G930" s="1">
        <v>44481</v>
      </c>
      <c r="H930" s="4">
        <v>92222.03</v>
      </c>
      <c r="I930" t="s">
        <v>87</v>
      </c>
      <c r="J930">
        <v>-9646300401</v>
      </c>
      <c r="K930" t="s">
        <v>40</v>
      </c>
      <c r="L930" t="b">
        <v>1</v>
      </c>
    </row>
    <row r="931" spans="1:12" x14ac:dyDescent="0.25">
      <c r="A931" t="s">
        <v>1065</v>
      </c>
      <c r="B931" t="s">
        <v>25</v>
      </c>
      <c r="C931" t="s">
        <v>111</v>
      </c>
      <c r="D931">
        <v>35</v>
      </c>
      <c r="E931" t="s">
        <v>190</v>
      </c>
      <c r="F931" t="s">
        <v>28</v>
      </c>
      <c r="G931" s="1">
        <v>45579</v>
      </c>
      <c r="H931" s="4">
        <v>79934.83</v>
      </c>
      <c r="I931" t="s">
        <v>159</v>
      </c>
      <c r="J931">
        <v>-3693626893</v>
      </c>
      <c r="K931" t="s">
        <v>18</v>
      </c>
      <c r="L931" t="b">
        <v>1</v>
      </c>
    </row>
    <row r="932" spans="1:12" x14ac:dyDescent="0.25">
      <c r="A932" t="s">
        <v>1066</v>
      </c>
      <c r="B932" t="s">
        <v>25</v>
      </c>
      <c r="C932" t="s">
        <v>14</v>
      </c>
      <c r="D932">
        <v>35</v>
      </c>
      <c r="E932" t="s">
        <v>131</v>
      </c>
      <c r="F932" t="s">
        <v>33</v>
      </c>
      <c r="G932" s="1">
        <v>44743</v>
      </c>
      <c r="H932" s="4">
        <v>111201.12</v>
      </c>
      <c r="I932" t="s">
        <v>143</v>
      </c>
      <c r="J932">
        <v>-3012047136</v>
      </c>
      <c r="K932" t="s">
        <v>40</v>
      </c>
      <c r="L932" t="b">
        <v>0</v>
      </c>
    </row>
    <row r="933" spans="1:12" x14ac:dyDescent="0.25">
      <c r="A933" t="s">
        <v>1067</v>
      </c>
      <c r="B933" t="s">
        <v>63</v>
      </c>
      <c r="C933" t="s">
        <v>20</v>
      </c>
      <c r="D933">
        <v>40</v>
      </c>
      <c r="E933" t="s">
        <v>68</v>
      </c>
      <c r="F933" t="s">
        <v>16</v>
      </c>
      <c r="G933" s="1">
        <v>45481</v>
      </c>
      <c r="H933" s="4">
        <v>100960.05</v>
      </c>
      <c r="I933" t="s">
        <v>307</v>
      </c>
      <c r="J933">
        <v>-2711759573</v>
      </c>
      <c r="K933" t="s">
        <v>18</v>
      </c>
      <c r="L933" t="b">
        <v>0</v>
      </c>
    </row>
    <row r="934" spans="1:12" x14ac:dyDescent="0.25">
      <c r="A934" t="s">
        <v>1068</v>
      </c>
      <c r="B934" t="s">
        <v>67</v>
      </c>
      <c r="C934" t="s">
        <v>111</v>
      </c>
      <c r="D934">
        <v>30</v>
      </c>
      <c r="E934" t="s">
        <v>91</v>
      </c>
      <c r="F934" t="s">
        <v>16</v>
      </c>
      <c r="G934" s="1">
        <v>44125</v>
      </c>
      <c r="H934" s="4">
        <v>64544.87</v>
      </c>
      <c r="I934" t="s">
        <v>122</v>
      </c>
      <c r="J934">
        <v>-9885582983</v>
      </c>
      <c r="K934" t="s">
        <v>18</v>
      </c>
      <c r="L934" t="b">
        <v>1</v>
      </c>
    </row>
    <row r="935" spans="1:12" x14ac:dyDescent="0.25">
      <c r="A935" t="s">
        <v>1069</v>
      </c>
      <c r="B935" t="s">
        <v>36</v>
      </c>
      <c r="C935" t="s">
        <v>111</v>
      </c>
      <c r="D935">
        <v>25</v>
      </c>
      <c r="E935" t="s">
        <v>72</v>
      </c>
      <c r="F935" t="s">
        <v>16</v>
      </c>
      <c r="G935" s="1">
        <v>43844</v>
      </c>
      <c r="H935" s="4">
        <v>78662.240000000005</v>
      </c>
      <c r="I935" t="s">
        <v>124</v>
      </c>
      <c r="J935">
        <v>-9330674583</v>
      </c>
      <c r="K935" t="s">
        <v>40</v>
      </c>
      <c r="L935" t="b">
        <v>1</v>
      </c>
    </row>
    <row r="936" spans="1:12" x14ac:dyDescent="0.25">
      <c r="A936" t="s">
        <v>1070</v>
      </c>
      <c r="B936" t="s">
        <v>67</v>
      </c>
      <c r="C936" t="s">
        <v>42</v>
      </c>
      <c r="D936">
        <v>30</v>
      </c>
      <c r="E936" t="s">
        <v>72</v>
      </c>
      <c r="F936" t="s">
        <v>28</v>
      </c>
      <c r="G936" s="1">
        <v>44994</v>
      </c>
      <c r="H936" s="4">
        <v>102867.06</v>
      </c>
      <c r="I936" t="s">
        <v>78</v>
      </c>
      <c r="J936">
        <v>-7609441282</v>
      </c>
      <c r="K936" t="s">
        <v>18</v>
      </c>
      <c r="L936" t="b">
        <v>1</v>
      </c>
    </row>
    <row r="937" spans="1:12" x14ac:dyDescent="0.25">
      <c r="A937" t="s">
        <v>1071</v>
      </c>
      <c r="B937" t="s">
        <v>52</v>
      </c>
      <c r="C937" t="s">
        <v>111</v>
      </c>
      <c r="D937">
        <v>40</v>
      </c>
      <c r="E937" t="s">
        <v>166</v>
      </c>
      <c r="F937" t="s">
        <v>33</v>
      </c>
      <c r="G937" s="1">
        <v>43917</v>
      </c>
      <c r="H937" s="4">
        <v>107595.95</v>
      </c>
      <c r="I937" t="s">
        <v>167</v>
      </c>
      <c r="J937">
        <v>-3372188565</v>
      </c>
      <c r="K937" t="s">
        <v>23</v>
      </c>
      <c r="L937" t="b">
        <v>1</v>
      </c>
    </row>
    <row r="938" spans="1:12" x14ac:dyDescent="0.25">
      <c r="A938" t="s">
        <v>1072</v>
      </c>
      <c r="B938" t="s">
        <v>32</v>
      </c>
      <c r="C938" t="s">
        <v>86</v>
      </c>
      <c r="D938">
        <v>40</v>
      </c>
      <c r="E938" t="s">
        <v>185</v>
      </c>
      <c r="F938" t="s">
        <v>33</v>
      </c>
      <c r="G938" s="1">
        <v>44290</v>
      </c>
      <c r="H938" s="4" t="s">
        <v>223</v>
      </c>
      <c r="I938" t="s">
        <v>213</v>
      </c>
      <c r="J938">
        <v>-6954132970</v>
      </c>
      <c r="K938" t="s">
        <v>30</v>
      </c>
      <c r="L938" t="b">
        <v>0</v>
      </c>
    </row>
    <row r="939" spans="1:12" x14ac:dyDescent="0.25">
      <c r="A939" t="s">
        <v>1073</v>
      </c>
      <c r="B939" t="s">
        <v>32</v>
      </c>
      <c r="C939" t="s">
        <v>26</v>
      </c>
      <c r="D939">
        <v>35</v>
      </c>
      <c r="E939" t="s">
        <v>258</v>
      </c>
      <c r="F939" t="s">
        <v>33</v>
      </c>
      <c r="G939" s="1">
        <v>44085</v>
      </c>
      <c r="H939" s="4">
        <v>95766.91</v>
      </c>
      <c r="I939" t="s">
        <v>224</v>
      </c>
      <c r="J939">
        <v>-5066626704</v>
      </c>
      <c r="K939" t="s">
        <v>18</v>
      </c>
      <c r="L939" t="b">
        <v>1</v>
      </c>
    </row>
    <row r="940" spans="1:12" x14ac:dyDescent="0.25">
      <c r="A940" t="s">
        <v>1074</v>
      </c>
      <c r="B940" t="s">
        <v>67</v>
      </c>
      <c r="C940" t="s">
        <v>86</v>
      </c>
      <c r="D940">
        <v>30</v>
      </c>
      <c r="E940" t="s">
        <v>93</v>
      </c>
      <c r="F940" t="s">
        <v>28</v>
      </c>
      <c r="G940" s="1">
        <v>44332</v>
      </c>
      <c r="H940" s="4">
        <v>51990.98</v>
      </c>
      <c r="I940" t="s">
        <v>147</v>
      </c>
      <c r="J940">
        <v>-5143776935</v>
      </c>
      <c r="K940" t="s">
        <v>23</v>
      </c>
      <c r="L940" t="b">
        <v>1</v>
      </c>
    </row>
    <row r="941" spans="1:12" x14ac:dyDescent="0.25">
      <c r="A941" t="s">
        <v>1075</v>
      </c>
      <c r="B941" t="s">
        <v>63</v>
      </c>
      <c r="C941" t="s">
        <v>53</v>
      </c>
      <c r="D941">
        <v>25</v>
      </c>
      <c r="E941" t="s">
        <v>185</v>
      </c>
      <c r="F941" t="s">
        <v>33</v>
      </c>
      <c r="G941" s="1">
        <v>45021</v>
      </c>
      <c r="H941" s="4">
        <v>83634.009999999995</v>
      </c>
      <c r="I941" t="s">
        <v>104</v>
      </c>
      <c r="J941">
        <v>-6343925294</v>
      </c>
      <c r="K941" t="s">
        <v>18</v>
      </c>
      <c r="L941" t="b">
        <v>1</v>
      </c>
    </row>
    <row r="942" spans="1:12" x14ac:dyDescent="0.25">
      <c r="A942" t="s">
        <v>1076</v>
      </c>
      <c r="B942" t="s">
        <v>32</v>
      </c>
      <c r="C942" t="s">
        <v>20</v>
      </c>
      <c r="D942">
        <v>40</v>
      </c>
      <c r="E942" t="s">
        <v>197</v>
      </c>
      <c r="F942" t="s">
        <v>33</v>
      </c>
      <c r="G942" s="1">
        <v>44880</v>
      </c>
      <c r="H942" s="4" t="s">
        <v>223</v>
      </c>
      <c r="I942" t="s">
        <v>138</v>
      </c>
      <c r="J942">
        <v>-9611110285</v>
      </c>
      <c r="K942" t="s">
        <v>30</v>
      </c>
      <c r="L942" t="b">
        <v>1</v>
      </c>
    </row>
    <row r="943" spans="1:12" x14ac:dyDescent="0.25">
      <c r="A943" t="s">
        <v>1077</v>
      </c>
      <c r="B943" t="s">
        <v>32</v>
      </c>
      <c r="C943" t="s">
        <v>26</v>
      </c>
      <c r="D943">
        <v>30</v>
      </c>
      <c r="E943" t="s">
        <v>43</v>
      </c>
      <c r="F943" t="s">
        <v>16</v>
      </c>
      <c r="G943" s="1">
        <v>44485</v>
      </c>
      <c r="H943" s="4">
        <v>82273.08</v>
      </c>
      <c r="I943" t="s">
        <v>224</v>
      </c>
      <c r="J943">
        <v>-7120072023</v>
      </c>
      <c r="K943" t="s">
        <v>23</v>
      </c>
      <c r="L943" t="b">
        <v>0</v>
      </c>
    </row>
    <row r="944" spans="1:12" x14ac:dyDescent="0.25">
      <c r="A944" t="s">
        <v>1078</v>
      </c>
      <c r="B944" t="s">
        <v>36</v>
      </c>
      <c r="C944" t="s">
        <v>42</v>
      </c>
      <c r="D944">
        <v>30</v>
      </c>
      <c r="E944" t="s">
        <v>217</v>
      </c>
      <c r="F944" t="s">
        <v>33</v>
      </c>
      <c r="G944" s="1">
        <v>44690</v>
      </c>
      <c r="H944" s="4">
        <v>94537.3</v>
      </c>
      <c r="I944" t="s">
        <v>157</v>
      </c>
      <c r="J944">
        <v>-5591024509</v>
      </c>
      <c r="K944" t="s">
        <v>30</v>
      </c>
      <c r="L944" t="b">
        <v>1</v>
      </c>
    </row>
    <row r="945" spans="1:12" x14ac:dyDescent="0.25">
      <c r="A945" t="s">
        <v>1079</v>
      </c>
      <c r="B945" t="s">
        <v>25</v>
      </c>
      <c r="C945" t="s">
        <v>26</v>
      </c>
      <c r="D945">
        <v>35</v>
      </c>
      <c r="E945" t="s">
        <v>166</v>
      </c>
      <c r="F945" t="s">
        <v>28</v>
      </c>
      <c r="G945" s="1">
        <v>43988</v>
      </c>
      <c r="H945" s="4">
        <v>85970.65</v>
      </c>
      <c r="I945" t="s">
        <v>29</v>
      </c>
      <c r="J945">
        <v>-9109032670</v>
      </c>
      <c r="K945" t="s">
        <v>30</v>
      </c>
      <c r="L945" t="b">
        <v>1</v>
      </c>
    </row>
    <row r="946" spans="1:12" x14ac:dyDescent="0.25">
      <c r="A946" t="s">
        <v>1080</v>
      </c>
      <c r="B946" t="s">
        <v>52</v>
      </c>
      <c r="C946" t="s">
        <v>26</v>
      </c>
      <c r="D946">
        <v>25</v>
      </c>
      <c r="E946" t="s">
        <v>100</v>
      </c>
      <c r="F946" t="s">
        <v>28</v>
      </c>
      <c r="G946" s="1">
        <v>44491</v>
      </c>
      <c r="H946" s="4">
        <v>111071.02</v>
      </c>
      <c r="I946" t="s">
        <v>109</v>
      </c>
      <c r="J946">
        <v>-4949819420</v>
      </c>
      <c r="K946" t="s">
        <v>23</v>
      </c>
      <c r="L946" t="b">
        <v>0</v>
      </c>
    </row>
    <row r="947" spans="1:12" x14ac:dyDescent="0.25">
      <c r="A947" t="s">
        <v>1081</v>
      </c>
      <c r="B947" t="s">
        <v>32</v>
      </c>
      <c r="C947" t="s">
        <v>14</v>
      </c>
      <c r="D947">
        <v>35</v>
      </c>
      <c r="E947" t="s">
        <v>258</v>
      </c>
      <c r="F947" t="s">
        <v>28</v>
      </c>
      <c r="G947" s="1">
        <v>44573</v>
      </c>
      <c r="H947" s="4">
        <v>56708.34</v>
      </c>
      <c r="I947" t="s">
        <v>34</v>
      </c>
      <c r="J947">
        <v>-7942817933</v>
      </c>
      <c r="K947" t="s">
        <v>23</v>
      </c>
      <c r="L947" t="b">
        <v>0</v>
      </c>
    </row>
    <row r="948" spans="1:12" x14ac:dyDescent="0.25">
      <c r="A948" t="s">
        <v>1082</v>
      </c>
      <c r="B948" t="s">
        <v>52</v>
      </c>
      <c r="C948" t="s">
        <v>26</v>
      </c>
      <c r="D948">
        <v>25</v>
      </c>
      <c r="E948" t="s">
        <v>83</v>
      </c>
      <c r="F948" t="s">
        <v>33</v>
      </c>
      <c r="G948" s="1">
        <v>44594</v>
      </c>
      <c r="H948" s="4">
        <v>104516.55</v>
      </c>
      <c r="I948" t="s">
        <v>109</v>
      </c>
      <c r="J948">
        <v>-652775843</v>
      </c>
      <c r="K948" t="s">
        <v>23</v>
      </c>
      <c r="L948" t="b">
        <v>0</v>
      </c>
    </row>
    <row r="949" spans="1:12" x14ac:dyDescent="0.25">
      <c r="A949" t="s">
        <v>1083</v>
      </c>
      <c r="B949" t="s">
        <v>52</v>
      </c>
      <c r="C949" t="s">
        <v>42</v>
      </c>
      <c r="D949">
        <v>25</v>
      </c>
      <c r="E949" t="s">
        <v>169</v>
      </c>
      <c r="F949" t="s">
        <v>28</v>
      </c>
      <c r="G949" s="1">
        <v>44283</v>
      </c>
      <c r="H949" s="4">
        <v>108210.15</v>
      </c>
      <c r="I949" t="s">
        <v>81</v>
      </c>
      <c r="J949">
        <v>-6634533721</v>
      </c>
      <c r="K949" t="s">
        <v>40</v>
      </c>
      <c r="L949" t="b">
        <v>1</v>
      </c>
    </row>
    <row r="950" spans="1:12" x14ac:dyDescent="0.25">
      <c r="A950" t="s">
        <v>1084</v>
      </c>
      <c r="B950" t="s">
        <v>13</v>
      </c>
      <c r="C950" t="s">
        <v>86</v>
      </c>
      <c r="D950">
        <v>40</v>
      </c>
      <c r="E950" t="s">
        <v>21</v>
      </c>
      <c r="F950" t="s">
        <v>16</v>
      </c>
      <c r="G950" s="1">
        <v>45507</v>
      </c>
      <c r="H950" s="4" t="s">
        <v>223</v>
      </c>
      <c r="I950" t="s">
        <v>87</v>
      </c>
      <c r="J950">
        <v>-109121721</v>
      </c>
      <c r="K950" t="s">
        <v>23</v>
      </c>
      <c r="L950" t="b">
        <v>1</v>
      </c>
    </row>
    <row r="951" spans="1:12" x14ac:dyDescent="0.25">
      <c r="A951" t="s">
        <v>1085</v>
      </c>
      <c r="B951" t="s">
        <v>36</v>
      </c>
      <c r="C951" t="s">
        <v>26</v>
      </c>
      <c r="D951">
        <v>35</v>
      </c>
      <c r="E951" t="s">
        <v>15</v>
      </c>
      <c r="F951" t="s">
        <v>16</v>
      </c>
      <c r="G951" s="1">
        <v>45504</v>
      </c>
      <c r="H951" s="4">
        <v>80935.649999999994</v>
      </c>
      <c r="I951" t="s">
        <v>46</v>
      </c>
      <c r="J951">
        <v>-1455937660</v>
      </c>
      <c r="K951" t="s">
        <v>23</v>
      </c>
      <c r="L951" t="b">
        <v>0</v>
      </c>
    </row>
    <row r="952" spans="1:12" x14ac:dyDescent="0.25">
      <c r="A952" t="s">
        <v>1086</v>
      </c>
      <c r="B952" t="s">
        <v>36</v>
      </c>
      <c r="C952" t="s">
        <v>37</v>
      </c>
      <c r="D952">
        <v>30</v>
      </c>
      <c r="E952" t="s">
        <v>15</v>
      </c>
      <c r="F952" t="s">
        <v>16</v>
      </c>
      <c r="G952" s="1">
        <v>45355</v>
      </c>
      <c r="H952" s="4">
        <v>107020.19</v>
      </c>
      <c r="I952" t="s">
        <v>39</v>
      </c>
      <c r="J952">
        <v>-8943705262</v>
      </c>
      <c r="K952" t="s">
        <v>23</v>
      </c>
      <c r="L952" t="b">
        <v>0</v>
      </c>
    </row>
    <row r="953" spans="1:12" x14ac:dyDescent="0.25">
      <c r="A953" t="s">
        <v>1087</v>
      </c>
      <c r="B953" t="s">
        <v>52</v>
      </c>
      <c r="C953" t="s">
        <v>20</v>
      </c>
      <c r="D953">
        <v>30</v>
      </c>
      <c r="E953" t="s">
        <v>64</v>
      </c>
      <c r="F953" t="s">
        <v>16</v>
      </c>
      <c r="G953" s="1">
        <v>44097</v>
      </c>
      <c r="H953" s="4">
        <v>118677.67</v>
      </c>
      <c r="I953" t="s">
        <v>114</v>
      </c>
      <c r="J953">
        <v>-5100462775</v>
      </c>
      <c r="K953" t="s">
        <v>23</v>
      </c>
      <c r="L953" t="b">
        <v>0</v>
      </c>
    </row>
    <row r="954" spans="1:12" x14ac:dyDescent="0.25">
      <c r="A954" t="s">
        <v>1088</v>
      </c>
      <c r="B954" t="s">
        <v>13</v>
      </c>
      <c r="C954" t="s">
        <v>26</v>
      </c>
      <c r="D954">
        <v>25</v>
      </c>
      <c r="E954" t="s">
        <v>38</v>
      </c>
      <c r="F954" t="s">
        <v>33</v>
      </c>
      <c r="G954" s="1">
        <v>43918</v>
      </c>
      <c r="H954" s="4">
        <v>63744.57</v>
      </c>
      <c r="I954" t="s">
        <v>48</v>
      </c>
      <c r="J954">
        <v>-5725659201</v>
      </c>
      <c r="K954" t="s">
        <v>18</v>
      </c>
      <c r="L954" t="b">
        <v>0</v>
      </c>
    </row>
    <row r="955" spans="1:12" x14ac:dyDescent="0.25">
      <c r="A955" t="s">
        <v>1089</v>
      </c>
      <c r="B955" t="s">
        <v>25</v>
      </c>
      <c r="C955" t="s">
        <v>20</v>
      </c>
      <c r="D955">
        <v>40</v>
      </c>
      <c r="E955" t="s">
        <v>217</v>
      </c>
      <c r="F955" t="s">
        <v>16</v>
      </c>
      <c r="G955" s="1">
        <v>43966</v>
      </c>
      <c r="H955" s="4" t="s">
        <v>223</v>
      </c>
      <c r="I955" t="s">
        <v>76</v>
      </c>
      <c r="J955">
        <v>-4617520237</v>
      </c>
      <c r="K955" t="s">
        <v>40</v>
      </c>
      <c r="L955" t="b">
        <v>0</v>
      </c>
    </row>
    <row r="956" spans="1:12" x14ac:dyDescent="0.25">
      <c r="A956" t="s">
        <v>1090</v>
      </c>
      <c r="B956" t="s">
        <v>13</v>
      </c>
      <c r="C956" t="s">
        <v>37</v>
      </c>
      <c r="D956">
        <v>25</v>
      </c>
      <c r="E956" t="s">
        <v>100</v>
      </c>
      <c r="F956" t="s">
        <v>28</v>
      </c>
      <c r="G956" s="1">
        <v>44240</v>
      </c>
      <c r="H956" s="4">
        <v>62934.73</v>
      </c>
      <c r="I956" t="s">
        <v>129</v>
      </c>
      <c r="J956">
        <v>-9743260054</v>
      </c>
      <c r="K956" t="s">
        <v>30</v>
      </c>
      <c r="L956" t="b">
        <v>0</v>
      </c>
    </row>
    <row r="957" spans="1:12" x14ac:dyDescent="0.25">
      <c r="A957" t="s">
        <v>1091</v>
      </c>
      <c r="B957" t="s">
        <v>13</v>
      </c>
      <c r="C957" t="s">
        <v>37</v>
      </c>
      <c r="D957">
        <v>30</v>
      </c>
      <c r="E957" t="s">
        <v>15</v>
      </c>
      <c r="F957" t="s">
        <v>28</v>
      </c>
      <c r="G957" s="1">
        <v>44543</v>
      </c>
      <c r="H957" s="4">
        <v>74654.23</v>
      </c>
      <c r="I957" t="s">
        <v>129</v>
      </c>
      <c r="J957">
        <v>-9550178331</v>
      </c>
      <c r="K957" t="s">
        <v>23</v>
      </c>
      <c r="L957" t="b">
        <v>1</v>
      </c>
    </row>
    <row r="958" spans="1:12" x14ac:dyDescent="0.25">
      <c r="A958" t="s">
        <v>1092</v>
      </c>
      <c r="B958" t="s">
        <v>57</v>
      </c>
      <c r="C958" t="s">
        <v>20</v>
      </c>
      <c r="E958" t="s">
        <v>43</v>
      </c>
      <c r="F958" t="s">
        <v>16</v>
      </c>
      <c r="G958" s="1">
        <v>45509</v>
      </c>
      <c r="H958" s="4" t="s">
        <v>223</v>
      </c>
      <c r="I958" t="s">
        <v>188</v>
      </c>
      <c r="J958">
        <v>-5848689992</v>
      </c>
      <c r="K958" t="s">
        <v>18</v>
      </c>
      <c r="L958" t="b">
        <v>1</v>
      </c>
    </row>
    <row r="959" spans="1:12" x14ac:dyDescent="0.25">
      <c r="A959" t="s">
        <v>1093</v>
      </c>
      <c r="B959" t="s">
        <v>57</v>
      </c>
      <c r="C959" t="s">
        <v>111</v>
      </c>
      <c r="D959">
        <v>30</v>
      </c>
      <c r="E959" t="s">
        <v>64</v>
      </c>
      <c r="F959" t="s">
        <v>28</v>
      </c>
      <c r="G959" s="1">
        <v>43839</v>
      </c>
      <c r="H959" s="4">
        <v>118150.59</v>
      </c>
      <c r="I959" t="s">
        <v>266</v>
      </c>
      <c r="J959">
        <v>-6079848703</v>
      </c>
      <c r="K959" t="s">
        <v>18</v>
      </c>
      <c r="L959" t="b">
        <v>1</v>
      </c>
    </row>
    <row r="960" spans="1:12" x14ac:dyDescent="0.25">
      <c r="A960" t="s">
        <v>1094</v>
      </c>
      <c r="B960" t="s">
        <v>57</v>
      </c>
      <c r="C960" t="s">
        <v>53</v>
      </c>
      <c r="E960" t="s">
        <v>192</v>
      </c>
      <c r="F960" t="s">
        <v>33</v>
      </c>
      <c r="G960" s="1">
        <v>45260</v>
      </c>
      <c r="H960" s="4">
        <v>91256.639999999999</v>
      </c>
      <c r="I960" t="s">
        <v>183</v>
      </c>
      <c r="J960">
        <v>-5069176798</v>
      </c>
      <c r="K960" t="s">
        <v>18</v>
      </c>
      <c r="L960" t="b">
        <v>0</v>
      </c>
    </row>
    <row r="961" spans="1:12" x14ac:dyDescent="0.25">
      <c r="A961" t="s">
        <v>1095</v>
      </c>
      <c r="B961" t="s">
        <v>13</v>
      </c>
      <c r="C961" t="s">
        <v>14</v>
      </c>
      <c r="D961">
        <v>30</v>
      </c>
      <c r="E961" t="s">
        <v>180</v>
      </c>
      <c r="F961" t="s">
        <v>33</v>
      </c>
      <c r="G961" s="1">
        <v>44269</v>
      </c>
      <c r="H961" s="4">
        <v>85997.57</v>
      </c>
      <c r="I961" t="s">
        <v>17</v>
      </c>
      <c r="J961">
        <v>-3593744038</v>
      </c>
      <c r="K961" t="s">
        <v>30</v>
      </c>
      <c r="L961" t="b">
        <v>0</v>
      </c>
    </row>
    <row r="962" spans="1:12" x14ac:dyDescent="0.25">
      <c r="A962" t="s">
        <v>1096</v>
      </c>
      <c r="B962" t="s">
        <v>36</v>
      </c>
      <c r="C962" t="s">
        <v>111</v>
      </c>
      <c r="D962">
        <v>25</v>
      </c>
      <c r="E962" t="s">
        <v>21</v>
      </c>
      <c r="F962" t="s">
        <v>28</v>
      </c>
      <c r="G962" s="1">
        <v>44109</v>
      </c>
      <c r="H962" s="4">
        <v>84707.12</v>
      </c>
      <c r="I962" t="s">
        <v>124</v>
      </c>
      <c r="J962">
        <v>-4640830372</v>
      </c>
      <c r="K962" t="s">
        <v>23</v>
      </c>
      <c r="L962" t="b">
        <v>0</v>
      </c>
    </row>
    <row r="963" spans="1:12" x14ac:dyDescent="0.25">
      <c r="A963" t="s">
        <v>1097</v>
      </c>
      <c r="B963" t="s">
        <v>32</v>
      </c>
      <c r="C963" t="s">
        <v>111</v>
      </c>
      <c r="E963" t="s">
        <v>197</v>
      </c>
      <c r="F963" t="s">
        <v>16</v>
      </c>
      <c r="G963" s="1">
        <v>44502</v>
      </c>
      <c r="H963" s="4">
        <v>84559.9</v>
      </c>
      <c r="I963" t="s">
        <v>384</v>
      </c>
      <c r="J963">
        <v>-6060148859</v>
      </c>
      <c r="K963" t="s">
        <v>40</v>
      </c>
      <c r="L963" t="b">
        <v>0</v>
      </c>
    </row>
    <row r="964" spans="1:12" x14ac:dyDescent="0.25">
      <c r="A964" t="s">
        <v>1098</v>
      </c>
      <c r="B964" t="s">
        <v>63</v>
      </c>
      <c r="C964" t="s">
        <v>86</v>
      </c>
      <c r="E964" t="s">
        <v>15</v>
      </c>
      <c r="F964" t="s">
        <v>28</v>
      </c>
      <c r="G964" s="1">
        <v>45553</v>
      </c>
      <c r="H964" s="4">
        <v>81076.91</v>
      </c>
      <c r="I964" t="s">
        <v>118</v>
      </c>
      <c r="J964">
        <v>-8490793883</v>
      </c>
      <c r="K964" t="s">
        <v>40</v>
      </c>
      <c r="L964" t="b">
        <v>0</v>
      </c>
    </row>
    <row r="965" spans="1:12" x14ac:dyDescent="0.25">
      <c r="A965" t="s">
        <v>1099</v>
      </c>
      <c r="B965" t="s">
        <v>32</v>
      </c>
      <c r="C965" t="s">
        <v>14</v>
      </c>
      <c r="D965">
        <v>40</v>
      </c>
      <c r="E965" t="s">
        <v>96</v>
      </c>
      <c r="F965" t="s">
        <v>33</v>
      </c>
      <c r="G965" s="1">
        <v>45221</v>
      </c>
      <c r="H965" s="4" t="s">
        <v>223</v>
      </c>
      <c r="I965" t="s">
        <v>34</v>
      </c>
      <c r="J965">
        <v>-1368528305</v>
      </c>
      <c r="K965" t="s">
        <v>18</v>
      </c>
      <c r="L965" t="b">
        <v>0</v>
      </c>
    </row>
    <row r="966" spans="1:12" x14ac:dyDescent="0.25">
      <c r="A966" t="s">
        <v>1100</v>
      </c>
      <c r="B966" t="s">
        <v>63</v>
      </c>
      <c r="C966" t="s">
        <v>14</v>
      </c>
      <c r="D966">
        <v>25</v>
      </c>
      <c r="E966" t="s">
        <v>103</v>
      </c>
      <c r="F966" t="s">
        <v>28</v>
      </c>
      <c r="G966" s="1">
        <v>45179</v>
      </c>
      <c r="H966" s="4">
        <v>97356.31</v>
      </c>
      <c r="I966" t="s">
        <v>301</v>
      </c>
      <c r="J966">
        <v>-1537012423</v>
      </c>
      <c r="K966" t="s">
        <v>30</v>
      </c>
      <c r="L966" t="b">
        <v>1</v>
      </c>
    </row>
    <row r="967" spans="1:12" x14ac:dyDescent="0.25">
      <c r="A967" t="s">
        <v>1101</v>
      </c>
      <c r="B967" t="s">
        <v>67</v>
      </c>
      <c r="C967" t="s">
        <v>111</v>
      </c>
      <c r="D967">
        <v>40</v>
      </c>
      <c r="E967" t="s">
        <v>75</v>
      </c>
      <c r="F967" t="s">
        <v>16</v>
      </c>
      <c r="G967" s="1">
        <v>45349</v>
      </c>
      <c r="H967" s="4">
        <v>114770.32</v>
      </c>
      <c r="I967" t="s">
        <v>122</v>
      </c>
      <c r="J967">
        <v>-4626325143</v>
      </c>
      <c r="K967" t="s">
        <v>30</v>
      </c>
      <c r="L967" t="b">
        <v>1</v>
      </c>
    </row>
    <row r="968" spans="1:12" x14ac:dyDescent="0.25">
      <c r="A968" t="s">
        <v>1102</v>
      </c>
      <c r="B968" t="s">
        <v>13</v>
      </c>
      <c r="C968" t="s">
        <v>26</v>
      </c>
      <c r="D968">
        <v>35</v>
      </c>
      <c r="E968" t="s">
        <v>108</v>
      </c>
      <c r="F968" t="s">
        <v>16</v>
      </c>
      <c r="G968" s="1">
        <v>45049</v>
      </c>
      <c r="H968" s="4">
        <v>109082.07</v>
      </c>
      <c r="I968" t="s">
        <v>48</v>
      </c>
      <c r="J968">
        <v>-8811210313</v>
      </c>
      <c r="K968" t="s">
        <v>30</v>
      </c>
      <c r="L968" t="b">
        <v>0</v>
      </c>
    </row>
    <row r="969" spans="1:12" x14ac:dyDescent="0.25">
      <c r="A969" t="s">
        <v>1103</v>
      </c>
      <c r="B969" t="s">
        <v>57</v>
      </c>
      <c r="C969" t="s">
        <v>86</v>
      </c>
      <c r="D969">
        <v>40</v>
      </c>
      <c r="E969" t="s">
        <v>192</v>
      </c>
      <c r="F969" t="s">
        <v>33</v>
      </c>
      <c r="G969" s="1">
        <v>45397</v>
      </c>
      <c r="H969" s="4">
        <v>99944.57</v>
      </c>
      <c r="I969" t="s">
        <v>98</v>
      </c>
      <c r="J969">
        <v>-2175188780</v>
      </c>
      <c r="K969" t="s">
        <v>40</v>
      </c>
      <c r="L969" t="b">
        <v>1</v>
      </c>
    </row>
    <row r="970" spans="1:12" x14ac:dyDescent="0.25">
      <c r="A970" t="s">
        <v>1104</v>
      </c>
      <c r="B970" t="s">
        <v>32</v>
      </c>
      <c r="C970" t="s">
        <v>86</v>
      </c>
      <c r="D970">
        <v>40</v>
      </c>
      <c r="E970" t="s">
        <v>180</v>
      </c>
      <c r="F970" t="s">
        <v>28</v>
      </c>
      <c r="G970" s="1">
        <v>45066</v>
      </c>
      <c r="H970" s="4">
        <v>116509.72</v>
      </c>
      <c r="I970" t="s">
        <v>213</v>
      </c>
      <c r="J970">
        <v>-7941515262</v>
      </c>
      <c r="K970" t="s">
        <v>18</v>
      </c>
      <c r="L970" t="b">
        <v>0</v>
      </c>
    </row>
    <row r="971" spans="1:12" x14ac:dyDescent="0.25">
      <c r="A971" t="s">
        <v>1105</v>
      </c>
      <c r="B971" t="s">
        <v>32</v>
      </c>
      <c r="C971" t="s">
        <v>37</v>
      </c>
      <c r="D971">
        <v>30</v>
      </c>
      <c r="E971" t="s">
        <v>21</v>
      </c>
      <c r="F971" t="s">
        <v>16</v>
      </c>
      <c r="G971" s="1">
        <v>44344</v>
      </c>
      <c r="H971" s="4">
        <v>84253.9</v>
      </c>
      <c r="I971" t="s">
        <v>127</v>
      </c>
      <c r="J971">
        <v>-8409112251</v>
      </c>
      <c r="K971" t="s">
        <v>23</v>
      </c>
      <c r="L971" t="b">
        <v>1</v>
      </c>
    </row>
    <row r="972" spans="1:12" x14ac:dyDescent="0.25">
      <c r="A972" t="s">
        <v>1106</v>
      </c>
      <c r="B972" t="s">
        <v>52</v>
      </c>
      <c r="C972" t="s">
        <v>42</v>
      </c>
      <c r="D972">
        <v>25</v>
      </c>
      <c r="E972" t="s">
        <v>80</v>
      </c>
      <c r="F972" t="s">
        <v>16</v>
      </c>
      <c r="G972" s="1">
        <v>45531</v>
      </c>
      <c r="H972" s="4">
        <v>54776.01</v>
      </c>
      <c r="I972" t="s">
        <v>81</v>
      </c>
      <c r="J972">
        <v>-8837505660</v>
      </c>
      <c r="K972" t="s">
        <v>40</v>
      </c>
      <c r="L972" t="b">
        <v>0</v>
      </c>
    </row>
    <row r="973" spans="1:12" x14ac:dyDescent="0.25">
      <c r="A973" t="s">
        <v>1107</v>
      </c>
      <c r="B973" t="s">
        <v>52</v>
      </c>
      <c r="C973" t="s">
        <v>14</v>
      </c>
      <c r="D973">
        <v>40</v>
      </c>
      <c r="E973" t="s">
        <v>185</v>
      </c>
      <c r="F973" t="s">
        <v>33</v>
      </c>
      <c r="G973" s="1">
        <v>44143</v>
      </c>
      <c r="H973" s="4">
        <v>71192.679999999993</v>
      </c>
      <c r="I973" t="s">
        <v>149</v>
      </c>
      <c r="J973">
        <v>-8632397912</v>
      </c>
      <c r="K973" t="s">
        <v>18</v>
      </c>
      <c r="L973" t="b">
        <v>0</v>
      </c>
    </row>
    <row r="974" spans="1:12" x14ac:dyDescent="0.25">
      <c r="A974" t="s">
        <v>1108</v>
      </c>
      <c r="B974" t="s">
        <v>13</v>
      </c>
      <c r="C974" t="s">
        <v>111</v>
      </c>
      <c r="E974" t="s">
        <v>103</v>
      </c>
      <c r="F974" t="s">
        <v>16</v>
      </c>
      <c r="G974" s="1">
        <v>44432</v>
      </c>
      <c r="H974" s="4">
        <v>96346.53</v>
      </c>
      <c r="I974" t="s">
        <v>112</v>
      </c>
      <c r="J974">
        <v>-7876553006</v>
      </c>
      <c r="K974" t="s">
        <v>18</v>
      </c>
      <c r="L974" t="b">
        <v>1</v>
      </c>
    </row>
    <row r="975" spans="1:12" x14ac:dyDescent="0.25">
      <c r="A975" t="s">
        <v>1109</v>
      </c>
      <c r="B975" t="s">
        <v>32</v>
      </c>
      <c r="C975" t="s">
        <v>37</v>
      </c>
      <c r="E975" t="s">
        <v>166</v>
      </c>
      <c r="F975" t="s">
        <v>28</v>
      </c>
      <c r="G975" s="1">
        <v>43867</v>
      </c>
      <c r="H975" s="4">
        <v>116680.63</v>
      </c>
      <c r="I975" t="s">
        <v>127</v>
      </c>
      <c r="J975">
        <v>-3095055604</v>
      </c>
      <c r="K975" t="s">
        <v>23</v>
      </c>
      <c r="L975" t="b">
        <v>1</v>
      </c>
    </row>
    <row r="976" spans="1:12" x14ac:dyDescent="0.25">
      <c r="A976" t="s">
        <v>1110</v>
      </c>
      <c r="B976" t="s">
        <v>67</v>
      </c>
      <c r="C976" t="s">
        <v>20</v>
      </c>
      <c r="D976">
        <v>25</v>
      </c>
      <c r="E976" t="s">
        <v>103</v>
      </c>
      <c r="F976" t="s">
        <v>33</v>
      </c>
      <c r="G976" s="1">
        <v>45577</v>
      </c>
      <c r="H976" s="4">
        <v>76343.56</v>
      </c>
      <c r="I976" t="s">
        <v>173</v>
      </c>
      <c r="J976">
        <v>-7121988191</v>
      </c>
      <c r="K976" t="s">
        <v>23</v>
      </c>
      <c r="L976" t="b">
        <v>0</v>
      </c>
    </row>
    <row r="977" spans="1:12" x14ac:dyDescent="0.25">
      <c r="A977" t="s">
        <v>1111</v>
      </c>
      <c r="B977" t="s">
        <v>25</v>
      </c>
      <c r="C977" t="s">
        <v>53</v>
      </c>
      <c r="D977">
        <v>30</v>
      </c>
      <c r="E977" t="s">
        <v>185</v>
      </c>
      <c r="F977" t="s">
        <v>33</v>
      </c>
      <c r="G977" s="1">
        <v>45642</v>
      </c>
      <c r="H977" s="4">
        <v>99424.14</v>
      </c>
      <c r="I977" t="s">
        <v>134</v>
      </c>
      <c r="J977">
        <v>-7788519052</v>
      </c>
      <c r="K977" t="s">
        <v>23</v>
      </c>
      <c r="L977" t="b">
        <v>0</v>
      </c>
    </row>
    <row r="978" spans="1:12" x14ac:dyDescent="0.25">
      <c r="A978" t="s">
        <v>1112</v>
      </c>
      <c r="B978" t="s">
        <v>52</v>
      </c>
      <c r="C978" t="s">
        <v>42</v>
      </c>
      <c r="D978">
        <v>35</v>
      </c>
      <c r="E978" t="s">
        <v>192</v>
      </c>
      <c r="F978" t="s">
        <v>33</v>
      </c>
      <c r="G978" s="1">
        <v>45395</v>
      </c>
      <c r="H978" s="4">
        <v>57656.74</v>
      </c>
      <c r="I978" t="s">
        <v>81</v>
      </c>
      <c r="J978">
        <v>-4864010423</v>
      </c>
      <c r="K978" t="s">
        <v>30</v>
      </c>
      <c r="L978" t="b">
        <v>1</v>
      </c>
    </row>
    <row r="979" spans="1:12" x14ac:dyDescent="0.25">
      <c r="A979" t="s">
        <v>1113</v>
      </c>
      <c r="B979" t="s">
        <v>63</v>
      </c>
      <c r="C979" t="s">
        <v>42</v>
      </c>
      <c r="D979">
        <v>40</v>
      </c>
      <c r="E979" t="s">
        <v>100</v>
      </c>
      <c r="F979" t="s">
        <v>28</v>
      </c>
      <c r="G979" s="1">
        <v>43945</v>
      </c>
      <c r="H979" s="4">
        <v>77396.94</v>
      </c>
      <c r="I979" t="s">
        <v>209</v>
      </c>
      <c r="J979">
        <v>-6245618516</v>
      </c>
      <c r="K979" t="s">
        <v>23</v>
      </c>
      <c r="L979" t="b">
        <v>1</v>
      </c>
    </row>
    <row r="980" spans="1:12" x14ac:dyDescent="0.25">
      <c r="A980" t="s">
        <v>1114</v>
      </c>
      <c r="B980" t="s">
        <v>67</v>
      </c>
      <c r="C980" t="s">
        <v>42</v>
      </c>
      <c r="E980" t="s">
        <v>15</v>
      </c>
      <c r="F980" t="s">
        <v>33</v>
      </c>
      <c r="G980" s="1">
        <v>44487</v>
      </c>
      <c r="H980" s="4">
        <v>54299.68</v>
      </c>
      <c r="I980" t="s">
        <v>78</v>
      </c>
      <c r="J980">
        <v>-4460045211</v>
      </c>
      <c r="K980" t="s">
        <v>18</v>
      </c>
      <c r="L980" t="b">
        <v>0</v>
      </c>
    </row>
    <row r="981" spans="1:12" x14ac:dyDescent="0.25">
      <c r="A981" t="s">
        <v>1115</v>
      </c>
      <c r="B981" t="s">
        <v>52</v>
      </c>
      <c r="C981" t="s">
        <v>86</v>
      </c>
      <c r="D981">
        <v>35</v>
      </c>
      <c r="E981" t="s">
        <v>133</v>
      </c>
      <c r="F981" t="s">
        <v>28</v>
      </c>
      <c r="G981" s="1">
        <v>43886</v>
      </c>
      <c r="H981" s="4">
        <v>103563.58</v>
      </c>
      <c r="I981" t="s">
        <v>371</v>
      </c>
      <c r="J981">
        <v>-8991511454</v>
      </c>
      <c r="K981" t="s">
        <v>23</v>
      </c>
      <c r="L981" t="b">
        <v>1</v>
      </c>
    </row>
    <row r="982" spans="1:12" x14ac:dyDescent="0.25">
      <c r="A982" t="s">
        <v>1116</v>
      </c>
      <c r="B982" t="s">
        <v>67</v>
      </c>
      <c r="C982" t="s">
        <v>20</v>
      </c>
      <c r="D982">
        <v>25</v>
      </c>
      <c r="E982" t="s">
        <v>68</v>
      </c>
      <c r="F982" t="s">
        <v>33</v>
      </c>
      <c r="G982" s="1">
        <v>44674</v>
      </c>
      <c r="H982" s="4">
        <v>74588.850000000006</v>
      </c>
      <c r="I982" t="s">
        <v>173</v>
      </c>
      <c r="J982">
        <v>-1293913043</v>
      </c>
      <c r="K982" t="s">
        <v>18</v>
      </c>
      <c r="L982" t="b">
        <v>0</v>
      </c>
    </row>
    <row r="983" spans="1:12" x14ac:dyDescent="0.25">
      <c r="A983" t="s">
        <v>1117</v>
      </c>
      <c r="B983" t="s">
        <v>57</v>
      </c>
      <c r="C983" t="s">
        <v>42</v>
      </c>
      <c r="D983">
        <v>30</v>
      </c>
      <c r="E983" t="s">
        <v>15</v>
      </c>
      <c r="F983" t="s">
        <v>28</v>
      </c>
      <c r="G983" s="1">
        <v>44004</v>
      </c>
      <c r="H983" s="4">
        <v>113727.23</v>
      </c>
      <c r="I983" t="s">
        <v>94</v>
      </c>
      <c r="J983">
        <v>-8818984840</v>
      </c>
      <c r="K983" t="s">
        <v>40</v>
      </c>
      <c r="L983" t="b">
        <v>0</v>
      </c>
    </row>
    <row r="984" spans="1:12" x14ac:dyDescent="0.25">
      <c r="A984" t="s">
        <v>1118</v>
      </c>
      <c r="B984" t="s">
        <v>32</v>
      </c>
      <c r="C984" t="s">
        <v>20</v>
      </c>
      <c r="D984">
        <v>25</v>
      </c>
      <c r="E984" t="s">
        <v>64</v>
      </c>
      <c r="F984" t="s">
        <v>16</v>
      </c>
      <c r="G984" s="1">
        <v>44933</v>
      </c>
      <c r="H984" s="4">
        <v>72828.179999999993</v>
      </c>
      <c r="I984" t="s">
        <v>138</v>
      </c>
      <c r="J984">
        <v>-6046154020</v>
      </c>
      <c r="K984" t="s">
        <v>30</v>
      </c>
      <c r="L984" t="b">
        <v>0</v>
      </c>
    </row>
    <row r="985" spans="1:12" x14ac:dyDescent="0.25">
      <c r="A985" t="s">
        <v>1119</v>
      </c>
      <c r="B985" t="s">
        <v>67</v>
      </c>
      <c r="C985" t="s">
        <v>26</v>
      </c>
      <c r="E985" t="s">
        <v>72</v>
      </c>
      <c r="F985" t="s">
        <v>33</v>
      </c>
      <c r="G985" s="1">
        <v>43872</v>
      </c>
      <c r="H985" s="4">
        <v>98717.09</v>
      </c>
      <c r="I985" t="s">
        <v>73</v>
      </c>
      <c r="J985">
        <v>-1901707567</v>
      </c>
      <c r="K985" t="s">
        <v>40</v>
      </c>
      <c r="L985" t="b">
        <v>0</v>
      </c>
    </row>
    <row r="986" spans="1:12" x14ac:dyDescent="0.25">
      <c r="A986" t="s">
        <v>1120</v>
      </c>
      <c r="B986" t="s">
        <v>36</v>
      </c>
      <c r="C986" t="s">
        <v>42</v>
      </c>
      <c r="D986">
        <v>40</v>
      </c>
      <c r="E986" t="s">
        <v>72</v>
      </c>
      <c r="F986" t="s">
        <v>33</v>
      </c>
      <c r="G986" s="1">
        <v>45003</v>
      </c>
      <c r="H986" s="4">
        <v>56840.800000000003</v>
      </c>
      <c r="I986" t="s">
        <v>157</v>
      </c>
      <c r="J986">
        <v>-1429831521</v>
      </c>
      <c r="K986" t="s">
        <v>40</v>
      </c>
      <c r="L986" t="b">
        <v>1</v>
      </c>
    </row>
    <row r="987" spans="1:12" x14ac:dyDescent="0.25">
      <c r="A987" t="s">
        <v>1121</v>
      </c>
      <c r="B987" t="s">
        <v>57</v>
      </c>
      <c r="C987" t="s">
        <v>53</v>
      </c>
      <c r="D987">
        <v>35</v>
      </c>
      <c r="E987" t="s">
        <v>215</v>
      </c>
      <c r="F987" t="s">
        <v>28</v>
      </c>
      <c r="G987" s="1">
        <v>44526</v>
      </c>
      <c r="H987" s="4">
        <v>61663.91</v>
      </c>
      <c r="I987" t="s">
        <v>183</v>
      </c>
      <c r="J987">
        <v>-9107322835</v>
      </c>
      <c r="K987" t="s">
        <v>18</v>
      </c>
      <c r="L987" t="b">
        <v>1</v>
      </c>
    </row>
    <row r="988" spans="1:12" x14ac:dyDescent="0.25">
      <c r="A988" t="s">
        <v>1122</v>
      </c>
      <c r="B988" t="s">
        <v>67</v>
      </c>
      <c r="C988" t="s">
        <v>20</v>
      </c>
      <c r="D988">
        <v>30</v>
      </c>
      <c r="E988" t="s">
        <v>93</v>
      </c>
      <c r="F988" t="s">
        <v>16</v>
      </c>
      <c r="G988" s="1">
        <v>45552</v>
      </c>
      <c r="H988" s="4">
        <v>109523.4</v>
      </c>
      <c r="I988" t="s">
        <v>173</v>
      </c>
      <c r="J988">
        <v>-849378305</v>
      </c>
      <c r="K988" t="s">
        <v>40</v>
      </c>
      <c r="L988" t="b">
        <v>1</v>
      </c>
    </row>
    <row r="989" spans="1:12" x14ac:dyDescent="0.25">
      <c r="A989" t="s">
        <v>1123</v>
      </c>
      <c r="B989" t="s">
        <v>32</v>
      </c>
      <c r="C989" t="s">
        <v>20</v>
      </c>
      <c r="D989">
        <v>25</v>
      </c>
      <c r="E989" t="s">
        <v>166</v>
      </c>
      <c r="F989" t="s">
        <v>33</v>
      </c>
      <c r="G989" s="1">
        <v>45478</v>
      </c>
      <c r="H989" s="4">
        <v>65812.02</v>
      </c>
      <c r="I989" t="s">
        <v>138</v>
      </c>
      <c r="J989">
        <v>-3963845268</v>
      </c>
      <c r="K989" t="s">
        <v>18</v>
      </c>
      <c r="L989" t="b">
        <v>1</v>
      </c>
    </row>
    <row r="990" spans="1:12" x14ac:dyDescent="0.25">
      <c r="A990" t="s">
        <v>1124</v>
      </c>
      <c r="B990" t="s">
        <v>13</v>
      </c>
      <c r="C990" t="s">
        <v>53</v>
      </c>
      <c r="E990" t="s">
        <v>89</v>
      </c>
      <c r="F990" t="s">
        <v>33</v>
      </c>
      <c r="G990" s="1">
        <v>44390</v>
      </c>
      <c r="H990" s="4">
        <v>54708.88</v>
      </c>
      <c r="I990" t="s">
        <v>171</v>
      </c>
      <c r="J990">
        <v>-6944391648</v>
      </c>
      <c r="K990" t="s">
        <v>23</v>
      </c>
      <c r="L990" t="b">
        <v>1</v>
      </c>
    </row>
    <row r="991" spans="1:12" x14ac:dyDescent="0.25">
      <c r="A991" t="s">
        <v>1125</v>
      </c>
      <c r="B991" t="s">
        <v>63</v>
      </c>
      <c r="C991" t="s">
        <v>42</v>
      </c>
      <c r="D991">
        <v>40</v>
      </c>
      <c r="E991" t="s">
        <v>108</v>
      </c>
      <c r="F991" t="s">
        <v>16</v>
      </c>
      <c r="G991" s="1">
        <v>45165</v>
      </c>
      <c r="H991" s="4">
        <v>107661.73</v>
      </c>
      <c r="I991" t="s">
        <v>209</v>
      </c>
      <c r="J991">
        <v>-7016934291</v>
      </c>
      <c r="K991" t="s">
        <v>23</v>
      </c>
      <c r="L991" t="b">
        <v>1</v>
      </c>
    </row>
    <row r="992" spans="1:12" x14ac:dyDescent="0.25">
      <c r="A992" t="s">
        <v>1126</v>
      </c>
      <c r="B992" t="s">
        <v>32</v>
      </c>
      <c r="C992" t="s">
        <v>53</v>
      </c>
      <c r="D992">
        <v>40</v>
      </c>
      <c r="E992" t="s">
        <v>75</v>
      </c>
      <c r="F992" t="s">
        <v>33</v>
      </c>
      <c r="G992" s="1">
        <v>44240</v>
      </c>
      <c r="H992" s="4">
        <v>79002</v>
      </c>
      <c r="I992" t="s">
        <v>254</v>
      </c>
      <c r="J992">
        <v>-9132033015</v>
      </c>
      <c r="K992" t="s">
        <v>18</v>
      </c>
      <c r="L992" t="b">
        <v>1</v>
      </c>
    </row>
    <row r="993" spans="1:12" x14ac:dyDescent="0.25">
      <c r="A993" t="s">
        <v>1127</v>
      </c>
      <c r="B993" t="s">
        <v>63</v>
      </c>
      <c r="C993" t="s">
        <v>20</v>
      </c>
      <c r="E993" t="s">
        <v>96</v>
      </c>
      <c r="F993" t="s">
        <v>28</v>
      </c>
      <c r="G993" s="1">
        <v>45271</v>
      </c>
      <c r="H993" s="4">
        <v>86135.69</v>
      </c>
      <c r="I993" t="s">
        <v>307</v>
      </c>
      <c r="J993">
        <v>-2341903105</v>
      </c>
      <c r="K993" t="s">
        <v>23</v>
      </c>
      <c r="L993" t="b">
        <v>0</v>
      </c>
    </row>
    <row r="994" spans="1:12" x14ac:dyDescent="0.25">
      <c r="A994" t="s">
        <v>1128</v>
      </c>
      <c r="B994" t="s">
        <v>63</v>
      </c>
      <c r="C994" t="s">
        <v>53</v>
      </c>
      <c r="D994">
        <v>30</v>
      </c>
      <c r="E994" t="s">
        <v>258</v>
      </c>
      <c r="F994" t="s">
        <v>33</v>
      </c>
      <c r="G994" s="1">
        <v>44379</v>
      </c>
      <c r="H994" s="4">
        <v>115601.4</v>
      </c>
      <c r="I994" t="s">
        <v>104</v>
      </c>
      <c r="J994">
        <v>-1537221555</v>
      </c>
      <c r="K994" t="s">
        <v>30</v>
      </c>
      <c r="L994" t="b">
        <v>1</v>
      </c>
    </row>
    <row r="995" spans="1:12" x14ac:dyDescent="0.25">
      <c r="A995" t="s">
        <v>1129</v>
      </c>
      <c r="B995" t="s">
        <v>67</v>
      </c>
      <c r="C995" t="s">
        <v>20</v>
      </c>
      <c r="E995" t="s">
        <v>258</v>
      </c>
      <c r="F995" t="s">
        <v>16</v>
      </c>
      <c r="G995" s="1">
        <v>44900</v>
      </c>
      <c r="H995" s="4">
        <v>64045.36</v>
      </c>
      <c r="I995" t="s">
        <v>173</v>
      </c>
      <c r="J995">
        <v>-6847323652</v>
      </c>
      <c r="K995" t="s">
        <v>40</v>
      </c>
      <c r="L995" t="b">
        <v>1</v>
      </c>
    </row>
    <row r="996" spans="1:12" x14ac:dyDescent="0.25">
      <c r="A996" t="s">
        <v>1130</v>
      </c>
      <c r="B996" t="s">
        <v>57</v>
      </c>
      <c r="C996" t="s">
        <v>20</v>
      </c>
      <c r="D996">
        <v>30</v>
      </c>
      <c r="E996" t="s">
        <v>258</v>
      </c>
      <c r="F996" t="s">
        <v>33</v>
      </c>
      <c r="G996" s="1">
        <v>45559</v>
      </c>
      <c r="H996" s="4">
        <v>80477.210000000006</v>
      </c>
      <c r="I996" t="s">
        <v>188</v>
      </c>
      <c r="J996">
        <v>-3774604066</v>
      </c>
      <c r="K996" t="s">
        <v>30</v>
      </c>
      <c r="L996" t="b">
        <v>0</v>
      </c>
    </row>
    <row r="997" spans="1:12" x14ac:dyDescent="0.25">
      <c r="A997" t="s">
        <v>1131</v>
      </c>
      <c r="B997" t="s">
        <v>13</v>
      </c>
      <c r="C997" t="s">
        <v>26</v>
      </c>
      <c r="D997">
        <v>30</v>
      </c>
      <c r="E997" t="s">
        <v>68</v>
      </c>
      <c r="F997" t="s">
        <v>33</v>
      </c>
      <c r="G997" s="1">
        <v>45154</v>
      </c>
      <c r="H997" s="4">
        <v>61240.9</v>
      </c>
      <c r="I997" t="s">
        <v>48</v>
      </c>
      <c r="J997">
        <v>-2007843613</v>
      </c>
      <c r="K997" t="s">
        <v>40</v>
      </c>
      <c r="L997" t="b">
        <v>1</v>
      </c>
    </row>
    <row r="998" spans="1:12" x14ac:dyDescent="0.25">
      <c r="A998" t="s">
        <v>1132</v>
      </c>
      <c r="B998" t="s">
        <v>57</v>
      </c>
      <c r="C998" t="s">
        <v>111</v>
      </c>
      <c r="D998">
        <v>40</v>
      </c>
      <c r="E998" t="s">
        <v>96</v>
      </c>
      <c r="F998" t="s">
        <v>16</v>
      </c>
      <c r="G998" s="1">
        <v>44224</v>
      </c>
      <c r="H998" s="4">
        <v>51939.29</v>
      </c>
      <c r="I998" t="s">
        <v>266</v>
      </c>
      <c r="J998">
        <v>-2442607818</v>
      </c>
      <c r="K998" t="s">
        <v>23</v>
      </c>
      <c r="L998" t="b">
        <v>1</v>
      </c>
    </row>
    <row r="999" spans="1:12" x14ac:dyDescent="0.25">
      <c r="A999" t="s">
        <v>1133</v>
      </c>
      <c r="B999" t="s">
        <v>32</v>
      </c>
      <c r="C999" t="s">
        <v>20</v>
      </c>
      <c r="D999">
        <v>40</v>
      </c>
      <c r="E999" t="s">
        <v>215</v>
      </c>
      <c r="F999" t="s">
        <v>33</v>
      </c>
      <c r="G999" s="1">
        <v>44695</v>
      </c>
      <c r="H999" s="4">
        <v>95284.54</v>
      </c>
      <c r="I999" t="s">
        <v>138</v>
      </c>
      <c r="J999">
        <v>-7543734763</v>
      </c>
      <c r="K999" t="s">
        <v>30</v>
      </c>
      <c r="L999" t="b">
        <v>0</v>
      </c>
    </row>
    <row r="1000" spans="1:12" x14ac:dyDescent="0.25">
      <c r="A1000" t="s">
        <v>1134</v>
      </c>
      <c r="B1000" t="s">
        <v>52</v>
      </c>
      <c r="C1000" t="s">
        <v>42</v>
      </c>
      <c r="D1000">
        <v>35</v>
      </c>
      <c r="E1000" t="s">
        <v>96</v>
      </c>
      <c r="F1000" t="s">
        <v>33</v>
      </c>
      <c r="G1000" s="1">
        <v>45448</v>
      </c>
      <c r="H1000" s="4">
        <v>106247.67</v>
      </c>
      <c r="I1000" t="s">
        <v>81</v>
      </c>
      <c r="J1000">
        <v>-2737203762</v>
      </c>
      <c r="K1000" t="s">
        <v>23</v>
      </c>
      <c r="L1000" t="b">
        <v>1</v>
      </c>
    </row>
    <row r="1001" spans="1:12" x14ac:dyDescent="0.25">
      <c r="A1001" t="s">
        <v>1135</v>
      </c>
      <c r="B1001" t="s">
        <v>52</v>
      </c>
      <c r="C1001" t="s">
        <v>37</v>
      </c>
      <c r="D1001">
        <v>25</v>
      </c>
      <c r="E1001" t="s">
        <v>192</v>
      </c>
      <c r="F1001" t="s">
        <v>16</v>
      </c>
      <c r="G1001" s="1">
        <v>43944</v>
      </c>
      <c r="H1001" s="4">
        <v>110170.88</v>
      </c>
      <c r="I1001" t="s">
        <v>84</v>
      </c>
      <c r="J1001">
        <v>-8821458413</v>
      </c>
      <c r="K1001" t="s">
        <v>40</v>
      </c>
      <c r="L1001" t="b">
        <v>1</v>
      </c>
    </row>
    <row r="1002" spans="1:12" x14ac:dyDescent="0.25">
      <c r="A1002" t="s">
        <v>1136</v>
      </c>
      <c r="B1002" t="s">
        <v>52</v>
      </c>
      <c r="C1002" t="s">
        <v>86</v>
      </c>
      <c r="D1002">
        <v>25</v>
      </c>
      <c r="E1002" t="s">
        <v>133</v>
      </c>
      <c r="F1002" t="s">
        <v>28</v>
      </c>
      <c r="G1002" s="1">
        <v>45453</v>
      </c>
      <c r="H1002" s="4">
        <v>52615.44</v>
      </c>
      <c r="I1002" t="s">
        <v>371</v>
      </c>
      <c r="J1002">
        <v>-8460191343</v>
      </c>
      <c r="K1002" t="s">
        <v>18</v>
      </c>
      <c r="L1002" t="b">
        <v>1</v>
      </c>
    </row>
    <row r="1003" spans="1:12" x14ac:dyDescent="0.25">
      <c r="A1003" t="s">
        <v>1137</v>
      </c>
      <c r="B1003" t="s">
        <v>32</v>
      </c>
      <c r="C1003" t="s">
        <v>14</v>
      </c>
      <c r="D1003">
        <v>30</v>
      </c>
      <c r="E1003" t="s">
        <v>75</v>
      </c>
      <c r="F1003" t="s">
        <v>33</v>
      </c>
      <c r="G1003" s="1">
        <v>43939</v>
      </c>
      <c r="H1003" s="4">
        <v>82547.259999999995</v>
      </c>
      <c r="I1003" t="s">
        <v>34</v>
      </c>
      <c r="J1003">
        <v>-3899827801</v>
      </c>
      <c r="K1003" t="s">
        <v>18</v>
      </c>
      <c r="L1003" t="b">
        <v>0</v>
      </c>
    </row>
    <row r="1004" spans="1:12" x14ac:dyDescent="0.25">
      <c r="A1004" t="s">
        <v>1138</v>
      </c>
      <c r="B1004" t="s">
        <v>13</v>
      </c>
      <c r="C1004" t="s">
        <v>111</v>
      </c>
      <c r="D1004">
        <v>35</v>
      </c>
      <c r="E1004" t="s">
        <v>215</v>
      </c>
      <c r="F1004" t="s">
        <v>28</v>
      </c>
      <c r="G1004" s="1">
        <v>44011</v>
      </c>
      <c r="H1004" s="4">
        <v>63049.22</v>
      </c>
      <c r="I1004" t="s">
        <v>112</v>
      </c>
      <c r="J1004">
        <v>-586950731</v>
      </c>
      <c r="K1004" t="s">
        <v>30</v>
      </c>
      <c r="L1004" t="b">
        <v>1</v>
      </c>
    </row>
    <row r="1005" spans="1:12" x14ac:dyDescent="0.25">
      <c r="A1005" t="s">
        <v>1139</v>
      </c>
      <c r="B1005" t="s">
        <v>36</v>
      </c>
      <c r="C1005" t="s">
        <v>111</v>
      </c>
      <c r="D1005">
        <v>35</v>
      </c>
      <c r="E1005" t="s">
        <v>131</v>
      </c>
      <c r="F1005" t="s">
        <v>28</v>
      </c>
      <c r="G1005" s="1">
        <v>44972</v>
      </c>
      <c r="H1005" s="4">
        <v>115229.12</v>
      </c>
      <c r="I1005" t="s">
        <v>124</v>
      </c>
      <c r="J1005">
        <v>-1464493698</v>
      </c>
      <c r="K1005" t="s">
        <v>23</v>
      </c>
      <c r="L1005" t="b">
        <v>1</v>
      </c>
    </row>
    <row r="1006" spans="1:12" x14ac:dyDescent="0.25">
      <c r="A1006" t="s">
        <v>1140</v>
      </c>
      <c r="B1006" t="s">
        <v>67</v>
      </c>
      <c r="C1006" t="s">
        <v>111</v>
      </c>
      <c r="D1006">
        <v>25</v>
      </c>
      <c r="E1006" t="s">
        <v>75</v>
      </c>
      <c r="F1006" t="s">
        <v>28</v>
      </c>
      <c r="G1006" s="1">
        <v>45092</v>
      </c>
      <c r="H1006" s="4">
        <v>60687.63</v>
      </c>
      <c r="I1006" t="s">
        <v>122</v>
      </c>
      <c r="J1006">
        <v>-9516793349</v>
      </c>
      <c r="K1006" t="s">
        <v>23</v>
      </c>
      <c r="L1006" t="b">
        <v>0</v>
      </c>
    </row>
    <row r="1007" spans="1:12" x14ac:dyDescent="0.25">
      <c r="A1007" t="s">
        <v>1141</v>
      </c>
      <c r="B1007" t="s">
        <v>36</v>
      </c>
      <c r="C1007" t="s">
        <v>26</v>
      </c>
      <c r="D1007">
        <v>30</v>
      </c>
      <c r="E1007" t="s">
        <v>215</v>
      </c>
      <c r="F1007" t="s">
        <v>33</v>
      </c>
      <c r="G1007" s="1">
        <v>44639</v>
      </c>
      <c r="H1007" s="4">
        <v>67492.73</v>
      </c>
      <c r="I1007" t="s">
        <v>46</v>
      </c>
      <c r="J1007">
        <v>-5573857367</v>
      </c>
      <c r="K1007" t="s">
        <v>30</v>
      </c>
      <c r="L1007" t="b">
        <v>1</v>
      </c>
    </row>
    <row r="1008" spans="1:12" x14ac:dyDescent="0.25">
      <c r="A1008" t="s">
        <v>1142</v>
      </c>
      <c r="B1008" t="s">
        <v>67</v>
      </c>
      <c r="C1008" t="s">
        <v>20</v>
      </c>
      <c r="E1008" t="s">
        <v>166</v>
      </c>
      <c r="F1008" t="s">
        <v>33</v>
      </c>
      <c r="G1008" s="1">
        <v>45224</v>
      </c>
      <c r="H1008" s="4">
        <v>77821.789999999994</v>
      </c>
      <c r="I1008" t="s">
        <v>173</v>
      </c>
      <c r="J1008">
        <v>-119236036</v>
      </c>
      <c r="K1008" t="s">
        <v>18</v>
      </c>
      <c r="L1008" t="b">
        <v>0</v>
      </c>
    </row>
    <row r="1009" spans="1:12" x14ac:dyDescent="0.25">
      <c r="A1009" t="s">
        <v>1143</v>
      </c>
      <c r="B1009" t="s">
        <v>52</v>
      </c>
      <c r="C1009" t="s">
        <v>26</v>
      </c>
      <c r="D1009">
        <v>35</v>
      </c>
      <c r="E1009" t="s">
        <v>197</v>
      </c>
      <c r="F1009" t="s">
        <v>16</v>
      </c>
      <c r="G1009" s="1">
        <v>44756</v>
      </c>
      <c r="H1009" s="4">
        <v>69146.95</v>
      </c>
      <c r="I1009" t="s">
        <v>109</v>
      </c>
      <c r="J1009">
        <v>-6811872332</v>
      </c>
      <c r="K1009" t="s">
        <v>40</v>
      </c>
      <c r="L1009" t="b">
        <v>0</v>
      </c>
    </row>
    <row r="1010" spans="1:12" x14ac:dyDescent="0.25">
      <c r="A1010" t="s">
        <v>1144</v>
      </c>
      <c r="B1010" t="s">
        <v>67</v>
      </c>
      <c r="C1010" t="s">
        <v>20</v>
      </c>
      <c r="D1010">
        <v>35</v>
      </c>
      <c r="E1010" t="s">
        <v>27</v>
      </c>
      <c r="F1010" t="s">
        <v>33</v>
      </c>
      <c r="G1010" s="1">
        <v>44632</v>
      </c>
      <c r="H1010" s="4">
        <v>90224.82</v>
      </c>
      <c r="I1010" t="s">
        <v>173</v>
      </c>
      <c r="J1010">
        <v>-5104096148</v>
      </c>
      <c r="K1010" t="s">
        <v>30</v>
      </c>
      <c r="L1010" t="b">
        <v>1</v>
      </c>
    </row>
    <row r="1011" spans="1:12" x14ac:dyDescent="0.25">
      <c r="A1011" t="s">
        <v>1145</v>
      </c>
      <c r="B1011" t="s">
        <v>57</v>
      </c>
      <c r="C1011" t="s">
        <v>42</v>
      </c>
      <c r="E1011" t="s">
        <v>215</v>
      </c>
      <c r="F1011" t="s">
        <v>28</v>
      </c>
      <c r="G1011" s="1">
        <v>45454</v>
      </c>
      <c r="H1011" s="4">
        <v>62603.98</v>
      </c>
      <c r="I1011" t="s">
        <v>94</v>
      </c>
      <c r="J1011">
        <v>-7315391148</v>
      </c>
      <c r="K1011" t="s">
        <v>40</v>
      </c>
      <c r="L1011" t="b">
        <v>0</v>
      </c>
    </row>
    <row r="1012" spans="1:12" x14ac:dyDescent="0.25">
      <c r="A1012" t="s">
        <v>1146</v>
      </c>
      <c r="B1012" t="s">
        <v>13</v>
      </c>
      <c r="C1012" t="s">
        <v>26</v>
      </c>
      <c r="D1012">
        <v>35</v>
      </c>
      <c r="E1012" t="s">
        <v>185</v>
      </c>
      <c r="F1012" t="s">
        <v>16</v>
      </c>
      <c r="G1012" s="1">
        <v>45453</v>
      </c>
      <c r="H1012" s="4">
        <v>71148.27</v>
      </c>
      <c r="I1012" t="s">
        <v>48</v>
      </c>
      <c r="J1012">
        <v>-8307482072</v>
      </c>
      <c r="K1012" t="s">
        <v>18</v>
      </c>
      <c r="L1012" t="b">
        <v>0</v>
      </c>
    </row>
    <row r="1013" spans="1:12" x14ac:dyDescent="0.25">
      <c r="A1013" t="s">
        <v>1147</v>
      </c>
      <c r="B1013" t="s">
        <v>57</v>
      </c>
      <c r="C1013" t="s">
        <v>26</v>
      </c>
      <c r="D1013">
        <v>40</v>
      </c>
      <c r="E1013" t="s">
        <v>108</v>
      </c>
      <c r="F1013" t="s">
        <v>33</v>
      </c>
      <c r="G1013" s="1">
        <v>44825</v>
      </c>
      <c r="H1013" s="4">
        <v>52031.74</v>
      </c>
      <c r="I1013" t="s">
        <v>200</v>
      </c>
      <c r="J1013">
        <v>-6511893939</v>
      </c>
      <c r="K1013" t="s">
        <v>23</v>
      </c>
      <c r="L1013" t="b">
        <v>1</v>
      </c>
    </row>
    <row r="1014" spans="1:12" x14ac:dyDescent="0.25">
      <c r="A1014" t="s">
        <v>1148</v>
      </c>
      <c r="B1014" t="s">
        <v>67</v>
      </c>
      <c r="C1014" t="s">
        <v>86</v>
      </c>
      <c r="D1014">
        <v>35</v>
      </c>
      <c r="E1014" t="s">
        <v>192</v>
      </c>
      <c r="F1014" t="s">
        <v>33</v>
      </c>
      <c r="G1014" s="1">
        <v>45031</v>
      </c>
      <c r="H1014" s="4" t="s">
        <v>223</v>
      </c>
      <c r="I1014" t="s">
        <v>147</v>
      </c>
      <c r="J1014">
        <v>-6557820189</v>
      </c>
      <c r="K1014" t="s">
        <v>18</v>
      </c>
      <c r="L1014" t="b">
        <v>0</v>
      </c>
    </row>
    <row r="1015" spans="1:12" x14ac:dyDescent="0.25">
      <c r="A1015" t="s">
        <v>1149</v>
      </c>
      <c r="B1015" t="s">
        <v>32</v>
      </c>
      <c r="C1015" t="s">
        <v>37</v>
      </c>
      <c r="E1015" t="s">
        <v>166</v>
      </c>
      <c r="F1015" t="s">
        <v>28</v>
      </c>
      <c r="G1015" s="1">
        <v>43867</v>
      </c>
      <c r="H1015" s="4">
        <v>116680.63</v>
      </c>
      <c r="I1015" t="s">
        <v>127</v>
      </c>
      <c r="J1015">
        <v>-4322302332</v>
      </c>
      <c r="K1015" t="s">
        <v>30</v>
      </c>
      <c r="L1015" t="b">
        <v>0</v>
      </c>
    </row>
    <row r="1016" spans="1:12" x14ac:dyDescent="0.25">
      <c r="A1016" t="s">
        <v>1150</v>
      </c>
      <c r="B1016" t="s">
        <v>67</v>
      </c>
      <c r="C1016" t="s">
        <v>26</v>
      </c>
      <c r="D1016">
        <v>30</v>
      </c>
      <c r="E1016" t="s">
        <v>93</v>
      </c>
      <c r="F1016" t="s">
        <v>28</v>
      </c>
      <c r="G1016" s="1">
        <v>44332</v>
      </c>
      <c r="H1016" s="4">
        <v>51990.98</v>
      </c>
      <c r="I1016" t="s">
        <v>73</v>
      </c>
      <c r="J1016">
        <v>-2470739200</v>
      </c>
      <c r="K1016" t="s">
        <v>23</v>
      </c>
      <c r="L1016" t="b">
        <v>1</v>
      </c>
    </row>
    <row r="1017" spans="1:12" x14ac:dyDescent="0.25">
      <c r="A1017" t="s">
        <v>1151</v>
      </c>
      <c r="B1017" t="s">
        <v>57</v>
      </c>
      <c r="C1017" t="s">
        <v>86</v>
      </c>
      <c r="D1017">
        <v>30</v>
      </c>
      <c r="E1017" t="s">
        <v>131</v>
      </c>
      <c r="F1017" t="s">
        <v>16</v>
      </c>
      <c r="G1017" s="1">
        <v>45157</v>
      </c>
      <c r="H1017" s="4" t="s">
        <v>223</v>
      </c>
      <c r="I1017" t="s">
        <v>98</v>
      </c>
      <c r="J1017">
        <v>-3546212759</v>
      </c>
      <c r="K1017" t="s">
        <v>30</v>
      </c>
      <c r="L1017" t="b">
        <v>1</v>
      </c>
    </row>
    <row r="1018" spans="1:12" x14ac:dyDescent="0.25">
      <c r="A1018" t="s">
        <v>1152</v>
      </c>
      <c r="B1018" t="s">
        <v>57</v>
      </c>
      <c r="C1018" t="s">
        <v>53</v>
      </c>
      <c r="D1018">
        <v>30</v>
      </c>
      <c r="E1018" t="s">
        <v>141</v>
      </c>
      <c r="F1018" t="s">
        <v>33</v>
      </c>
      <c r="G1018" s="1">
        <v>44507</v>
      </c>
      <c r="H1018" s="4">
        <v>100215.06</v>
      </c>
      <c r="I1018" t="s">
        <v>183</v>
      </c>
      <c r="J1018">
        <v>-2508261122</v>
      </c>
      <c r="K1018" t="s">
        <v>30</v>
      </c>
      <c r="L1018" t="b">
        <v>1</v>
      </c>
    </row>
    <row r="1019" spans="1:12" x14ac:dyDescent="0.25">
      <c r="A1019" t="s">
        <v>1153</v>
      </c>
      <c r="B1019" t="s">
        <v>52</v>
      </c>
      <c r="C1019" t="s">
        <v>37</v>
      </c>
      <c r="D1019">
        <v>40</v>
      </c>
      <c r="E1019" t="s">
        <v>190</v>
      </c>
      <c r="F1019" t="s">
        <v>16</v>
      </c>
      <c r="G1019" s="1">
        <v>45203</v>
      </c>
      <c r="H1019" s="4">
        <v>114587.11</v>
      </c>
      <c r="I1019" t="s">
        <v>84</v>
      </c>
      <c r="J1019">
        <v>-1261632487</v>
      </c>
      <c r="K1019" t="s">
        <v>18</v>
      </c>
      <c r="L1019" t="b">
        <v>0</v>
      </c>
    </row>
    <row r="1020" spans="1:12" x14ac:dyDescent="0.25">
      <c r="A1020" t="s">
        <v>1154</v>
      </c>
      <c r="B1020" t="s">
        <v>25</v>
      </c>
      <c r="C1020" t="s">
        <v>42</v>
      </c>
      <c r="D1020">
        <v>30</v>
      </c>
      <c r="E1020" t="s">
        <v>180</v>
      </c>
      <c r="F1020" t="s">
        <v>33</v>
      </c>
      <c r="G1020" s="1">
        <v>45642</v>
      </c>
      <c r="H1020" s="4">
        <v>71318.789999999994</v>
      </c>
      <c r="I1020" t="s">
        <v>44</v>
      </c>
      <c r="J1020">
        <v>-8995729892</v>
      </c>
      <c r="K1020" t="s">
        <v>30</v>
      </c>
      <c r="L1020" t="b">
        <v>1</v>
      </c>
    </row>
    <row r="1021" spans="1:12" x14ac:dyDescent="0.25">
      <c r="A1021" t="s">
        <v>1155</v>
      </c>
      <c r="B1021" t="s">
        <v>63</v>
      </c>
      <c r="C1021" t="s">
        <v>26</v>
      </c>
      <c r="D1021">
        <v>30</v>
      </c>
      <c r="E1021" t="s">
        <v>75</v>
      </c>
      <c r="F1021" t="s">
        <v>28</v>
      </c>
      <c r="G1021" s="1">
        <v>44249</v>
      </c>
      <c r="H1021" s="4">
        <v>77764.240000000005</v>
      </c>
      <c r="I1021" t="s">
        <v>251</v>
      </c>
      <c r="J1021">
        <v>-7629745492</v>
      </c>
      <c r="K1021" t="s">
        <v>18</v>
      </c>
      <c r="L1021" t="b">
        <v>0</v>
      </c>
    </row>
  </sheetData>
  <conditionalFormatting sqref="A1">
    <cfRule type="duplicateValues" dxfId="1" priority="1"/>
  </conditionalFormatting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4229D-AA34-4C49-87E6-9EF7129C7742}">
  <dimension ref="A1:S1021"/>
  <sheetViews>
    <sheetView topLeftCell="E1" zoomScale="98" zoomScaleNormal="98" workbookViewId="0">
      <selection activeCell="J23" sqref="J23"/>
    </sheetView>
  </sheetViews>
  <sheetFormatPr defaultRowHeight="15" x14ac:dyDescent="0.25"/>
  <cols>
    <col min="1" max="1" width="15.140625" bestFit="1" customWidth="1"/>
    <col min="2" max="2" width="13.42578125" bestFit="1" customWidth="1"/>
    <col min="3" max="3" width="13.140625" bestFit="1" customWidth="1"/>
    <col min="4" max="4" width="6.5703125" bestFit="1" customWidth="1"/>
    <col min="5" max="5" width="14.140625" bestFit="1" customWidth="1"/>
    <col min="6" max="6" width="9.7109375" bestFit="1" customWidth="1"/>
    <col min="7" max="7" width="9" bestFit="1" customWidth="1"/>
    <col min="8" max="8" width="14.5703125" bestFit="1" customWidth="1"/>
    <col min="9" max="9" width="10" bestFit="1" customWidth="1"/>
    <col min="10" max="10" width="29.42578125" bestFit="1" customWidth="1"/>
    <col min="11" max="11" width="11.7109375" bestFit="1" customWidth="1"/>
    <col min="12" max="12" width="21.140625" bestFit="1" customWidth="1"/>
    <col min="13" max="13" width="16.140625" bestFit="1" customWidth="1"/>
    <col min="15" max="15" width="12.7109375" customWidth="1"/>
    <col min="16" max="16" width="14.5703125" customWidth="1"/>
    <col min="17" max="17" width="13.7109375" customWidth="1"/>
    <col min="19" max="19" width="27.5703125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1158</v>
      </c>
      <c r="F1" t="s">
        <v>1159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1172</v>
      </c>
      <c r="O1" t="s">
        <v>1173</v>
      </c>
      <c r="P1" t="s">
        <v>1174</v>
      </c>
      <c r="Q1" t="s">
        <v>1176</v>
      </c>
      <c r="R1" t="s">
        <v>1188</v>
      </c>
      <c r="S1" t="s">
        <v>1203</v>
      </c>
    </row>
    <row r="2" spans="1:19" x14ac:dyDescent="0.25">
      <c r="A2" t="s">
        <v>12</v>
      </c>
      <c r="B2" t="s">
        <v>13</v>
      </c>
      <c r="C2" t="s">
        <v>14</v>
      </c>
      <c r="D2">
        <v>25</v>
      </c>
      <c r="E2" t="s">
        <v>1160</v>
      </c>
      <c r="F2" t="s">
        <v>1161</v>
      </c>
      <c r="G2" t="s">
        <v>16</v>
      </c>
      <c r="H2" s="5">
        <v>44288</v>
      </c>
      <c r="I2">
        <v>59767.65</v>
      </c>
      <c r="J2" t="s">
        <v>17</v>
      </c>
      <c r="K2">
        <v>-1651623197</v>
      </c>
      <c r="L2" t="s">
        <v>18</v>
      </c>
      <c r="M2" t="b">
        <v>1</v>
      </c>
      <c r="N2" s="6" cm="1">
        <f t="array" ref="N2">IF(Table_Employee!I2="N/A",
    IFERROR(MEDIAN(_xlfn._xlws.FILTER(Table_Employee_Clean[Salary],
        (Table_Employee_Clean[Department] = Table_Employee!E2) *
        (Table_Employee_Clean[Region] = Table_Employee!F2))),
    "N/A"),
Table_Employee!I2)</f>
        <v>59767.65</v>
      </c>
      <c r="O2" t="str">
        <f>" "&amp;SUBSTITUTE(Table_Employee_Clean[[#This Row],[Phone]],"-","")</f>
        <v xml:space="preserve"> 1651623197</v>
      </c>
      <c r="P2" t="str">
        <f>TEXT(Table_Employee_Clean[[#This Row],[Format_Phone]],"(000) 000-0000")</f>
        <v>(165) 162-3197</v>
      </c>
      <c r="Q2" t="str">
        <f>CONCATENATE(TRIM(Table_Employee_Clean[[#This Row],[First_Name]])," ",TRIM(Table_Employee_Clean[[#This Row],[Last_Name]]))</f>
        <v>Bob Davis</v>
      </c>
      <c r="R2">
        <f ca="1">DATEDIF(Table_Employee_Clean[[#This Row],[Join_Date]], TODAY(), "y")</f>
        <v>5</v>
      </c>
      <c r="S2" t="str">
        <f>CONCATENATE(TRIM(Table_Employee_Clean[[#This Row],[Name_Concat]])," FROM ",TRIM(Table_Employee_Clean[[#This Row],[Region]]))</f>
        <v>Bob Davis FROM California</v>
      </c>
    </row>
    <row r="3" spans="1:19" x14ac:dyDescent="0.25">
      <c r="A3" t="s">
        <v>19</v>
      </c>
      <c r="B3" t="s">
        <v>13</v>
      </c>
      <c r="C3" t="s">
        <v>20</v>
      </c>
      <c r="D3">
        <v>30</v>
      </c>
      <c r="E3" t="s">
        <v>1162</v>
      </c>
      <c r="F3" t="s">
        <v>1163</v>
      </c>
      <c r="G3" t="s">
        <v>16</v>
      </c>
      <c r="H3" s="5">
        <v>44022</v>
      </c>
      <c r="I3">
        <v>65304.66</v>
      </c>
      <c r="J3" t="s">
        <v>22</v>
      </c>
      <c r="K3">
        <v>-1898471390</v>
      </c>
      <c r="L3" t="s">
        <v>23</v>
      </c>
      <c r="M3" t="b">
        <v>1</v>
      </c>
      <c r="N3" s="6" cm="1">
        <f t="array" ref="N3">IF(Table_Employee!I3="N/A",
    IFERROR(MEDIAN(_xlfn._xlws.FILTER(Table_Employee_Clean[Salary],
        (Table_Employee_Clean[Department] = Table_Employee!E3) *
        (Table_Employee_Clean[Region] = Table_Employee!F3))),
    "N/A"),
Table_Employee!I3)</f>
        <v>65304.66</v>
      </c>
      <c r="O3" t="str">
        <f>" "&amp;SUBSTITUTE(Table_Employee_Clean[[#This Row],[Phone]],"-","")</f>
        <v xml:space="preserve"> 1898471390</v>
      </c>
      <c r="P3" t="str">
        <f>TEXT(Table_Employee_Clean[[#This Row],[Format_Phone]],"(000) 000-0000")</f>
        <v>(189) 847-1390</v>
      </c>
      <c r="Q3" t="str">
        <f>CONCATENATE(TRIM(Table_Employee_Clean[[#This Row],[First_Name]])," ",TRIM(Table_Employee_Clean[[#This Row],[Last_Name]]))</f>
        <v>Bob Brown</v>
      </c>
      <c r="R3">
        <f ca="1">DATEDIF(Table_Employee_Clean[[#This Row],[Join_Date]], TODAY(), "y")</f>
        <v>6</v>
      </c>
      <c r="S3" t="str">
        <f>CONCATENATE(TRIM(Table_Employee_Clean[[#This Row],[Name_Concat]])," FROM ",TRIM(Table_Employee_Clean[[#This Row],[Region]]))</f>
        <v>Bob Brown FROM Texas</v>
      </c>
    </row>
    <row r="4" spans="1:19" x14ac:dyDescent="0.25">
      <c r="A4" t="s">
        <v>24</v>
      </c>
      <c r="B4" t="s">
        <v>25</v>
      </c>
      <c r="C4" t="s">
        <v>26</v>
      </c>
      <c r="D4">
        <v>30</v>
      </c>
      <c r="E4" t="s">
        <v>1164</v>
      </c>
      <c r="F4" t="s">
        <v>1165</v>
      </c>
      <c r="G4" t="s">
        <v>28</v>
      </c>
      <c r="H4" s="5">
        <v>45267</v>
      </c>
      <c r="I4">
        <v>88145.9</v>
      </c>
      <c r="J4" t="s">
        <v>29</v>
      </c>
      <c r="K4">
        <v>-5596363211</v>
      </c>
      <c r="L4" t="s">
        <v>30</v>
      </c>
      <c r="M4" t="b">
        <v>1</v>
      </c>
      <c r="N4" s="6" cm="1">
        <f t="array" ref="N4">IF(Table_Employee!I4="N/A",
    IFERROR(MEDIAN(_xlfn._xlws.FILTER(Table_Employee_Clean[Salary],
        (Table_Employee_Clean[Department] = Table_Employee!E4) *
        (Table_Employee_Clean[Region] = Table_Employee!F4))),
    "N/A"),
Table_Employee!I4)</f>
        <v>88145.9</v>
      </c>
      <c r="O4" t="str">
        <f>" "&amp;SUBSTITUTE(Table_Employee_Clean[[#This Row],[Phone]],"-","")</f>
        <v xml:space="preserve"> 5596363211</v>
      </c>
      <c r="P4" t="str">
        <f>TEXT(Table_Employee_Clean[[#This Row],[Format_Phone]],"(000) 000-0000")</f>
        <v>(559) 636-3211</v>
      </c>
      <c r="Q4" t="str">
        <f>CONCATENATE(TRIM(Table_Employee_Clean[[#This Row],[First_Name]])," ",TRIM(Table_Employee_Clean[[#This Row],[Last_Name]]))</f>
        <v>Alice Jones</v>
      </c>
      <c r="R4">
        <f ca="1">DATEDIF(Table_Employee_Clean[[#This Row],[Join_Date]], TODAY(), "y")</f>
        <v>2</v>
      </c>
      <c r="S4" t="str">
        <f>CONCATENATE(TRIM(Table_Employee_Clean[[#This Row],[Name_Concat]])," FROM ",TRIM(Table_Employee_Clean[[#This Row],[Region]]))</f>
        <v>Alice Jones FROM Nevada</v>
      </c>
    </row>
    <row r="5" spans="1:19" x14ac:dyDescent="0.25">
      <c r="A5" t="s">
        <v>31</v>
      </c>
      <c r="B5" t="s">
        <v>32</v>
      </c>
      <c r="C5" t="s">
        <v>14</v>
      </c>
      <c r="D5">
        <v>25</v>
      </c>
      <c r="E5" t="s">
        <v>1164</v>
      </c>
      <c r="F5" t="s">
        <v>1165</v>
      </c>
      <c r="G5" t="s">
        <v>33</v>
      </c>
      <c r="H5" s="5">
        <v>44527</v>
      </c>
      <c r="I5">
        <v>69450.990000000005</v>
      </c>
      <c r="J5" t="s">
        <v>34</v>
      </c>
      <c r="K5">
        <v>-3476490784</v>
      </c>
      <c r="L5" t="s">
        <v>30</v>
      </c>
      <c r="M5" t="b">
        <v>1</v>
      </c>
      <c r="N5" s="6" cm="1">
        <f t="array" ref="N5">IF(Table_Employee!I5="N/A",
    IFERROR(MEDIAN(_xlfn._xlws.FILTER(Table_Employee_Clean[Salary],
        (Table_Employee_Clean[Department] = Table_Employee!E5) *
        (Table_Employee_Clean[Region] = Table_Employee!F5))),
    "N/A"),
Table_Employee!I5)</f>
        <v>69450.990000000005</v>
      </c>
      <c r="O5" t="str">
        <f>" "&amp;SUBSTITUTE(Table_Employee_Clean[[#This Row],[Phone]],"-","")</f>
        <v xml:space="preserve"> 3476490784</v>
      </c>
      <c r="P5" t="str">
        <f>TEXT(Table_Employee_Clean[[#This Row],[Format_Phone]],"(000) 000-0000")</f>
        <v>(347) 649-0784</v>
      </c>
      <c r="Q5" t="str">
        <f>CONCATENATE(TRIM(Table_Employee_Clean[[#This Row],[First_Name]])," ",TRIM(Table_Employee_Clean[[#This Row],[Last_Name]]))</f>
        <v>Eva Davis</v>
      </c>
      <c r="R5">
        <f ca="1">DATEDIF(Table_Employee_Clean[[#This Row],[Join_Date]], TODAY(), "y")</f>
        <v>4</v>
      </c>
      <c r="S5" t="str">
        <f>CONCATENATE(TRIM(Table_Employee_Clean[[#This Row],[Name_Concat]])," FROM ",TRIM(Table_Employee_Clean[[#This Row],[Region]]))</f>
        <v>Eva Davis FROM Nevada</v>
      </c>
    </row>
    <row r="6" spans="1:19" x14ac:dyDescent="0.25">
      <c r="A6" t="s">
        <v>35</v>
      </c>
      <c r="B6" t="s">
        <v>36</v>
      </c>
      <c r="C6" t="s">
        <v>37</v>
      </c>
      <c r="D6">
        <v>25</v>
      </c>
      <c r="E6" t="s">
        <v>1166</v>
      </c>
      <c r="F6" t="s">
        <v>1167</v>
      </c>
      <c r="G6" t="s">
        <v>16</v>
      </c>
      <c r="H6" s="5">
        <v>44566</v>
      </c>
      <c r="I6">
        <v>109324.61</v>
      </c>
      <c r="J6" t="s">
        <v>39</v>
      </c>
      <c r="K6">
        <v>-1586734256</v>
      </c>
      <c r="L6" t="s">
        <v>40</v>
      </c>
      <c r="M6" t="b">
        <v>0</v>
      </c>
      <c r="N6" s="6" cm="1">
        <f t="array" ref="N6">IF(Table_Employee!I6="N/A",
    IFERROR(MEDIAN(_xlfn._xlws.FILTER(Table_Employee_Clean[Salary],
        (Table_Employee_Clean[Department] = Table_Employee!E6) *
        (Table_Employee_Clean[Region] = Table_Employee!F6))),
    "N/A"),
Table_Employee!I6)</f>
        <v>109324.61</v>
      </c>
      <c r="O6" t="str">
        <f>" "&amp;SUBSTITUTE(Table_Employee_Clean[[#This Row],[Phone]],"-","")</f>
        <v xml:space="preserve"> 1586734256</v>
      </c>
      <c r="P6" t="str">
        <f>TEXT(Table_Employee_Clean[[#This Row],[Format_Phone]],"(000) 000-0000")</f>
        <v>(158) 673-4256</v>
      </c>
      <c r="Q6" t="str">
        <f>CONCATENATE(TRIM(Table_Employee_Clean[[#This Row],[First_Name]])," ",TRIM(Table_Employee_Clean[[#This Row],[Last_Name]]))</f>
        <v>Frank Williams</v>
      </c>
      <c r="R6">
        <f ca="1">DATEDIF(Table_Employee_Clean[[#This Row],[Join_Date]], TODAY(), "y")</f>
        <v>4</v>
      </c>
      <c r="S6" t="str">
        <f>CONCATENATE(TRIM(Table_Employee_Clean[[#This Row],[Name_Concat]])," FROM ",TRIM(Table_Employee_Clean[[#This Row],[Region]]))</f>
        <v>Frank Williams FROM Florida</v>
      </c>
    </row>
    <row r="7" spans="1:19" x14ac:dyDescent="0.25">
      <c r="A7" t="s">
        <v>41</v>
      </c>
      <c r="B7" t="s">
        <v>25</v>
      </c>
      <c r="C7" t="s">
        <v>42</v>
      </c>
      <c r="D7">
        <v>40</v>
      </c>
      <c r="E7" t="s">
        <v>1168</v>
      </c>
      <c r="F7" t="s">
        <v>1163</v>
      </c>
      <c r="G7" t="s">
        <v>33</v>
      </c>
      <c r="H7" s="5">
        <v>43992</v>
      </c>
      <c r="I7">
        <v>88642.84</v>
      </c>
      <c r="J7" t="s">
        <v>44</v>
      </c>
      <c r="K7">
        <v>-5409003485</v>
      </c>
      <c r="L7" t="s">
        <v>30</v>
      </c>
      <c r="M7" t="b">
        <v>0</v>
      </c>
      <c r="N7" s="6" cm="1">
        <f t="array" ref="N7">IF(Table_Employee!I7="N/A",
    IFERROR(MEDIAN(_xlfn._xlws.FILTER(Table_Employee_Clean[Salary],
        (Table_Employee_Clean[Department] = Table_Employee!E7) *
        (Table_Employee_Clean[Region] = Table_Employee!F7))),
    "N/A"),
Table_Employee!I7)</f>
        <v>88642.84</v>
      </c>
      <c r="O7" t="str">
        <f>" "&amp;SUBSTITUTE(Table_Employee_Clean[[#This Row],[Phone]],"-","")</f>
        <v xml:space="preserve"> 5409003485</v>
      </c>
      <c r="P7" t="str">
        <f>TEXT(Table_Employee_Clean[[#This Row],[Format_Phone]],"(000) 000-0000")</f>
        <v>(540) 900-3485</v>
      </c>
      <c r="Q7" t="str">
        <f>CONCATENATE(TRIM(Table_Employee_Clean[[#This Row],[First_Name]])," ",TRIM(Table_Employee_Clean[[#This Row],[Last_Name]]))</f>
        <v>Alice Garcia</v>
      </c>
      <c r="R7">
        <f ca="1">DATEDIF(Table_Employee_Clean[[#This Row],[Join_Date]], TODAY(), "y")</f>
        <v>6</v>
      </c>
      <c r="S7" t="str">
        <f>CONCATENATE(TRIM(Table_Employee_Clean[[#This Row],[Name_Concat]])," FROM ",TRIM(Table_Employee_Clean[[#This Row],[Region]]))</f>
        <v>Alice Garcia FROM Texas</v>
      </c>
    </row>
    <row r="8" spans="1:19" x14ac:dyDescent="0.25">
      <c r="A8" t="s">
        <v>45</v>
      </c>
      <c r="B8" t="s">
        <v>36</v>
      </c>
      <c r="C8" t="s">
        <v>26</v>
      </c>
      <c r="D8">
        <v>30</v>
      </c>
      <c r="E8" t="s">
        <v>1164</v>
      </c>
      <c r="F8" t="s">
        <v>1165</v>
      </c>
      <c r="G8" t="s">
        <v>16</v>
      </c>
      <c r="H8" s="5">
        <v>43924</v>
      </c>
      <c r="I8">
        <v>96288.43</v>
      </c>
      <c r="J8" t="s">
        <v>46</v>
      </c>
      <c r="K8">
        <v>-4518376063</v>
      </c>
      <c r="L8" t="s">
        <v>30</v>
      </c>
      <c r="M8" t="b">
        <v>0</v>
      </c>
      <c r="N8" s="6" cm="1">
        <f t="array" ref="N8">IF(Table_Employee!I8="N/A",
    IFERROR(MEDIAN(_xlfn._xlws.FILTER(Table_Employee_Clean[Salary],
        (Table_Employee_Clean[Department] = Table_Employee!E8) *
        (Table_Employee_Clean[Region] = Table_Employee!F8))),
    "N/A"),
Table_Employee!I8)</f>
        <v>96288.43</v>
      </c>
      <c r="O8" t="str">
        <f>" "&amp;SUBSTITUTE(Table_Employee_Clean[[#This Row],[Phone]],"-","")</f>
        <v xml:space="preserve"> 4518376063</v>
      </c>
      <c r="P8" t="str">
        <f>TEXT(Table_Employee_Clean[[#This Row],[Format_Phone]],"(000) 000-0000")</f>
        <v>(451) 837-6063</v>
      </c>
      <c r="Q8" t="str">
        <f>CONCATENATE(TRIM(Table_Employee_Clean[[#This Row],[First_Name]])," ",TRIM(Table_Employee_Clean[[#This Row],[Last_Name]]))</f>
        <v>Frank Jones</v>
      </c>
      <c r="R8">
        <f ca="1">DATEDIF(Table_Employee_Clean[[#This Row],[Join_Date]], TODAY(), "y")</f>
        <v>6</v>
      </c>
      <c r="S8" t="str">
        <f>CONCATENATE(TRIM(Table_Employee_Clean[[#This Row],[Name_Concat]])," FROM ",TRIM(Table_Employee_Clean[[#This Row],[Region]]))</f>
        <v>Frank Jones FROM Nevada</v>
      </c>
    </row>
    <row r="9" spans="1:19" x14ac:dyDescent="0.25">
      <c r="A9" t="s">
        <v>47</v>
      </c>
      <c r="B9" t="s">
        <v>13</v>
      </c>
      <c r="C9" t="s">
        <v>26</v>
      </c>
      <c r="D9">
        <v>30</v>
      </c>
      <c r="E9" t="s">
        <v>1166</v>
      </c>
      <c r="F9" t="s">
        <v>1167</v>
      </c>
      <c r="G9" t="s">
        <v>33</v>
      </c>
      <c r="H9" s="5">
        <v>44759</v>
      </c>
      <c r="I9">
        <v>94497.91</v>
      </c>
      <c r="J9" t="s">
        <v>48</v>
      </c>
      <c r="K9">
        <v>-4134327559</v>
      </c>
      <c r="L9" t="s">
        <v>18</v>
      </c>
      <c r="M9" t="b">
        <v>1</v>
      </c>
      <c r="N9" s="6" cm="1">
        <f t="array" ref="N9">IF(Table_Employee!I9="N/A",
    IFERROR(MEDIAN(_xlfn._xlws.FILTER(Table_Employee_Clean[Salary],
        (Table_Employee_Clean[Department] = Table_Employee!E9) *
        (Table_Employee_Clean[Region] = Table_Employee!F9))),
    "N/A"),
Table_Employee!I9)</f>
        <v>94497.91</v>
      </c>
      <c r="O9" t="str">
        <f>" "&amp;SUBSTITUTE(Table_Employee_Clean[[#This Row],[Phone]],"-","")</f>
        <v xml:space="preserve"> 4134327559</v>
      </c>
      <c r="P9" t="str">
        <f>TEXT(Table_Employee_Clean[[#This Row],[Format_Phone]],"(000) 000-0000")</f>
        <v>(413) 432-7559</v>
      </c>
      <c r="Q9" t="str">
        <f>CONCATENATE(TRIM(Table_Employee_Clean[[#This Row],[First_Name]])," ",TRIM(Table_Employee_Clean[[#This Row],[Last_Name]]))</f>
        <v>Bob Jones</v>
      </c>
      <c r="R9">
        <f ca="1">DATEDIF(Table_Employee_Clean[[#This Row],[Join_Date]], TODAY(), "y")</f>
        <v>4</v>
      </c>
      <c r="S9" t="str">
        <f>CONCATENATE(TRIM(Table_Employee_Clean[[#This Row],[Name_Concat]])," FROM ",TRIM(Table_Employee_Clean[[#This Row],[Region]]))</f>
        <v>Bob Jones FROM Florida</v>
      </c>
    </row>
    <row r="10" spans="1:19" x14ac:dyDescent="0.25">
      <c r="A10" t="s">
        <v>49</v>
      </c>
      <c r="B10" t="s">
        <v>36</v>
      </c>
      <c r="C10" t="s">
        <v>14</v>
      </c>
      <c r="D10">
        <v>35</v>
      </c>
      <c r="E10" t="s">
        <v>1164</v>
      </c>
      <c r="F10" t="s">
        <v>1165</v>
      </c>
      <c r="G10" t="s">
        <v>33</v>
      </c>
      <c r="H10" s="5">
        <v>45268</v>
      </c>
      <c r="I10">
        <v>115565.82</v>
      </c>
      <c r="J10" t="s">
        <v>50</v>
      </c>
      <c r="K10">
        <v>-4177656123</v>
      </c>
      <c r="L10" t="s">
        <v>23</v>
      </c>
      <c r="M10" t="b">
        <v>1</v>
      </c>
      <c r="N10" s="6" cm="1">
        <f t="array" ref="N10">IF(Table_Employee!I10="N/A",
    IFERROR(MEDIAN(_xlfn._xlws.FILTER(Table_Employee_Clean[Salary],
        (Table_Employee_Clean[Department] = Table_Employee!E10) *
        (Table_Employee_Clean[Region] = Table_Employee!F10))),
    "N/A"),
Table_Employee!I10)</f>
        <v>115565.82</v>
      </c>
      <c r="O10" t="str">
        <f>" "&amp;SUBSTITUTE(Table_Employee_Clean[[#This Row],[Phone]],"-","")</f>
        <v xml:space="preserve"> 4177656123</v>
      </c>
      <c r="P10" t="str">
        <f>TEXT(Table_Employee_Clean[[#This Row],[Format_Phone]],"(000) 000-0000")</f>
        <v>(417) 765-6123</v>
      </c>
      <c r="Q10" t="str">
        <f>CONCATENATE(TRIM(Table_Employee_Clean[[#This Row],[First_Name]])," ",TRIM(Table_Employee_Clean[[#This Row],[Last_Name]]))</f>
        <v>Frank Davis</v>
      </c>
      <c r="R10">
        <f ca="1">DATEDIF(Table_Employee_Clean[[#This Row],[Join_Date]], TODAY(), "y")</f>
        <v>2</v>
      </c>
      <c r="S10" t="str">
        <f>CONCATENATE(TRIM(Table_Employee_Clean[[#This Row],[Name_Concat]])," FROM ",TRIM(Table_Employee_Clean[[#This Row],[Region]]))</f>
        <v>Frank Davis FROM Nevada</v>
      </c>
    </row>
    <row r="11" spans="1:19" x14ac:dyDescent="0.25">
      <c r="A11" t="s">
        <v>51</v>
      </c>
      <c r="B11" t="s">
        <v>52</v>
      </c>
      <c r="C11" t="s">
        <v>53</v>
      </c>
      <c r="D11">
        <v>30</v>
      </c>
      <c r="E11" t="s">
        <v>1160</v>
      </c>
      <c r="F11" t="s">
        <v>1169</v>
      </c>
      <c r="G11" t="s">
        <v>16</v>
      </c>
      <c r="H11" s="5">
        <v>44777</v>
      </c>
      <c r="I11">
        <v>76561.88</v>
      </c>
      <c r="J11" t="s">
        <v>55</v>
      </c>
      <c r="K11">
        <v>-8156985699</v>
      </c>
      <c r="L11" t="s">
        <v>23</v>
      </c>
      <c r="M11" t="b">
        <v>1</v>
      </c>
      <c r="N11" s="6" cm="1">
        <f t="array" ref="N11">IF(Table_Employee!I11="N/A",
    IFERROR(MEDIAN(_xlfn._xlws.FILTER(Table_Employee_Clean[Salary],
        (Table_Employee_Clean[Department] = Table_Employee!E11) *
        (Table_Employee_Clean[Region] = Table_Employee!F11))),
    "N/A"),
Table_Employee!I11)</f>
        <v>76561.88</v>
      </c>
      <c r="O11" t="str">
        <f>" "&amp;SUBSTITUTE(Table_Employee_Clean[[#This Row],[Phone]],"-","")</f>
        <v xml:space="preserve"> 8156985699</v>
      </c>
      <c r="P11" t="str">
        <f>TEXT(Table_Employee_Clean[[#This Row],[Format_Phone]],"(000) 000-0000")</f>
        <v>(815) 698-5699</v>
      </c>
      <c r="Q11" t="str">
        <f>CONCATENATE(TRIM(Table_Employee_Clean[[#This Row],[First_Name]])," ",TRIM(Table_Employee_Clean[[#This Row],[Last_Name]]))</f>
        <v>Charlie Johnson</v>
      </c>
      <c r="R11">
        <f ca="1">DATEDIF(Table_Employee_Clean[[#This Row],[Join_Date]], TODAY(), "y")</f>
        <v>4</v>
      </c>
      <c r="S11" t="str">
        <f>CONCATENATE(TRIM(Table_Employee_Clean[[#This Row],[Name_Concat]])," FROM ",TRIM(Table_Employee_Clean[[#This Row],[Region]]))</f>
        <v>Charlie Johnson FROM New York</v>
      </c>
    </row>
    <row r="12" spans="1:19" x14ac:dyDescent="0.25">
      <c r="A12" t="s">
        <v>56</v>
      </c>
      <c r="B12" t="s">
        <v>57</v>
      </c>
      <c r="C12" t="s">
        <v>37</v>
      </c>
      <c r="D12">
        <v>35</v>
      </c>
      <c r="E12" t="s">
        <v>1166</v>
      </c>
      <c r="F12" t="s">
        <v>1169</v>
      </c>
      <c r="G12" t="s">
        <v>16</v>
      </c>
      <c r="H12" s="5">
        <v>45479</v>
      </c>
      <c r="I12">
        <v>72081.710000000006</v>
      </c>
      <c r="J12" t="s">
        <v>59</v>
      </c>
      <c r="K12">
        <v>-2720634590</v>
      </c>
      <c r="L12" t="s">
        <v>18</v>
      </c>
      <c r="M12" t="b">
        <v>0</v>
      </c>
      <c r="N12" s="6" cm="1">
        <f t="array" ref="N12">IF(Table_Employee!I12="N/A",
    IFERROR(MEDIAN(_xlfn._xlws.FILTER(Table_Employee_Clean[Salary],
        (Table_Employee_Clean[Department] = Table_Employee!E12) *
        (Table_Employee_Clean[Region] = Table_Employee!F12))),
    "N/A"),
Table_Employee!I12)</f>
        <v>72081.710000000006</v>
      </c>
      <c r="O12" t="str">
        <f>" "&amp;SUBSTITUTE(Table_Employee_Clean[[#This Row],[Phone]],"-","")</f>
        <v xml:space="preserve"> 2720634590</v>
      </c>
      <c r="P12" t="str">
        <f>TEXT(Table_Employee_Clean[[#This Row],[Format_Phone]],"(000) 000-0000")</f>
        <v>(272) 063-4590</v>
      </c>
      <c r="Q12" t="str">
        <f>CONCATENATE(TRIM(Table_Employee_Clean[[#This Row],[First_Name]])," ",TRIM(Table_Employee_Clean[[#This Row],[Last_Name]]))</f>
        <v>David Williams</v>
      </c>
      <c r="R12">
        <f ca="1">DATEDIF(Table_Employee_Clean[[#This Row],[Join_Date]], TODAY(), "y")</f>
        <v>2</v>
      </c>
      <c r="S12" t="str">
        <f>CONCATENATE(TRIM(Table_Employee_Clean[[#This Row],[Name_Concat]])," FROM ",TRIM(Table_Employee_Clean[[#This Row],[Region]]))</f>
        <v>David Williams FROM New York</v>
      </c>
    </row>
    <row r="13" spans="1:19" x14ac:dyDescent="0.25">
      <c r="A13" t="s">
        <v>60</v>
      </c>
      <c r="B13" t="s">
        <v>57</v>
      </c>
      <c r="C13" t="s">
        <v>14</v>
      </c>
      <c r="D13">
        <v>30</v>
      </c>
      <c r="E13" t="s">
        <v>1160</v>
      </c>
      <c r="F13" t="s">
        <v>1161</v>
      </c>
      <c r="G13" t="s">
        <v>16</v>
      </c>
      <c r="H13" s="5">
        <v>45173</v>
      </c>
      <c r="I13">
        <v>84946.19</v>
      </c>
      <c r="J13" t="s">
        <v>61</v>
      </c>
      <c r="K13">
        <v>-1238296576</v>
      </c>
      <c r="L13" t="s">
        <v>40</v>
      </c>
      <c r="M13" t="b">
        <v>1</v>
      </c>
      <c r="N13" s="6" cm="1">
        <f t="array" ref="N13">IF(Table_Employee!I13="N/A",
    IFERROR(MEDIAN(_xlfn._xlws.FILTER(Table_Employee_Clean[Salary],
        (Table_Employee_Clean[Department] = Table_Employee!E13) *
        (Table_Employee_Clean[Region] = Table_Employee!F13))),
    "N/A"),
Table_Employee!I13)</f>
        <v>84946.19</v>
      </c>
      <c r="O13" t="str">
        <f>" "&amp;SUBSTITUTE(Table_Employee_Clean[[#This Row],[Phone]],"-","")</f>
        <v xml:space="preserve"> 1238296576</v>
      </c>
      <c r="P13" t="str">
        <f>TEXT(Table_Employee_Clean[[#This Row],[Format_Phone]],"(000) 000-0000")</f>
        <v>(123) 829-6576</v>
      </c>
      <c r="Q13" t="str">
        <f>CONCATENATE(TRIM(Table_Employee_Clean[[#This Row],[First_Name]])," ",TRIM(Table_Employee_Clean[[#This Row],[Last_Name]]))</f>
        <v>David Davis</v>
      </c>
      <c r="R13">
        <f ca="1">DATEDIF(Table_Employee_Clean[[#This Row],[Join_Date]], TODAY(), "y")</f>
        <v>3</v>
      </c>
      <c r="S13" t="str">
        <f>CONCATENATE(TRIM(Table_Employee_Clean[[#This Row],[Name_Concat]])," FROM ",TRIM(Table_Employee_Clean[[#This Row],[Region]]))</f>
        <v>David Davis FROM California</v>
      </c>
    </row>
    <row r="14" spans="1:19" x14ac:dyDescent="0.25">
      <c r="A14" t="s">
        <v>62</v>
      </c>
      <c r="B14" t="s">
        <v>63</v>
      </c>
      <c r="C14" t="s">
        <v>37</v>
      </c>
      <c r="D14">
        <v>30</v>
      </c>
      <c r="E14" t="s">
        <v>1170</v>
      </c>
      <c r="F14" t="s">
        <v>1169</v>
      </c>
      <c r="G14" t="s">
        <v>16</v>
      </c>
      <c r="H14" s="5">
        <v>45356</v>
      </c>
      <c r="I14">
        <v>89295.77</v>
      </c>
      <c r="J14" t="s">
        <v>65</v>
      </c>
      <c r="K14">
        <v>-2429543164</v>
      </c>
      <c r="L14" t="s">
        <v>23</v>
      </c>
      <c r="M14" t="b">
        <v>0</v>
      </c>
      <c r="N14" s="6" cm="1">
        <f t="array" ref="N14">IF(Table_Employee!I14="N/A",
    IFERROR(MEDIAN(_xlfn._xlws.FILTER(Table_Employee_Clean[Salary],
        (Table_Employee_Clean[Department] = Table_Employee!E14) *
        (Table_Employee_Clean[Region] = Table_Employee!F14))),
    "N/A"),
Table_Employee!I14)</f>
        <v>89295.77</v>
      </c>
      <c r="O14" t="str">
        <f>" "&amp;SUBSTITUTE(Table_Employee_Clean[[#This Row],[Phone]],"-","")</f>
        <v xml:space="preserve"> 2429543164</v>
      </c>
      <c r="P14" t="str">
        <f>TEXT(Table_Employee_Clean[[#This Row],[Format_Phone]],"(000) 000-0000")</f>
        <v>(242) 954-3164</v>
      </c>
      <c r="Q14" t="str">
        <f>CONCATENATE(TRIM(Table_Employee_Clean[[#This Row],[First_Name]])," ",TRIM(Table_Employee_Clean[[#This Row],[Last_Name]]))</f>
        <v>Heidi Williams</v>
      </c>
      <c r="R14">
        <f ca="1">DATEDIF(Table_Employee_Clean[[#This Row],[Join_Date]], TODAY(), "y")</f>
        <v>2</v>
      </c>
      <c r="S14" t="str">
        <f>CONCATENATE(TRIM(Table_Employee_Clean[[#This Row],[Name_Concat]])," FROM ",TRIM(Table_Employee_Clean[[#This Row],[Region]]))</f>
        <v>Heidi Williams FROM New York</v>
      </c>
    </row>
    <row r="15" spans="1:19" x14ac:dyDescent="0.25">
      <c r="A15" t="s">
        <v>66</v>
      </c>
      <c r="B15" t="s">
        <v>67</v>
      </c>
      <c r="C15" t="s">
        <v>37</v>
      </c>
      <c r="D15">
        <v>30</v>
      </c>
      <c r="E15" t="s">
        <v>1162</v>
      </c>
      <c r="F15" t="s">
        <v>1161</v>
      </c>
      <c r="G15" t="s">
        <v>16</v>
      </c>
      <c r="H15" s="5">
        <v>44114</v>
      </c>
      <c r="I15">
        <v>85666.84</v>
      </c>
      <c r="J15" t="s">
        <v>69</v>
      </c>
      <c r="K15">
        <v>-2669300892</v>
      </c>
      <c r="L15" t="s">
        <v>30</v>
      </c>
      <c r="M15" t="b">
        <v>0</v>
      </c>
      <c r="N15" s="6" cm="1">
        <f t="array" ref="N15">IF(Table_Employee!I15="N/A",
    IFERROR(MEDIAN(_xlfn._xlws.FILTER(Table_Employee_Clean[Salary],
        (Table_Employee_Clean[Department] = Table_Employee!E15) *
        (Table_Employee_Clean[Region] = Table_Employee!F15))),
    "N/A"),
Table_Employee!I15)</f>
        <v>85666.84</v>
      </c>
      <c r="O15" t="str">
        <f>" "&amp;SUBSTITUTE(Table_Employee_Clean[[#This Row],[Phone]],"-","")</f>
        <v xml:space="preserve"> 2669300892</v>
      </c>
      <c r="P15" t="str">
        <f>TEXT(Table_Employee_Clean[[#This Row],[Format_Phone]],"(000) 000-0000")</f>
        <v>(266) 930-0892</v>
      </c>
      <c r="Q15" t="str">
        <f>CONCATENATE(TRIM(Table_Employee_Clean[[#This Row],[First_Name]])," ",TRIM(Table_Employee_Clean[[#This Row],[Last_Name]]))</f>
        <v>Grace Williams</v>
      </c>
      <c r="R15">
        <f ca="1">DATEDIF(Table_Employee_Clean[[#This Row],[Join_Date]], TODAY(), "y")</f>
        <v>6</v>
      </c>
      <c r="S15" t="str">
        <f>CONCATENATE(TRIM(Table_Employee_Clean[[#This Row],[Name_Concat]])," FROM ",TRIM(Table_Employee_Clean[[#This Row],[Region]]))</f>
        <v>Grace Williams FROM California</v>
      </c>
    </row>
    <row r="16" spans="1:19" x14ac:dyDescent="0.25">
      <c r="A16" t="s">
        <v>70</v>
      </c>
      <c r="B16" t="s">
        <v>25</v>
      </c>
      <c r="C16" t="s">
        <v>42</v>
      </c>
      <c r="D16">
        <v>25</v>
      </c>
      <c r="E16" t="s">
        <v>1164</v>
      </c>
      <c r="F16" t="s">
        <v>1165</v>
      </c>
      <c r="G16" t="s">
        <v>16</v>
      </c>
      <c r="H16" s="5">
        <v>45453</v>
      </c>
      <c r="I16">
        <v>97633.68</v>
      </c>
      <c r="J16" t="s">
        <v>44</v>
      </c>
      <c r="K16">
        <v>-1734206968</v>
      </c>
      <c r="L16" t="s">
        <v>23</v>
      </c>
      <c r="M16" t="b">
        <v>1</v>
      </c>
      <c r="N16" s="6" cm="1">
        <f t="array" ref="N16">IF(Table_Employee!I16="N/A",
    IFERROR(MEDIAN(_xlfn._xlws.FILTER(Table_Employee_Clean[Salary],
        (Table_Employee_Clean[Department] = Table_Employee!E16) *
        (Table_Employee_Clean[Region] = Table_Employee!F16))),
    "N/A"),
Table_Employee!I16)</f>
        <v>97633.68</v>
      </c>
      <c r="O16" t="str">
        <f>" "&amp;SUBSTITUTE(Table_Employee_Clean[[#This Row],[Phone]],"-","")</f>
        <v xml:space="preserve"> 1734206968</v>
      </c>
      <c r="P16" t="str">
        <f>TEXT(Table_Employee_Clean[[#This Row],[Format_Phone]],"(000) 000-0000")</f>
        <v>(173) 420-6968</v>
      </c>
      <c r="Q16" t="str">
        <f>CONCATENATE(TRIM(Table_Employee_Clean[[#This Row],[First_Name]])," ",TRIM(Table_Employee_Clean[[#This Row],[Last_Name]]))</f>
        <v>Alice Garcia</v>
      </c>
      <c r="R16">
        <f ca="1">DATEDIF(Table_Employee_Clean[[#This Row],[Join_Date]], TODAY(), "y")</f>
        <v>2</v>
      </c>
      <c r="S16" t="str">
        <f>CONCATENATE(TRIM(Table_Employee_Clean[[#This Row],[Name_Concat]])," FROM ",TRIM(Table_Employee_Clean[[#This Row],[Region]]))</f>
        <v>Alice Garcia FROM Nevada</v>
      </c>
    </row>
    <row r="17" spans="1:19" x14ac:dyDescent="0.25">
      <c r="A17" t="s">
        <v>71</v>
      </c>
      <c r="B17" t="s">
        <v>67</v>
      </c>
      <c r="C17" t="s">
        <v>26</v>
      </c>
      <c r="D17">
        <v>40</v>
      </c>
      <c r="E17" t="s">
        <v>1168</v>
      </c>
      <c r="F17" t="s">
        <v>1167</v>
      </c>
      <c r="G17" t="s">
        <v>28</v>
      </c>
      <c r="H17" s="5">
        <v>44345</v>
      </c>
      <c r="I17">
        <v>117975.49</v>
      </c>
      <c r="J17" t="s">
        <v>73</v>
      </c>
      <c r="K17">
        <v>-4215291085</v>
      </c>
      <c r="L17" t="s">
        <v>30</v>
      </c>
      <c r="M17" t="b">
        <v>1</v>
      </c>
      <c r="N17" s="6" cm="1">
        <f t="array" ref="N17">IF(Table_Employee!I17="N/A",
    IFERROR(MEDIAN(_xlfn._xlws.FILTER(Table_Employee_Clean[Salary],
        (Table_Employee_Clean[Department] = Table_Employee!E17) *
        (Table_Employee_Clean[Region] = Table_Employee!F17))),
    "N/A"),
Table_Employee!I17)</f>
        <v>117975.49</v>
      </c>
      <c r="O17" t="str">
        <f>" "&amp;SUBSTITUTE(Table_Employee_Clean[[#This Row],[Phone]],"-","")</f>
        <v xml:space="preserve"> 4215291085</v>
      </c>
      <c r="P17" t="str">
        <f>TEXT(Table_Employee_Clean[[#This Row],[Format_Phone]],"(000) 000-0000")</f>
        <v>(421) 529-1085</v>
      </c>
      <c r="Q17" t="str">
        <f>CONCATENATE(TRIM(Table_Employee_Clean[[#This Row],[First_Name]])," ",TRIM(Table_Employee_Clean[[#This Row],[Last_Name]]))</f>
        <v>Grace Jones</v>
      </c>
      <c r="R17">
        <f ca="1">DATEDIF(Table_Employee_Clean[[#This Row],[Join_Date]], TODAY(), "y")</f>
        <v>5</v>
      </c>
      <c r="S17" t="str">
        <f>CONCATENATE(TRIM(Table_Employee_Clean[[#This Row],[Name_Concat]])," FROM ",TRIM(Table_Employee_Clean[[#This Row],[Region]]))</f>
        <v>Grace Jones FROM Florida</v>
      </c>
    </row>
    <row r="18" spans="1:19" x14ac:dyDescent="0.25">
      <c r="A18" t="s">
        <v>74</v>
      </c>
      <c r="B18" t="s">
        <v>25</v>
      </c>
      <c r="C18" t="s">
        <v>20</v>
      </c>
      <c r="D18">
        <v>25</v>
      </c>
      <c r="E18" t="s">
        <v>1160</v>
      </c>
      <c r="F18" t="s">
        <v>1171</v>
      </c>
      <c r="G18" t="s">
        <v>33</v>
      </c>
      <c r="H18" s="5">
        <v>45405</v>
      </c>
      <c r="I18">
        <v>94867.33</v>
      </c>
      <c r="J18" t="s">
        <v>76</v>
      </c>
      <c r="K18">
        <v>-7713334475</v>
      </c>
      <c r="L18" t="s">
        <v>40</v>
      </c>
      <c r="M18" t="b">
        <v>0</v>
      </c>
      <c r="N18" s="6" cm="1">
        <f t="array" ref="N18">IF(Table_Employee!I18="N/A",
    IFERROR(MEDIAN(_xlfn._xlws.FILTER(Table_Employee_Clean[Salary],
        (Table_Employee_Clean[Department] = Table_Employee!E18) *
        (Table_Employee_Clean[Region] = Table_Employee!F18))),
    "N/A"),
Table_Employee!I18)</f>
        <v>94867.33</v>
      </c>
      <c r="O18" t="str">
        <f>" "&amp;SUBSTITUTE(Table_Employee_Clean[[#This Row],[Phone]],"-","")</f>
        <v xml:space="preserve"> 7713334475</v>
      </c>
      <c r="P18" t="str">
        <f>TEXT(Table_Employee_Clean[[#This Row],[Format_Phone]],"(000) 000-0000")</f>
        <v>(771) 333-4475</v>
      </c>
      <c r="Q18" t="str">
        <f>CONCATENATE(TRIM(Table_Employee_Clean[[#This Row],[First_Name]])," ",TRIM(Table_Employee_Clean[[#This Row],[Last_Name]]))</f>
        <v>Alice Brown</v>
      </c>
      <c r="R18">
        <f ca="1">DATEDIF(Table_Employee_Clean[[#This Row],[Join_Date]], TODAY(), "y")</f>
        <v>2</v>
      </c>
      <c r="S18" t="str">
        <f>CONCATENATE(TRIM(Table_Employee_Clean[[#This Row],[Name_Concat]])," FROM ",TRIM(Table_Employee_Clean[[#This Row],[Region]]))</f>
        <v>Alice Brown FROM Illinois</v>
      </c>
    </row>
    <row r="19" spans="1:19" x14ac:dyDescent="0.25">
      <c r="A19" t="s">
        <v>77</v>
      </c>
      <c r="B19" t="s">
        <v>67</v>
      </c>
      <c r="C19" t="s">
        <v>42</v>
      </c>
      <c r="D19">
        <v>30</v>
      </c>
      <c r="E19" t="s">
        <v>1162</v>
      </c>
      <c r="F19" t="s">
        <v>1163</v>
      </c>
      <c r="G19" t="s">
        <v>28</v>
      </c>
      <c r="H19" s="5">
        <v>45624</v>
      </c>
      <c r="I19">
        <v>100377.65</v>
      </c>
      <c r="J19" t="s">
        <v>78</v>
      </c>
      <c r="K19">
        <v>-2639343625</v>
      </c>
      <c r="L19" t="s">
        <v>18</v>
      </c>
      <c r="M19" t="b">
        <v>1</v>
      </c>
      <c r="N19" s="6" cm="1">
        <f t="array" ref="N19">IF(Table_Employee!I19="N/A",
    IFERROR(MEDIAN(_xlfn._xlws.FILTER(Table_Employee_Clean[Salary],
        (Table_Employee_Clean[Department] = Table_Employee!E19) *
        (Table_Employee_Clean[Region] = Table_Employee!F19))),
    "N/A"),
Table_Employee!I19)</f>
        <v>100377.65</v>
      </c>
      <c r="O19" t="str">
        <f>" "&amp;SUBSTITUTE(Table_Employee_Clean[[#This Row],[Phone]],"-","")</f>
        <v xml:space="preserve"> 2639343625</v>
      </c>
      <c r="P19" t="str">
        <f>TEXT(Table_Employee_Clean[[#This Row],[Format_Phone]],"(000) 000-0000")</f>
        <v>(263) 934-3625</v>
      </c>
      <c r="Q19" t="str">
        <f>CONCATENATE(TRIM(Table_Employee_Clean[[#This Row],[First_Name]])," ",TRIM(Table_Employee_Clean[[#This Row],[Last_Name]]))</f>
        <v>Grace Garcia</v>
      </c>
      <c r="R19">
        <f ca="1">DATEDIF(Table_Employee_Clean[[#This Row],[Join_Date]], TODAY(), "y")</f>
        <v>1</v>
      </c>
      <c r="S19" t="str">
        <f>CONCATENATE(TRIM(Table_Employee_Clean[[#This Row],[Name_Concat]])," FROM ",TRIM(Table_Employee_Clean[[#This Row],[Region]]))</f>
        <v>Grace Garcia FROM Texas</v>
      </c>
    </row>
    <row r="20" spans="1:19" x14ac:dyDescent="0.25">
      <c r="A20" t="s">
        <v>79</v>
      </c>
      <c r="B20" t="s">
        <v>52</v>
      </c>
      <c r="C20" t="s">
        <v>42</v>
      </c>
      <c r="D20">
        <v>30</v>
      </c>
      <c r="E20" t="s">
        <v>1166</v>
      </c>
      <c r="F20" t="s">
        <v>1165</v>
      </c>
      <c r="G20" t="s">
        <v>33</v>
      </c>
      <c r="H20" s="5">
        <v>45554</v>
      </c>
      <c r="I20">
        <v>94726.46</v>
      </c>
      <c r="J20" t="s">
        <v>81</v>
      </c>
      <c r="K20">
        <v>-2044397358</v>
      </c>
      <c r="L20" t="s">
        <v>23</v>
      </c>
      <c r="M20" t="b">
        <v>0</v>
      </c>
      <c r="N20" s="6" cm="1">
        <f t="array" ref="N20">IF(Table_Employee!I20="N/A",
    IFERROR(MEDIAN(_xlfn._xlws.FILTER(Table_Employee_Clean[Salary],
        (Table_Employee_Clean[Department] = Table_Employee!E20) *
        (Table_Employee_Clean[Region] = Table_Employee!F20))),
    "N/A"),
Table_Employee!I20)</f>
        <v>94726.46</v>
      </c>
      <c r="O20" t="str">
        <f>" "&amp;SUBSTITUTE(Table_Employee_Clean[[#This Row],[Phone]],"-","")</f>
        <v xml:space="preserve"> 2044397358</v>
      </c>
      <c r="P20" t="str">
        <f>TEXT(Table_Employee_Clean[[#This Row],[Format_Phone]],"(000) 000-0000")</f>
        <v>(204) 439-7358</v>
      </c>
      <c r="Q20" t="str">
        <f>CONCATENATE(TRIM(Table_Employee_Clean[[#This Row],[First_Name]])," ",TRIM(Table_Employee_Clean[[#This Row],[Last_Name]]))</f>
        <v>Charlie Garcia</v>
      </c>
      <c r="R20">
        <f ca="1">DATEDIF(Table_Employee_Clean[[#This Row],[Join_Date]], TODAY(), "y")</f>
        <v>2</v>
      </c>
      <c r="S20" t="str">
        <f>CONCATENATE(TRIM(Table_Employee_Clean[[#This Row],[Name_Concat]])," FROM ",TRIM(Table_Employee_Clean[[#This Row],[Region]]))</f>
        <v>Charlie Garcia FROM Nevada</v>
      </c>
    </row>
    <row r="21" spans="1:19" x14ac:dyDescent="0.25">
      <c r="A21" t="s">
        <v>82</v>
      </c>
      <c r="B21" t="s">
        <v>52</v>
      </c>
      <c r="C21" t="s">
        <v>37</v>
      </c>
      <c r="D21">
        <v>35</v>
      </c>
      <c r="E21" t="s">
        <v>1164</v>
      </c>
      <c r="F21" t="s">
        <v>1171</v>
      </c>
      <c r="G21" t="s">
        <v>28</v>
      </c>
      <c r="H21" s="5">
        <v>43832</v>
      </c>
      <c r="I21">
        <v>91926.12</v>
      </c>
      <c r="J21" t="s">
        <v>84</v>
      </c>
      <c r="K21">
        <v>-7107256365</v>
      </c>
      <c r="L21" t="s">
        <v>18</v>
      </c>
      <c r="M21" t="b">
        <v>1</v>
      </c>
      <c r="N21" s="6" cm="1">
        <f t="array" ref="N21">IF(Table_Employee!I21="N/A",
    IFERROR(MEDIAN(_xlfn._xlws.FILTER(Table_Employee_Clean[Salary],
        (Table_Employee_Clean[Department] = Table_Employee!E21) *
        (Table_Employee_Clean[Region] = Table_Employee!F21))),
    "N/A"),
Table_Employee!I21)</f>
        <v>91926.12</v>
      </c>
      <c r="O21" t="str">
        <f>" "&amp;SUBSTITUTE(Table_Employee_Clean[[#This Row],[Phone]],"-","")</f>
        <v xml:space="preserve"> 7107256365</v>
      </c>
      <c r="P21" t="str">
        <f>TEXT(Table_Employee_Clean[[#This Row],[Format_Phone]],"(000) 000-0000")</f>
        <v>(710) 725-6365</v>
      </c>
      <c r="Q21" t="str">
        <f>CONCATENATE(TRIM(Table_Employee_Clean[[#This Row],[First_Name]])," ",TRIM(Table_Employee_Clean[[#This Row],[Last_Name]]))</f>
        <v>Charlie Williams</v>
      </c>
      <c r="R21">
        <f ca="1">DATEDIF(Table_Employee_Clean[[#This Row],[Join_Date]], TODAY(), "y")</f>
        <v>6</v>
      </c>
      <c r="S21" t="str">
        <f>CONCATENATE(TRIM(Table_Employee_Clean[[#This Row],[Name_Concat]])," FROM ",TRIM(Table_Employee_Clean[[#This Row],[Region]]))</f>
        <v>Charlie Williams FROM Illinois</v>
      </c>
    </row>
    <row r="22" spans="1:19" x14ac:dyDescent="0.25">
      <c r="A22" t="s">
        <v>85</v>
      </c>
      <c r="B22" t="s">
        <v>13</v>
      </c>
      <c r="C22" t="s">
        <v>86</v>
      </c>
      <c r="D22">
        <v>35</v>
      </c>
      <c r="E22" t="s">
        <v>1170</v>
      </c>
      <c r="F22" t="s">
        <v>1169</v>
      </c>
      <c r="G22" t="s">
        <v>16</v>
      </c>
      <c r="H22" s="5">
        <v>44324</v>
      </c>
      <c r="I22">
        <v>111460.67</v>
      </c>
      <c r="J22" t="s">
        <v>87</v>
      </c>
      <c r="K22">
        <v>-9411800536</v>
      </c>
      <c r="L22" t="s">
        <v>23</v>
      </c>
      <c r="M22" t="b">
        <v>1</v>
      </c>
      <c r="N22" s="6" cm="1">
        <f t="array" ref="N22">IF(Table_Employee!I22="N/A",
    IFERROR(MEDIAN(_xlfn._xlws.FILTER(Table_Employee_Clean[Salary],
        (Table_Employee_Clean[Department] = Table_Employee!E22) *
        (Table_Employee_Clean[Region] = Table_Employee!F22))),
    "N/A"),
Table_Employee!I22)</f>
        <v>111460.67</v>
      </c>
      <c r="O22" t="str">
        <f>" "&amp;SUBSTITUTE(Table_Employee_Clean[[#This Row],[Phone]],"-","")</f>
        <v xml:space="preserve"> 9411800536</v>
      </c>
      <c r="P22" t="str">
        <f>TEXT(Table_Employee_Clean[[#This Row],[Format_Phone]],"(000) 000-0000")</f>
        <v>(941) 180-0536</v>
      </c>
      <c r="Q22" t="str">
        <f>CONCATENATE(TRIM(Table_Employee_Clean[[#This Row],[First_Name]])," ",TRIM(Table_Employee_Clean[[#This Row],[Last_Name]]))</f>
        <v>Bob Miller</v>
      </c>
      <c r="R22">
        <f ca="1">DATEDIF(Table_Employee_Clean[[#This Row],[Join_Date]], TODAY(), "y")</f>
        <v>5</v>
      </c>
      <c r="S22" t="str">
        <f>CONCATENATE(TRIM(Table_Employee_Clean[[#This Row],[Name_Concat]])," FROM ",TRIM(Table_Employee_Clean[[#This Row],[Region]]))</f>
        <v>Bob Miller FROM New York</v>
      </c>
    </row>
    <row r="23" spans="1:19" x14ac:dyDescent="0.25">
      <c r="A23" t="s">
        <v>88</v>
      </c>
      <c r="B23" t="s">
        <v>13</v>
      </c>
      <c r="C23" t="s">
        <v>26</v>
      </c>
      <c r="D23">
        <v>40</v>
      </c>
      <c r="E23" t="s">
        <v>1166</v>
      </c>
      <c r="F23" t="s">
        <v>1171</v>
      </c>
      <c r="G23" t="s">
        <v>16</v>
      </c>
      <c r="H23" s="5">
        <v>44093</v>
      </c>
      <c r="I23">
        <v>96182.56</v>
      </c>
      <c r="J23" t="s">
        <v>48</v>
      </c>
      <c r="K23">
        <v>-5990048963</v>
      </c>
      <c r="L23" t="s">
        <v>30</v>
      </c>
      <c r="M23" t="b">
        <v>0</v>
      </c>
      <c r="N23" s="6" cm="1">
        <f t="array" ref="N23">IF(Table_Employee!I23="N/A",
    IFERROR(MEDIAN(_xlfn._xlws.FILTER(Table_Employee_Clean[Salary],
        (Table_Employee_Clean[Department] = Table_Employee!E23) *
        (Table_Employee_Clean[Region] = Table_Employee!F23))),
    "N/A"),
Table_Employee!I23)</f>
        <v>96182.56</v>
      </c>
      <c r="O23" t="str">
        <f>" "&amp;SUBSTITUTE(Table_Employee_Clean[[#This Row],[Phone]],"-","")</f>
        <v xml:space="preserve"> 5990048963</v>
      </c>
      <c r="P23" t="str">
        <f>TEXT(Table_Employee_Clean[[#This Row],[Format_Phone]],"(000) 000-0000")</f>
        <v>(599) 004-8963</v>
      </c>
      <c r="Q23" t="str">
        <f>CONCATENATE(TRIM(Table_Employee_Clean[[#This Row],[First_Name]])," ",TRIM(Table_Employee_Clean[[#This Row],[Last_Name]]))</f>
        <v>Bob Jones</v>
      </c>
      <c r="R23">
        <f ca="1">DATEDIF(Table_Employee_Clean[[#This Row],[Join_Date]], TODAY(), "y")</f>
        <v>6</v>
      </c>
      <c r="S23" t="str">
        <f>CONCATENATE(TRIM(Table_Employee_Clean[[#This Row],[Name_Concat]])," FROM ",TRIM(Table_Employee_Clean[[#This Row],[Region]]))</f>
        <v>Bob Jones FROM Illinois</v>
      </c>
    </row>
    <row r="24" spans="1:19" x14ac:dyDescent="0.25">
      <c r="A24" t="s">
        <v>90</v>
      </c>
      <c r="B24" t="s">
        <v>52</v>
      </c>
      <c r="C24" t="s">
        <v>53</v>
      </c>
      <c r="D24">
        <v>35</v>
      </c>
      <c r="E24" t="s">
        <v>1168</v>
      </c>
      <c r="F24" t="s">
        <v>1171</v>
      </c>
      <c r="G24" t="s">
        <v>33</v>
      </c>
      <c r="H24" s="5">
        <v>44264</v>
      </c>
      <c r="I24">
        <v>115023.94</v>
      </c>
      <c r="J24" t="s">
        <v>55</v>
      </c>
      <c r="K24">
        <v>-6528092427</v>
      </c>
      <c r="L24" t="s">
        <v>18</v>
      </c>
      <c r="M24" t="b">
        <v>1</v>
      </c>
      <c r="N24" s="6" cm="1">
        <f t="array" ref="N24">IF(Table_Employee!I24="N/A",
    IFERROR(MEDIAN(_xlfn._xlws.FILTER(Table_Employee_Clean[Salary],
        (Table_Employee_Clean[Department] = Table_Employee!E24) *
        (Table_Employee_Clean[Region] = Table_Employee!F24))),
    "N/A"),
Table_Employee!I24)</f>
        <v>115023.94</v>
      </c>
      <c r="O24" t="str">
        <f>" "&amp;SUBSTITUTE(Table_Employee_Clean[[#This Row],[Phone]],"-","")</f>
        <v xml:space="preserve"> 6528092427</v>
      </c>
      <c r="P24" t="str">
        <f>TEXT(Table_Employee_Clean[[#This Row],[Format_Phone]],"(000) 000-0000")</f>
        <v>(652) 809-2427</v>
      </c>
      <c r="Q24" t="str">
        <f>CONCATENATE(TRIM(Table_Employee_Clean[[#This Row],[First_Name]])," ",TRIM(Table_Employee_Clean[[#This Row],[Last_Name]]))</f>
        <v>Charlie Johnson</v>
      </c>
      <c r="R24">
        <f ca="1">DATEDIF(Table_Employee_Clean[[#This Row],[Join_Date]], TODAY(), "y")</f>
        <v>5</v>
      </c>
      <c r="S24" t="str">
        <f>CONCATENATE(TRIM(Table_Employee_Clean[[#This Row],[Name_Concat]])," FROM ",TRIM(Table_Employee_Clean[[#This Row],[Region]]))</f>
        <v>Charlie Johnson FROM Illinois</v>
      </c>
    </row>
    <row r="25" spans="1:19" x14ac:dyDescent="0.25">
      <c r="A25" t="s">
        <v>92</v>
      </c>
      <c r="B25" t="s">
        <v>57</v>
      </c>
      <c r="C25" t="s">
        <v>42</v>
      </c>
      <c r="D25">
        <v>35</v>
      </c>
      <c r="E25" t="s">
        <v>1162</v>
      </c>
      <c r="F25" t="s">
        <v>1165</v>
      </c>
      <c r="G25" t="s">
        <v>28</v>
      </c>
      <c r="H25" s="5">
        <v>44595</v>
      </c>
      <c r="I25">
        <v>80667.009999999995</v>
      </c>
      <c r="J25" t="s">
        <v>94</v>
      </c>
      <c r="K25">
        <v>-7572158623</v>
      </c>
      <c r="L25" t="s">
        <v>23</v>
      </c>
      <c r="M25" t="b">
        <v>0</v>
      </c>
      <c r="N25" s="6" cm="1">
        <f t="array" ref="N25">IF(Table_Employee!I25="N/A",
    IFERROR(MEDIAN(_xlfn._xlws.FILTER(Table_Employee_Clean[Salary],
        (Table_Employee_Clean[Department] = Table_Employee!E25) *
        (Table_Employee_Clean[Region] = Table_Employee!F25))),
    "N/A"),
Table_Employee!I25)</f>
        <v>80667.009999999995</v>
      </c>
      <c r="O25" t="str">
        <f>" "&amp;SUBSTITUTE(Table_Employee_Clean[[#This Row],[Phone]],"-","")</f>
        <v xml:space="preserve"> 7572158623</v>
      </c>
      <c r="P25" t="str">
        <f>TEXT(Table_Employee_Clean[[#This Row],[Format_Phone]],"(000) 000-0000")</f>
        <v>(757) 215-8623</v>
      </c>
      <c r="Q25" t="str">
        <f>CONCATENATE(TRIM(Table_Employee_Clean[[#This Row],[First_Name]])," ",TRIM(Table_Employee_Clean[[#This Row],[Last_Name]]))</f>
        <v>David Garcia</v>
      </c>
      <c r="R25">
        <f ca="1">DATEDIF(Table_Employee_Clean[[#This Row],[Join_Date]], TODAY(), "y")</f>
        <v>4</v>
      </c>
      <c r="S25" t="str">
        <f>CONCATENATE(TRIM(Table_Employee_Clean[[#This Row],[Name_Concat]])," FROM ",TRIM(Table_Employee_Clean[[#This Row],[Region]]))</f>
        <v>David Garcia FROM Nevada</v>
      </c>
    </row>
    <row r="26" spans="1:19" x14ac:dyDescent="0.25">
      <c r="A26" t="s">
        <v>95</v>
      </c>
      <c r="B26" t="s">
        <v>13</v>
      </c>
      <c r="C26" t="s">
        <v>20</v>
      </c>
      <c r="D26">
        <v>30</v>
      </c>
      <c r="E26" t="s">
        <v>1164</v>
      </c>
      <c r="F26" t="s">
        <v>1163</v>
      </c>
      <c r="G26" t="s">
        <v>33</v>
      </c>
      <c r="H26" s="5">
        <v>43874</v>
      </c>
      <c r="I26">
        <v>91181.61</v>
      </c>
      <c r="J26" t="s">
        <v>22</v>
      </c>
      <c r="K26">
        <v>-1502745643</v>
      </c>
      <c r="L26" t="s">
        <v>30</v>
      </c>
      <c r="M26" t="b">
        <v>1</v>
      </c>
      <c r="N26" s="6" cm="1">
        <f t="array" ref="N26">IF(Table_Employee!I26="N/A",
    IFERROR(MEDIAN(_xlfn._xlws.FILTER(Table_Employee_Clean[Salary],
        (Table_Employee_Clean[Department] = Table_Employee!E26) *
        (Table_Employee_Clean[Region] = Table_Employee!F26))),
    "N/A"),
Table_Employee!I26)</f>
        <v>91181.61</v>
      </c>
      <c r="O26" t="str">
        <f>" "&amp;SUBSTITUTE(Table_Employee_Clean[[#This Row],[Phone]],"-","")</f>
        <v xml:space="preserve"> 1502745643</v>
      </c>
      <c r="P26" t="str">
        <f>TEXT(Table_Employee_Clean[[#This Row],[Format_Phone]],"(000) 000-0000")</f>
        <v>(150) 274-5643</v>
      </c>
      <c r="Q26" t="str">
        <f>CONCATENATE(TRIM(Table_Employee_Clean[[#This Row],[First_Name]])," ",TRIM(Table_Employee_Clean[[#This Row],[Last_Name]]))</f>
        <v>Bob Brown</v>
      </c>
      <c r="R26">
        <f ca="1">DATEDIF(Table_Employee_Clean[[#This Row],[Join_Date]], TODAY(), "y")</f>
        <v>6</v>
      </c>
      <c r="S26" t="str">
        <f>CONCATENATE(TRIM(Table_Employee_Clean[[#This Row],[Name_Concat]])," FROM ",TRIM(Table_Employee_Clean[[#This Row],[Region]]))</f>
        <v>Bob Brown FROM Texas</v>
      </c>
    </row>
    <row r="27" spans="1:19" x14ac:dyDescent="0.25">
      <c r="A27" t="s">
        <v>97</v>
      </c>
      <c r="B27" t="s">
        <v>57</v>
      </c>
      <c r="C27" t="s">
        <v>86</v>
      </c>
      <c r="D27">
        <v>25</v>
      </c>
      <c r="E27" t="s">
        <v>1166</v>
      </c>
      <c r="F27" t="s">
        <v>1165</v>
      </c>
      <c r="G27" t="s">
        <v>28</v>
      </c>
      <c r="H27" s="5">
        <v>43951</v>
      </c>
      <c r="I27">
        <v>66025.919999999998</v>
      </c>
      <c r="J27" t="s">
        <v>98</v>
      </c>
      <c r="K27">
        <v>-9485625727</v>
      </c>
      <c r="L27" t="s">
        <v>18</v>
      </c>
      <c r="M27" t="b">
        <v>0</v>
      </c>
      <c r="N27" s="6" cm="1">
        <f t="array" ref="N27">IF(Table_Employee!I27="N/A",
    IFERROR(MEDIAN(_xlfn._xlws.FILTER(Table_Employee_Clean[Salary],
        (Table_Employee_Clean[Department] = Table_Employee!E27) *
        (Table_Employee_Clean[Region] = Table_Employee!F27))),
    "N/A"),
Table_Employee!I27)</f>
        <v>66025.919999999998</v>
      </c>
      <c r="O27" t="str">
        <f>" "&amp;SUBSTITUTE(Table_Employee_Clean[[#This Row],[Phone]],"-","")</f>
        <v xml:space="preserve"> 9485625727</v>
      </c>
      <c r="P27" t="str">
        <f>TEXT(Table_Employee_Clean[[#This Row],[Format_Phone]],"(000) 000-0000")</f>
        <v>(948) 562-5727</v>
      </c>
      <c r="Q27" t="str">
        <f>CONCATENATE(TRIM(Table_Employee_Clean[[#This Row],[First_Name]])," ",TRIM(Table_Employee_Clean[[#This Row],[Last_Name]]))</f>
        <v>David Miller</v>
      </c>
      <c r="R27">
        <f ca="1">DATEDIF(Table_Employee_Clean[[#This Row],[Join_Date]], TODAY(), "y")</f>
        <v>6</v>
      </c>
      <c r="S27" t="str">
        <f>CONCATENATE(TRIM(Table_Employee_Clean[[#This Row],[Name_Concat]])," FROM ",TRIM(Table_Employee_Clean[[#This Row],[Region]]))</f>
        <v>David Miller FROM Nevada</v>
      </c>
    </row>
    <row r="28" spans="1:19" x14ac:dyDescent="0.25">
      <c r="A28" t="s">
        <v>99</v>
      </c>
      <c r="B28" t="s">
        <v>36</v>
      </c>
      <c r="C28" t="s">
        <v>86</v>
      </c>
      <c r="D28">
        <v>25</v>
      </c>
      <c r="E28" t="s">
        <v>1168</v>
      </c>
      <c r="F28" t="s">
        <v>1169</v>
      </c>
      <c r="G28" t="s">
        <v>33</v>
      </c>
      <c r="H28" s="5">
        <v>45201</v>
      </c>
      <c r="I28">
        <v>83979.01</v>
      </c>
      <c r="J28" t="s">
        <v>101</v>
      </c>
      <c r="K28">
        <v>-7032032073</v>
      </c>
      <c r="L28" t="s">
        <v>18</v>
      </c>
      <c r="M28" t="b">
        <v>0</v>
      </c>
      <c r="N28" s="6" cm="1">
        <f t="array" ref="N28">IF(Table_Employee!I28="N/A",
    IFERROR(MEDIAN(_xlfn._xlws.FILTER(Table_Employee_Clean[Salary],
        (Table_Employee_Clean[Department] = Table_Employee!E28) *
        (Table_Employee_Clean[Region] = Table_Employee!F28))),
    "N/A"),
Table_Employee!I28)</f>
        <v>83979.01</v>
      </c>
      <c r="O28" t="str">
        <f>" "&amp;SUBSTITUTE(Table_Employee_Clean[[#This Row],[Phone]],"-","")</f>
        <v xml:space="preserve"> 7032032073</v>
      </c>
      <c r="P28" t="str">
        <f>TEXT(Table_Employee_Clean[[#This Row],[Format_Phone]],"(000) 000-0000")</f>
        <v>(703) 203-2073</v>
      </c>
      <c r="Q28" t="str">
        <f>CONCATENATE(TRIM(Table_Employee_Clean[[#This Row],[First_Name]])," ",TRIM(Table_Employee_Clean[[#This Row],[Last_Name]]))</f>
        <v>Frank Miller</v>
      </c>
      <c r="R28">
        <f ca="1">DATEDIF(Table_Employee_Clean[[#This Row],[Join_Date]], TODAY(), "y")</f>
        <v>3</v>
      </c>
      <c r="S28" t="str">
        <f>CONCATENATE(TRIM(Table_Employee_Clean[[#This Row],[Name_Concat]])," FROM ",TRIM(Table_Employee_Clean[[#This Row],[Region]]))</f>
        <v>Frank Miller FROM New York</v>
      </c>
    </row>
    <row r="29" spans="1:19" x14ac:dyDescent="0.25">
      <c r="A29" t="s">
        <v>102</v>
      </c>
      <c r="B29" t="s">
        <v>63</v>
      </c>
      <c r="C29" t="s">
        <v>53</v>
      </c>
      <c r="D29">
        <v>30</v>
      </c>
      <c r="E29" t="s">
        <v>1162</v>
      </c>
      <c r="F29" t="s">
        <v>1167</v>
      </c>
      <c r="G29" t="s">
        <v>16</v>
      </c>
      <c r="H29" s="5">
        <v>44024</v>
      </c>
      <c r="I29">
        <v>56785.16</v>
      </c>
      <c r="J29" t="s">
        <v>104</v>
      </c>
      <c r="K29">
        <v>-2761707586</v>
      </c>
      <c r="L29" t="s">
        <v>23</v>
      </c>
      <c r="M29" t="b">
        <v>1</v>
      </c>
      <c r="N29" s="6" cm="1">
        <f t="array" ref="N29">IF(Table_Employee!I29="N/A",
    IFERROR(MEDIAN(_xlfn._xlws.FILTER(Table_Employee_Clean[Salary],
        (Table_Employee_Clean[Department] = Table_Employee!E29) *
        (Table_Employee_Clean[Region] = Table_Employee!F29))),
    "N/A"),
Table_Employee!I29)</f>
        <v>56785.16</v>
      </c>
      <c r="O29" t="str">
        <f>" "&amp;SUBSTITUTE(Table_Employee_Clean[[#This Row],[Phone]],"-","")</f>
        <v xml:space="preserve"> 2761707586</v>
      </c>
      <c r="P29" t="str">
        <f>TEXT(Table_Employee_Clean[[#This Row],[Format_Phone]],"(000) 000-0000")</f>
        <v>(276) 170-7586</v>
      </c>
      <c r="Q29" t="str">
        <f>CONCATENATE(TRIM(Table_Employee_Clean[[#This Row],[First_Name]])," ",TRIM(Table_Employee_Clean[[#This Row],[Last_Name]]))</f>
        <v>Heidi Johnson</v>
      </c>
      <c r="R29">
        <f ca="1">DATEDIF(Table_Employee_Clean[[#This Row],[Join_Date]], TODAY(), "y")</f>
        <v>6</v>
      </c>
      <c r="S29" t="str">
        <f>CONCATENATE(TRIM(Table_Employee_Clean[[#This Row],[Name_Concat]])," FROM ",TRIM(Table_Employee_Clean[[#This Row],[Region]]))</f>
        <v>Heidi Johnson FROM Florida</v>
      </c>
    </row>
    <row r="30" spans="1:19" x14ac:dyDescent="0.25">
      <c r="A30" t="s">
        <v>105</v>
      </c>
      <c r="B30" t="s">
        <v>67</v>
      </c>
      <c r="C30" t="s">
        <v>42</v>
      </c>
      <c r="D30">
        <v>40</v>
      </c>
      <c r="E30" t="s">
        <v>1162</v>
      </c>
      <c r="F30" t="s">
        <v>1165</v>
      </c>
      <c r="G30" t="s">
        <v>16</v>
      </c>
      <c r="H30" s="5">
        <v>45210</v>
      </c>
      <c r="I30">
        <v>95741.88</v>
      </c>
      <c r="J30" t="s">
        <v>78</v>
      </c>
      <c r="K30">
        <v>-7712151341</v>
      </c>
      <c r="L30" t="s">
        <v>23</v>
      </c>
      <c r="M30" t="b">
        <v>0</v>
      </c>
      <c r="N30" s="6" cm="1">
        <f t="array" ref="N30">IF(Table_Employee!I30="N/A",
    IFERROR(MEDIAN(_xlfn._xlws.FILTER(Table_Employee_Clean[Salary],
        (Table_Employee_Clean[Department] = Table_Employee!E30) *
        (Table_Employee_Clean[Region] = Table_Employee!F30))),
    "N/A"),
Table_Employee!I30)</f>
        <v>95741.88</v>
      </c>
      <c r="O30" t="str">
        <f>" "&amp;SUBSTITUTE(Table_Employee_Clean[[#This Row],[Phone]],"-","")</f>
        <v xml:space="preserve"> 7712151341</v>
      </c>
      <c r="P30" t="str">
        <f>TEXT(Table_Employee_Clean[[#This Row],[Format_Phone]],"(000) 000-0000")</f>
        <v>(771) 215-1341</v>
      </c>
      <c r="Q30" t="str">
        <f>CONCATENATE(TRIM(Table_Employee_Clean[[#This Row],[First_Name]])," ",TRIM(Table_Employee_Clean[[#This Row],[Last_Name]]))</f>
        <v>Grace Garcia</v>
      </c>
      <c r="R30">
        <f ca="1">DATEDIF(Table_Employee_Clean[[#This Row],[Join_Date]], TODAY(), "y")</f>
        <v>3</v>
      </c>
      <c r="S30" t="str">
        <f>CONCATENATE(TRIM(Table_Employee_Clean[[#This Row],[Name_Concat]])," FROM ",TRIM(Table_Employee_Clean[[#This Row],[Region]]))</f>
        <v>Grace Garcia FROM Nevada</v>
      </c>
    </row>
    <row r="31" spans="1:19" x14ac:dyDescent="0.25">
      <c r="A31" t="s">
        <v>106</v>
      </c>
      <c r="B31" t="s">
        <v>25</v>
      </c>
      <c r="C31" t="s">
        <v>20</v>
      </c>
      <c r="D31">
        <v>40</v>
      </c>
      <c r="E31" t="s">
        <v>1160</v>
      </c>
      <c r="F31" t="s">
        <v>1161</v>
      </c>
      <c r="G31" t="s">
        <v>16</v>
      </c>
      <c r="H31" s="5">
        <v>44340</v>
      </c>
      <c r="I31">
        <v>63411.31</v>
      </c>
      <c r="J31" t="s">
        <v>76</v>
      </c>
      <c r="K31">
        <v>-2849939088</v>
      </c>
      <c r="L31" t="s">
        <v>23</v>
      </c>
      <c r="M31" t="b">
        <v>1</v>
      </c>
      <c r="N31" s="6" cm="1">
        <f t="array" ref="N31">IF(Table_Employee!I31="N/A",
    IFERROR(MEDIAN(_xlfn._xlws.FILTER(Table_Employee_Clean[Salary],
        (Table_Employee_Clean[Department] = Table_Employee!E31) *
        (Table_Employee_Clean[Region] = Table_Employee!F31))),
    "N/A"),
Table_Employee!I31)</f>
        <v>63411.31</v>
      </c>
      <c r="O31" t="str">
        <f>" "&amp;SUBSTITUTE(Table_Employee_Clean[[#This Row],[Phone]],"-","")</f>
        <v xml:space="preserve"> 2849939088</v>
      </c>
      <c r="P31" t="str">
        <f>TEXT(Table_Employee_Clean[[#This Row],[Format_Phone]],"(000) 000-0000")</f>
        <v>(284) 993-9088</v>
      </c>
      <c r="Q31" t="str">
        <f>CONCATENATE(TRIM(Table_Employee_Clean[[#This Row],[First_Name]])," ",TRIM(Table_Employee_Clean[[#This Row],[Last_Name]]))</f>
        <v>Alice Brown</v>
      </c>
      <c r="R31">
        <f ca="1">DATEDIF(Table_Employee_Clean[[#This Row],[Join_Date]], TODAY(), "y")</f>
        <v>5</v>
      </c>
      <c r="S31" t="str">
        <f>CONCATENATE(TRIM(Table_Employee_Clean[[#This Row],[Name_Concat]])," FROM ",TRIM(Table_Employee_Clean[[#This Row],[Region]]))</f>
        <v>Alice Brown FROM California</v>
      </c>
    </row>
    <row r="32" spans="1:19" x14ac:dyDescent="0.25">
      <c r="A32" t="s">
        <v>107</v>
      </c>
      <c r="B32" t="s">
        <v>52</v>
      </c>
      <c r="C32" t="s">
        <v>26</v>
      </c>
      <c r="D32">
        <v>40</v>
      </c>
      <c r="E32" t="s">
        <v>1164</v>
      </c>
      <c r="F32" t="s">
        <v>1161</v>
      </c>
      <c r="G32" t="s">
        <v>33</v>
      </c>
      <c r="H32" s="5">
        <v>44342</v>
      </c>
      <c r="I32">
        <v>111214.02</v>
      </c>
      <c r="J32" t="s">
        <v>109</v>
      </c>
      <c r="K32">
        <v>-2613715040</v>
      </c>
      <c r="L32" t="s">
        <v>30</v>
      </c>
      <c r="M32" t="b">
        <v>1</v>
      </c>
      <c r="N32" s="6" cm="1">
        <f t="array" ref="N32">IF(Table_Employee!I32="N/A",
    IFERROR(MEDIAN(_xlfn._xlws.FILTER(Table_Employee_Clean[Salary],
        (Table_Employee_Clean[Department] = Table_Employee!E32) *
        (Table_Employee_Clean[Region] = Table_Employee!F32))),
    "N/A"),
Table_Employee!I32)</f>
        <v>111214.02</v>
      </c>
      <c r="O32" t="str">
        <f>" "&amp;SUBSTITUTE(Table_Employee_Clean[[#This Row],[Phone]],"-","")</f>
        <v xml:space="preserve"> 2613715040</v>
      </c>
      <c r="P32" t="str">
        <f>TEXT(Table_Employee_Clean[[#This Row],[Format_Phone]],"(000) 000-0000")</f>
        <v>(261) 371-5040</v>
      </c>
      <c r="Q32" t="str">
        <f>CONCATENATE(TRIM(Table_Employee_Clean[[#This Row],[First_Name]])," ",TRIM(Table_Employee_Clean[[#This Row],[Last_Name]]))</f>
        <v>Charlie Jones</v>
      </c>
      <c r="R32">
        <f ca="1">DATEDIF(Table_Employee_Clean[[#This Row],[Join_Date]], TODAY(), "y")</f>
        <v>5</v>
      </c>
      <c r="S32" t="str">
        <f>CONCATENATE(TRIM(Table_Employee_Clean[[#This Row],[Name_Concat]])," FROM ",TRIM(Table_Employee_Clean[[#This Row],[Region]]))</f>
        <v>Charlie Jones FROM California</v>
      </c>
    </row>
    <row r="33" spans="1:19" x14ac:dyDescent="0.25">
      <c r="A33" t="s">
        <v>110</v>
      </c>
      <c r="B33" t="s">
        <v>13</v>
      </c>
      <c r="C33" t="s">
        <v>111</v>
      </c>
      <c r="D33">
        <v>25</v>
      </c>
      <c r="E33" t="s">
        <v>1160</v>
      </c>
      <c r="F33" t="s">
        <v>1171</v>
      </c>
      <c r="G33" t="s">
        <v>16</v>
      </c>
      <c r="H33" s="5">
        <v>44022</v>
      </c>
      <c r="I33">
        <v>114845.69</v>
      </c>
      <c r="J33" t="s">
        <v>112</v>
      </c>
      <c r="K33">
        <v>-6591520176</v>
      </c>
      <c r="L33" t="s">
        <v>23</v>
      </c>
      <c r="M33" t="b">
        <v>1</v>
      </c>
      <c r="N33" s="6" cm="1">
        <f t="array" ref="N33">IF(Table_Employee!I33="N/A",
    IFERROR(MEDIAN(_xlfn._xlws.FILTER(Table_Employee_Clean[Salary],
        (Table_Employee_Clean[Department] = Table_Employee!E33) *
        (Table_Employee_Clean[Region] = Table_Employee!F33))),
    "N/A"),
Table_Employee!I33)</f>
        <v>114845.69</v>
      </c>
      <c r="O33" t="str">
        <f>" "&amp;SUBSTITUTE(Table_Employee_Clean[[#This Row],[Phone]],"-","")</f>
        <v xml:space="preserve"> 6591520176</v>
      </c>
      <c r="P33" t="str">
        <f>TEXT(Table_Employee_Clean[[#This Row],[Format_Phone]],"(000) 000-0000")</f>
        <v>(659) 152-0176</v>
      </c>
      <c r="Q33" t="str">
        <f>CONCATENATE(TRIM(Table_Employee_Clean[[#This Row],[First_Name]])," ",TRIM(Table_Employee_Clean[[#This Row],[Last_Name]]))</f>
        <v>Bob Smith</v>
      </c>
      <c r="R33">
        <f ca="1">DATEDIF(Table_Employee_Clean[[#This Row],[Join_Date]], TODAY(), "y")</f>
        <v>6</v>
      </c>
      <c r="S33" t="str">
        <f>CONCATENATE(TRIM(Table_Employee_Clean[[#This Row],[Name_Concat]])," FROM ",TRIM(Table_Employee_Clean[[#This Row],[Region]]))</f>
        <v>Bob Smith FROM Illinois</v>
      </c>
    </row>
    <row r="34" spans="1:19" x14ac:dyDescent="0.25">
      <c r="A34" t="s">
        <v>113</v>
      </c>
      <c r="B34" t="s">
        <v>52</v>
      </c>
      <c r="C34" t="s">
        <v>20</v>
      </c>
      <c r="D34">
        <v>40</v>
      </c>
      <c r="E34" t="s">
        <v>1162</v>
      </c>
      <c r="F34" t="s">
        <v>1167</v>
      </c>
      <c r="G34" t="s">
        <v>16</v>
      </c>
      <c r="H34" s="5">
        <v>45601</v>
      </c>
      <c r="I34">
        <v>78072.820000000007</v>
      </c>
      <c r="J34" t="s">
        <v>114</v>
      </c>
      <c r="K34">
        <v>-7490509758</v>
      </c>
      <c r="L34" t="s">
        <v>18</v>
      </c>
      <c r="M34" t="b">
        <v>0</v>
      </c>
      <c r="N34" s="6" cm="1">
        <f t="array" ref="N34">IF(Table_Employee!I34="N/A",
    IFERROR(MEDIAN(_xlfn._xlws.FILTER(Table_Employee_Clean[Salary],
        (Table_Employee_Clean[Department] = Table_Employee!E34) *
        (Table_Employee_Clean[Region] = Table_Employee!F34))),
    "N/A"),
Table_Employee!I34)</f>
        <v>78072.820000000007</v>
      </c>
      <c r="O34" t="str">
        <f>" "&amp;SUBSTITUTE(Table_Employee_Clean[[#This Row],[Phone]],"-","")</f>
        <v xml:space="preserve"> 7490509758</v>
      </c>
      <c r="P34" t="str">
        <f>TEXT(Table_Employee_Clean[[#This Row],[Format_Phone]],"(000) 000-0000")</f>
        <v>(749) 050-9758</v>
      </c>
      <c r="Q34" t="str">
        <f>CONCATENATE(TRIM(Table_Employee_Clean[[#This Row],[First_Name]])," ",TRIM(Table_Employee_Clean[[#This Row],[Last_Name]]))</f>
        <v>Charlie Brown</v>
      </c>
      <c r="R34">
        <f ca="1">DATEDIF(Table_Employee_Clean[[#This Row],[Join_Date]], TODAY(), "y")</f>
        <v>1</v>
      </c>
      <c r="S34" t="str">
        <f>CONCATENATE(TRIM(Table_Employee_Clean[[#This Row],[Name_Concat]])," FROM ",TRIM(Table_Employee_Clean[[#This Row],[Region]]))</f>
        <v>Charlie Brown FROM Florida</v>
      </c>
    </row>
    <row r="35" spans="1:19" x14ac:dyDescent="0.25">
      <c r="A35" t="s">
        <v>115</v>
      </c>
      <c r="B35" t="s">
        <v>67</v>
      </c>
      <c r="C35" t="s">
        <v>53</v>
      </c>
      <c r="D35">
        <v>25</v>
      </c>
      <c r="E35" t="s">
        <v>1162</v>
      </c>
      <c r="F35" t="s">
        <v>1161</v>
      </c>
      <c r="G35" t="s">
        <v>33</v>
      </c>
      <c r="H35" s="5">
        <v>44415</v>
      </c>
      <c r="I35">
        <v>79610.52</v>
      </c>
      <c r="J35" t="s">
        <v>116</v>
      </c>
      <c r="K35">
        <v>-2304501895</v>
      </c>
      <c r="L35" t="s">
        <v>18</v>
      </c>
      <c r="M35" t="b">
        <v>0</v>
      </c>
      <c r="N35" s="6" cm="1">
        <f t="array" ref="N35">IF(Table_Employee!I35="N/A",
    IFERROR(MEDIAN(_xlfn._xlws.FILTER(Table_Employee_Clean[Salary],
        (Table_Employee_Clean[Department] = Table_Employee!E35) *
        (Table_Employee_Clean[Region] = Table_Employee!F35))),
    "N/A"),
Table_Employee!I35)</f>
        <v>79610.52</v>
      </c>
      <c r="O35" t="str">
        <f>" "&amp;SUBSTITUTE(Table_Employee_Clean[[#This Row],[Phone]],"-","")</f>
        <v xml:space="preserve"> 2304501895</v>
      </c>
      <c r="P35" t="str">
        <f>TEXT(Table_Employee_Clean[[#This Row],[Format_Phone]],"(000) 000-0000")</f>
        <v>(230) 450-1895</v>
      </c>
      <c r="Q35" t="str">
        <f>CONCATENATE(TRIM(Table_Employee_Clean[[#This Row],[First_Name]])," ",TRIM(Table_Employee_Clean[[#This Row],[Last_Name]]))</f>
        <v>Grace Johnson</v>
      </c>
      <c r="R35">
        <f ca="1">DATEDIF(Table_Employee_Clean[[#This Row],[Join_Date]], TODAY(), "y")</f>
        <v>5</v>
      </c>
      <c r="S35" t="str">
        <f>CONCATENATE(TRIM(Table_Employee_Clean[[#This Row],[Name_Concat]])," FROM ",TRIM(Table_Employee_Clean[[#This Row],[Region]]))</f>
        <v>Grace Johnson FROM California</v>
      </c>
    </row>
    <row r="36" spans="1:19" x14ac:dyDescent="0.25">
      <c r="A36" t="s">
        <v>117</v>
      </c>
      <c r="B36" t="s">
        <v>63</v>
      </c>
      <c r="C36" t="s">
        <v>86</v>
      </c>
      <c r="D36">
        <v>30</v>
      </c>
      <c r="E36" t="s">
        <v>1164</v>
      </c>
      <c r="F36" t="s">
        <v>1161</v>
      </c>
      <c r="G36" t="s">
        <v>16</v>
      </c>
      <c r="H36" s="5">
        <v>43950</v>
      </c>
      <c r="I36">
        <v>90542.62</v>
      </c>
      <c r="J36" t="s">
        <v>118</v>
      </c>
      <c r="K36">
        <v>-1642361031</v>
      </c>
      <c r="L36" t="s">
        <v>23</v>
      </c>
      <c r="M36" t="b">
        <v>1</v>
      </c>
      <c r="N36" s="6" cm="1">
        <f t="array" ref="N36">IF(Table_Employee!I36="N/A",
    IFERROR(MEDIAN(_xlfn._xlws.FILTER(Table_Employee_Clean[Salary],
        (Table_Employee_Clean[Department] = Table_Employee!E36) *
        (Table_Employee_Clean[Region] = Table_Employee!F36))),
    "N/A"),
Table_Employee!I36)</f>
        <v>90542.62</v>
      </c>
      <c r="O36" t="str">
        <f>" "&amp;SUBSTITUTE(Table_Employee_Clean[[#This Row],[Phone]],"-","")</f>
        <v xml:space="preserve"> 1642361031</v>
      </c>
      <c r="P36" t="str">
        <f>TEXT(Table_Employee_Clean[[#This Row],[Format_Phone]],"(000) 000-0000")</f>
        <v>(164) 236-1031</v>
      </c>
      <c r="Q36" t="str">
        <f>CONCATENATE(TRIM(Table_Employee_Clean[[#This Row],[First_Name]])," ",TRIM(Table_Employee_Clean[[#This Row],[Last_Name]]))</f>
        <v>Heidi Miller</v>
      </c>
      <c r="R36">
        <f ca="1">DATEDIF(Table_Employee_Clean[[#This Row],[Join_Date]], TODAY(), "y")</f>
        <v>6</v>
      </c>
      <c r="S36" t="str">
        <f>CONCATENATE(TRIM(Table_Employee_Clean[[#This Row],[Name_Concat]])," FROM ",TRIM(Table_Employee_Clean[[#This Row],[Region]]))</f>
        <v>Heidi Miller FROM California</v>
      </c>
    </row>
    <row r="37" spans="1:19" x14ac:dyDescent="0.25">
      <c r="A37" t="s">
        <v>119</v>
      </c>
      <c r="B37" t="s">
        <v>36</v>
      </c>
      <c r="C37" t="s">
        <v>26</v>
      </c>
      <c r="D37">
        <v>25</v>
      </c>
      <c r="E37" t="s">
        <v>1166</v>
      </c>
      <c r="F37" t="s">
        <v>1171</v>
      </c>
      <c r="G37" t="s">
        <v>33</v>
      </c>
      <c r="H37" s="5">
        <v>44860</v>
      </c>
      <c r="I37">
        <v>114357.1</v>
      </c>
      <c r="J37" t="s">
        <v>46</v>
      </c>
      <c r="K37">
        <v>-6642147648</v>
      </c>
      <c r="L37" t="s">
        <v>23</v>
      </c>
      <c r="M37" t="b">
        <v>1</v>
      </c>
      <c r="N37" s="6" cm="1">
        <f t="array" ref="N37">IF(Table_Employee!I37="N/A",
    IFERROR(MEDIAN(_xlfn._xlws.FILTER(Table_Employee_Clean[Salary],
        (Table_Employee_Clean[Department] = Table_Employee!E37) *
        (Table_Employee_Clean[Region] = Table_Employee!F37))),
    "N/A"),
Table_Employee!I37)</f>
        <v>114357.1</v>
      </c>
      <c r="O37" t="str">
        <f>" "&amp;SUBSTITUTE(Table_Employee_Clean[[#This Row],[Phone]],"-","")</f>
        <v xml:space="preserve"> 6642147648</v>
      </c>
      <c r="P37" t="str">
        <f>TEXT(Table_Employee_Clean[[#This Row],[Format_Phone]],"(000) 000-0000")</f>
        <v>(664) 214-7648</v>
      </c>
      <c r="Q37" t="str">
        <f>CONCATENATE(TRIM(Table_Employee_Clean[[#This Row],[First_Name]])," ",TRIM(Table_Employee_Clean[[#This Row],[Last_Name]]))</f>
        <v>Frank Jones</v>
      </c>
      <c r="R37">
        <f ca="1">DATEDIF(Table_Employee_Clean[[#This Row],[Join_Date]], TODAY(), "y")</f>
        <v>3</v>
      </c>
      <c r="S37" t="str">
        <f>CONCATENATE(TRIM(Table_Employee_Clean[[#This Row],[Name_Concat]])," FROM ",TRIM(Table_Employee_Clean[[#This Row],[Region]]))</f>
        <v>Frank Jones FROM Illinois</v>
      </c>
    </row>
    <row r="38" spans="1:19" x14ac:dyDescent="0.25">
      <c r="A38" t="s">
        <v>120</v>
      </c>
      <c r="B38" t="s">
        <v>25</v>
      </c>
      <c r="C38" t="s">
        <v>20</v>
      </c>
      <c r="D38">
        <v>30</v>
      </c>
      <c r="E38" t="s">
        <v>1166</v>
      </c>
      <c r="F38" t="s">
        <v>1169</v>
      </c>
      <c r="G38" t="s">
        <v>16</v>
      </c>
      <c r="H38" s="5">
        <v>45049</v>
      </c>
      <c r="I38">
        <v>54757.26</v>
      </c>
      <c r="J38" t="s">
        <v>76</v>
      </c>
      <c r="K38">
        <v>-2515837766</v>
      </c>
      <c r="L38" t="s">
        <v>40</v>
      </c>
      <c r="M38" t="b">
        <v>0</v>
      </c>
      <c r="N38" s="6" cm="1">
        <f t="array" ref="N38">IF(Table_Employee!I38="N/A",
    IFERROR(MEDIAN(_xlfn._xlws.FILTER(Table_Employee_Clean[Salary],
        (Table_Employee_Clean[Department] = Table_Employee!E38) *
        (Table_Employee_Clean[Region] = Table_Employee!F38))),
    "N/A"),
Table_Employee!I38)</f>
        <v>54757.26</v>
      </c>
      <c r="O38" t="str">
        <f>" "&amp;SUBSTITUTE(Table_Employee_Clean[[#This Row],[Phone]],"-","")</f>
        <v xml:space="preserve"> 2515837766</v>
      </c>
      <c r="P38" t="str">
        <f>TEXT(Table_Employee_Clean[[#This Row],[Format_Phone]],"(000) 000-0000")</f>
        <v>(251) 583-7766</v>
      </c>
      <c r="Q38" t="str">
        <f>CONCATENATE(TRIM(Table_Employee_Clean[[#This Row],[First_Name]])," ",TRIM(Table_Employee_Clean[[#This Row],[Last_Name]]))</f>
        <v>Alice Brown</v>
      </c>
      <c r="R38">
        <f ca="1">DATEDIF(Table_Employee_Clean[[#This Row],[Join_Date]], TODAY(), "y")</f>
        <v>3</v>
      </c>
      <c r="S38" t="str">
        <f>CONCATENATE(TRIM(Table_Employee_Clean[[#This Row],[Name_Concat]])," FROM ",TRIM(Table_Employee_Clean[[#This Row],[Region]]))</f>
        <v>Alice Brown FROM New York</v>
      </c>
    </row>
    <row r="39" spans="1:19" x14ac:dyDescent="0.25">
      <c r="A39" t="s">
        <v>121</v>
      </c>
      <c r="B39" t="s">
        <v>67</v>
      </c>
      <c r="C39" t="s">
        <v>111</v>
      </c>
      <c r="D39">
        <v>25</v>
      </c>
      <c r="E39" t="s">
        <v>1168</v>
      </c>
      <c r="F39" t="s">
        <v>1169</v>
      </c>
      <c r="G39" t="s">
        <v>28</v>
      </c>
      <c r="H39" s="5">
        <v>45048</v>
      </c>
      <c r="I39">
        <v>52781.919999999998</v>
      </c>
      <c r="J39" t="s">
        <v>122</v>
      </c>
      <c r="K39">
        <v>-4996165925</v>
      </c>
      <c r="L39" t="s">
        <v>18</v>
      </c>
      <c r="M39" t="b">
        <v>1</v>
      </c>
      <c r="N39" s="6" cm="1">
        <f t="array" ref="N39">IF(Table_Employee!I39="N/A",
    IFERROR(MEDIAN(_xlfn._xlws.FILTER(Table_Employee_Clean[Salary],
        (Table_Employee_Clean[Department] = Table_Employee!E39) *
        (Table_Employee_Clean[Region] = Table_Employee!F39))),
    "N/A"),
Table_Employee!I39)</f>
        <v>52781.919999999998</v>
      </c>
      <c r="O39" t="str">
        <f>" "&amp;SUBSTITUTE(Table_Employee_Clean[[#This Row],[Phone]],"-","")</f>
        <v xml:space="preserve"> 4996165925</v>
      </c>
      <c r="P39" t="str">
        <f>TEXT(Table_Employee_Clean[[#This Row],[Format_Phone]],"(000) 000-0000")</f>
        <v>(499) 616-5925</v>
      </c>
      <c r="Q39" t="str">
        <f>CONCATENATE(TRIM(Table_Employee_Clean[[#This Row],[First_Name]])," ",TRIM(Table_Employee_Clean[[#This Row],[Last_Name]]))</f>
        <v>Grace Smith</v>
      </c>
      <c r="R39">
        <f ca="1">DATEDIF(Table_Employee_Clean[[#This Row],[Join_Date]], TODAY(), "y")</f>
        <v>3</v>
      </c>
      <c r="S39" t="str">
        <f>CONCATENATE(TRIM(Table_Employee_Clean[[#This Row],[Name_Concat]])," FROM ",TRIM(Table_Employee_Clean[[#This Row],[Region]]))</f>
        <v>Grace Smith FROM New York</v>
      </c>
    </row>
    <row r="40" spans="1:19" x14ac:dyDescent="0.25">
      <c r="A40" t="s">
        <v>123</v>
      </c>
      <c r="B40" t="s">
        <v>36</v>
      </c>
      <c r="C40" t="s">
        <v>111</v>
      </c>
      <c r="D40">
        <v>35</v>
      </c>
      <c r="E40" t="s">
        <v>1164</v>
      </c>
      <c r="F40" t="s">
        <v>1165</v>
      </c>
      <c r="G40" t="s">
        <v>28</v>
      </c>
      <c r="H40" s="5">
        <v>44474</v>
      </c>
      <c r="I40">
        <v>66708.02</v>
      </c>
      <c r="J40" t="s">
        <v>124</v>
      </c>
      <c r="K40">
        <v>-6108573277</v>
      </c>
      <c r="L40" t="s">
        <v>30</v>
      </c>
      <c r="M40" t="b">
        <v>1</v>
      </c>
      <c r="N40" s="6" cm="1">
        <f t="array" ref="N40">IF(Table_Employee!I40="N/A",
    IFERROR(MEDIAN(_xlfn._xlws.FILTER(Table_Employee_Clean[Salary],
        (Table_Employee_Clean[Department] = Table_Employee!E40) *
        (Table_Employee_Clean[Region] = Table_Employee!F40))),
    "N/A"),
Table_Employee!I40)</f>
        <v>66708.02</v>
      </c>
      <c r="O40" t="str">
        <f>" "&amp;SUBSTITUTE(Table_Employee_Clean[[#This Row],[Phone]],"-","")</f>
        <v xml:space="preserve"> 6108573277</v>
      </c>
      <c r="P40" t="str">
        <f>TEXT(Table_Employee_Clean[[#This Row],[Format_Phone]],"(000) 000-0000")</f>
        <v>(610) 857-3277</v>
      </c>
      <c r="Q40" t="str">
        <f>CONCATENATE(TRIM(Table_Employee_Clean[[#This Row],[First_Name]])," ",TRIM(Table_Employee_Clean[[#This Row],[Last_Name]]))</f>
        <v>Frank Smith</v>
      </c>
      <c r="R40">
        <f ca="1">DATEDIF(Table_Employee_Clean[[#This Row],[Join_Date]], TODAY(), "y")</f>
        <v>5</v>
      </c>
      <c r="S40" t="str">
        <f>CONCATENATE(TRIM(Table_Employee_Clean[[#This Row],[Name_Concat]])," FROM ",TRIM(Table_Employee_Clean[[#This Row],[Region]]))</f>
        <v>Frank Smith FROM Nevada</v>
      </c>
    </row>
    <row r="41" spans="1:19" x14ac:dyDescent="0.25">
      <c r="A41" t="s">
        <v>125</v>
      </c>
      <c r="B41" t="s">
        <v>32</v>
      </c>
      <c r="C41" t="s">
        <v>37</v>
      </c>
      <c r="D41">
        <v>40</v>
      </c>
      <c r="E41" t="s">
        <v>1170</v>
      </c>
      <c r="F41" t="s">
        <v>1163</v>
      </c>
      <c r="G41" t="s">
        <v>16</v>
      </c>
      <c r="H41" s="5">
        <v>44769</v>
      </c>
      <c r="I41">
        <v>93481.15</v>
      </c>
      <c r="J41" t="s">
        <v>127</v>
      </c>
      <c r="K41">
        <v>-8147617421</v>
      </c>
      <c r="L41" t="s">
        <v>40</v>
      </c>
      <c r="M41" t="b">
        <v>0</v>
      </c>
      <c r="N41" s="6" cm="1">
        <f t="array" ref="N41">IF(Table_Employee!I41="N/A",
    IFERROR(MEDIAN(_xlfn._xlws.FILTER(Table_Employee_Clean[Salary],
        (Table_Employee_Clean[Department] = Table_Employee!E41) *
        (Table_Employee_Clean[Region] = Table_Employee!F41))),
    "N/A"),
Table_Employee!I41)</f>
        <v>93481.15</v>
      </c>
      <c r="O41" t="str">
        <f>" "&amp;SUBSTITUTE(Table_Employee_Clean[[#This Row],[Phone]],"-","")</f>
        <v xml:space="preserve"> 8147617421</v>
      </c>
      <c r="P41" t="str">
        <f>TEXT(Table_Employee_Clean[[#This Row],[Format_Phone]],"(000) 000-0000")</f>
        <v>(814) 761-7421</v>
      </c>
      <c r="Q41" t="str">
        <f>CONCATENATE(TRIM(Table_Employee_Clean[[#This Row],[First_Name]])," ",TRIM(Table_Employee_Clean[[#This Row],[Last_Name]]))</f>
        <v>Eva Williams</v>
      </c>
      <c r="R41">
        <f ca="1">DATEDIF(Table_Employee_Clean[[#This Row],[Join_Date]], TODAY(), "y")</f>
        <v>4</v>
      </c>
      <c r="S41" t="str">
        <f>CONCATENATE(TRIM(Table_Employee_Clean[[#This Row],[Name_Concat]])," FROM ",TRIM(Table_Employee_Clean[[#This Row],[Region]]))</f>
        <v>Eva Williams FROM Texas</v>
      </c>
    </row>
    <row r="42" spans="1:19" x14ac:dyDescent="0.25">
      <c r="A42" t="s">
        <v>128</v>
      </c>
      <c r="B42" t="s">
        <v>13</v>
      </c>
      <c r="C42" t="s">
        <v>37</v>
      </c>
      <c r="D42">
        <v>25</v>
      </c>
      <c r="E42" t="s">
        <v>1168</v>
      </c>
      <c r="F42" t="s">
        <v>1169</v>
      </c>
      <c r="G42" t="s">
        <v>28</v>
      </c>
      <c r="H42" s="5">
        <v>44374</v>
      </c>
      <c r="I42">
        <v>59271.96</v>
      </c>
      <c r="J42" t="s">
        <v>129</v>
      </c>
      <c r="K42">
        <v>-4386490809</v>
      </c>
      <c r="L42" t="s">
        <v>23</v>
      </c>
      <c r="M42" t="b">
        <v>1</v>
      </c>
      <c r="N42" s="6" cm="1">
        <f t="array" ref="N42">IF(Table_Employee!I42="N/A",
    IFERROR(MEDIAN(_xlfn._xlws.FILTER(Table_Employee_Clean[Salary],
        (Table_Employee_Clean[Department] = Table_Employee!E42) *
        (Table_Employee_Clean[Region] = Table_Employee!F42))),
    "N/A"),
Table_Employee!I42)</f>
        <v>59271.96</v>
      </c>
      <c r="O42" t="str">
        <f>" "&amp;SUBSTITUTE(Table_Employee_Clean[[#This Row],[Phone]],"-","")</f>
        <v xml:space="preserve"> 4386490809</v>
      </c>
      <c r="P42" t="str">
        <f>TEXT(Table_Employee_Clean[[#This Row],[Format_Phone]],"(000) 000-0000")</f>
        <v>(438) 649-0809</v>
      </c>
      <c r="Q42" t="str">
        <f>CONCATENATE(TRIM(Table_Employee_Clean[[#This Row],[First_Name]])," ",TRIM(Table_Employee_Clean[[#This Row],[Last_Name]]))</f>
        <v>Bob Williams</v>
      </c>
      <c r="R42">
        <f ca="1">DATEDIF(Table_Employee_Clean[[#This Row],[Join_Date]], TODAY(), "y")</f>
        <v>5</v>
      </c>
      <c r="S42" t="str">
        <f>CONCATENATE(TRIM(Table_Employee_Clean[[#This Row],[Name_Concat]])," FROM ",TRIM(Table_Employee_Clean[[#This Row],[Region]]))</f>
        <v>Bob Williams FROM New York</v>
      </c>
    </row>
    <row r="43" spans="1:19" x14ac:dyDescent="0.25">
      <c r="A43" t="s">
        <v>130</v>
      </c>
      <c r="B43" t="s">
        <v>13</v>
      </c>
      <c r="C43" t="s">
        <v>14</v>
      </c>
      <c r="D43">
        <v>30</v>
      </c>
      <c r="E43" t="s">
        <v>1170</v>
      </c>
      <c r="F43" t="s">
        <v>1161</v>
      </c>
      <c r="G43" t="s">
        <v>16</v>
      </c>
      <c r="H43" s="5">
        <v>44728</v>
      </c>
      <c r="I43">
        <v>108362.15</v>
      </c>
      <c r="J43" t="s">
        <v>17</v>
      </c>
      <c r="K43">
        <v>-8186617944</v>
      </c>
      <c r="L43" t="s">
        <v>23</v>
      </c>
      <c r="M43" t="b">
        <v>0</v>
      </c>
      <c r="N43" s="6" cm="1">
        <f t="array" ref="N43">IF(Table_Employee!I43="N/A",
    IFERROR(MEDIAN(_xlfn._xlws.FILTER(Table_Employee_Clean[Salary],
        (Table_Employee_Clean[Department] = Table_Employee!E43) *
        (Table_Employee_Clean[Region] = Table_Employee!F43))),
    "N/A"),
Table_Employee!I43)</f>
        <v>108362.15</v>
      </c>
      <c r="O43" t="str">
        <f>" "&amp;SUBSTITUTE(Table_Employee_Clean[[#This Row],[Phone]],"-","")</f>
        <v xml:space="preserve"> 8186617944</v>
      </c>
      <c r="P43" t="str">
        <f>TEXT(Table_Employee_Clean[[#This Row],[Format_Phone]],"(000) 000-0000")</f>
        <v>(818) 661-7944</v>
      </c>
      <c r="Q43" t="str">
        <f>CONCATENATE(TRIM(Table_Employee_Clean[[#This Row],[First_Name]])," ",TRIM(Table_Employee_Clean[[#This Row],[Last_Name]]))</f>
        <v>Bob Davis</v>
      </c>
      <c r="R43">
        <f ca="1">DATEDIF(Table_Employee_Clean[[#This Row],[Join_Date]], TODAY(), "y")</f>
        <v>4</v>
      </c>
      <c r="S43" t="str">
        <f>CONCATENATE(TRIM(Table_Employee_Clean[[#This Row],[Name_Concat]])," FROM ",TRIM(Table_Employee_Clean[[#This Row],[Region]]))</f>
        <v>Bob Davis FROM California</v>
      </c>
    </row>
    <row r="44" spans="1:19" x14ac:dyDescent="0.25">
      <c r="A44" t="s">
        <v>132</v>
      </c>
      <c r="B44" t="s">
        <v>25</v>
      </c>
      <c r="C44" t="s">
        <v>53</v>
      </c>
      <c r="D44">
        <v>30</v>
      </c>
      <c r="E44" t="s">
        <v>1170</v>
      </c>
      <c r="F44" t="s">
        <v>1165</v>
      </c>
      <c r="G44" t="s">
        <v>16</v>
      </c>
      <c r="H44" s="5">
        <v>45629</v>
      </c>
      <c r="I44">
        <v>59400.38</v>
      </c>
      <c r="J44" t="s">
        <v>134</v>
      </c>
      <c r="K44">
        <v>-4918017225</v>
      </c>
      <c r="L44" t="s">
        <v>18</v>
      </c>
      <c r="M44" t="b">
        <v>1</v>
      </c>
      <c r="N44" s="6" cm="1">
        <f t="array" ref="N44">IF(Table_Employee!I44="N/A",
    IFERROR(MEDIAN(_xlfn._xlws.FILTER(Table_Employee_Clean[Salary],
        (Table_Employee_Clean[Department] = Table_Employee!E44) *
        (Table_Employee_Clean[Region] = Table_Employee!F44))),
    "N/A"),
Table_Employee!I44)</f>
        <v>59400.38</v>
      </c>
      <c r="O44" t="str">
        <f>" "&amp;SUBSTITUTE(Table_Employee_Clean[[#This Row],[Phone]],"-","")</f>
        <v xml:space="preserve"> 4918017225</v>
      </c>
      <c r="P44" t="str">
        <f>TEXT(Table_Employee_Clean[[#This Row],[Format_Phone]],"(000) 000-0000")</f>
        <v>(491) 801-7225</v>
      </c>
      <c r="Q44" t="str">
        <f>CONCATENATE(TRIM(Table_Employee_Clean[[#This Row],[First_Name]])," ",TRIM(Table_Employee_Clean[[#This Row],[Last_Name]]))</f>
        <v>Alice Johnson</v>
      </c>
      <c r="R44">
        <f ca="1">DATEDIF(Table_Employee_Clean[[#This Row],[Join_Date]], TODAY(), "y")</f>
        <v>1</v>
      </c>
      <c r="S44" t="str">
        <f>CONCATENATE(TRIM(Table_Employee_Clean[[#This Row],[Name_Concat]])," FROM ",TRIM(Table_Employee_Clean[[#This Row],[Region]]))</f>
        <v>Alice Johnson FROM Nevada</v>
      </c>
    </row>
    <row r="45" spans="1:19" x14ac:dyDescent="0.25">
      <c r="A45" t="s">
        <v>135</v>
      </c>
      <c r="B45" t="s">
        <v>13</v>
      </c>
      <c r="C45" t="s">
        <v>42</v>
      </c>
      <c r="D45">
        <v>30</v>
      </c>
      <c r="E45" t="s">
        <v>1164</v>
      </c>
      <c r="F45" t="s">
        <v>1161</v>
      </c>
      <c r="G45" t="s">
        <v>33</v>
      </c>
      <c r="H45" s="5">
        <v>45069</v>
      </c>
      <c r="I45">
        <v>64744.08</v>
      </c>
      <c r="J45" t="s">
        <v>136</v>
      </c>
      <c r="K45">
        <v>-164597793</v>
      </c>
      <c r="L45" t="s">
        <v>23</v>
      </c>
      <c r="M45" t="b">
        <v>0</v>
      </c>
      <c r="N45" s="6" cm="1">
        <f t="array" ref="N45">IF(Table_Employee!I45="N/A",
    IFERROR(MEDIAN(_xlfn._xlws.FILTER(Table_Employee_Clean[Salary],
        (Table_Employee_Clean[Department] = Table_Employee!E45) *
        (Table_Employee_Clean[Region] = Table_Employee!F45))),
    "N/A"),
Table_Employee!I45)</f>
        <v>64744.08</v>
      </c>
      <c r="O45" t="str">
        <f>" "&amp;SUBSTITUTE(Table_Employee_Clean[[#This Row],[Phone]],"-","")</f>
        <v xml:space="preserve"> 164597793</v>
      </c>
      <c r="P45" t="str">
        <f>TEXT(Table_Employee_Clean[[#This Row],[Format_Phone]],"(000) 000-0000")</f>
        <v>(016) 459-7793</v>
      </c>
      <c r="Q45" t="str">
        <f>CONCATENATE(TRIM(Table_Employee_Clean[[#This Row],[First_Name]])," ",TRIM(Table_Employee_Clean[[#This Row],[Last_Name]]))</f>
        <v>Bob Garcia</v>
      </c>
      <c r="R45">
        <f ca="1">DATEDIF(Table_Employee_Clean[[#This Row],[Join_Date]], TODAY(), "y")</f>
        <v>3</v>
      </c>
      <c r="S45" t="str">
        <f>CONCATENATE(TRIM(Table_Employee_Clean[[#This Row],[Name_Concat]])," FROM ",TRIM(Table_Employee_Clean[[#This Row],[Region]]))</f>
        <v>Bob Garcia FROM California</v>
      </c>
    </row>
    <row r="46" spans="1:19" x14ac:dyDescent="0.25">
      <c r="A46" t="s">
        <v>137</v>
      </c>
      <c r="B46" t="s">
        <v>32</v>
      </c>
      <c r="C46" t="s">
        <v>20</v>
      </c>
      <c r="D46">
        <v>30</v>
      </c>
      <c r="E46" t="s">
        <v>1162</v>
      </c>
      <c r="F46" t="s">
        <v>1161</v>
      </c>
      <c r="G46" t="s">
        <v>16</v>
      </c>
      <c r="H46" s="5">
        <v>44020</v>
      </c>
      <c r="I46">
        <v>94399.91</v>
      </c>
      <c r="J46" t="s">
        <v>138</v>
      </c>
      <c r="K46">
        <v>-5232194167</v>
      </c>
      <c r="L46" t="s">
        <v>30</v>
      </c>
      <c r="M46" t="b">
        <v>1</v>
      </c>
      <c r="N46" s="6" cm="1">
        <f t="array" ref="N46">IF(Table_Employee!I46="N/A",
    IFERROR(MEDIAN(_xlfn._xlws.FILTER(Table_Employee_Clean[Salary],
        (Table_Employee_Clean[Department] = Table_Employee!E46) *
        (Table_Employee_Clean[Region] = Table_Employee!F46))),
    "N/A"),
Table_Employee!I46)</f>
        <v>94399.91</v>
      </c>
      <c r="O46" t="str">
        <f>" "&amp;SUBSTITUTE(Table_Employee_Clean[[#This Row],[Phone]],"-","")</f>
        <v xml:space="preserve"> 5232194167</v>
      </c>
      <c r="P46" t="str">
        <f>TEXT(Table_Employee_Clean[[#This Row],[Format_Phone]],"(000) 000-0000")</f>
        <v>(523) 219-4167</v>
      </c>
      <c r="Q46" t="str">
        <f>CONCATENATE(TRIM(Table_Employee_Clean[[#This Row],[First_Name]])," ",TRIM(Table_Employee_Clean[[#This Row],[Last_Name]]))</f>
        <v>Eva Brown</v>
      </c>
      <c r="R46">
        <f ca="1">DATEDIF(Table_Employee_Clean[[#This Row],[Join_Date]], TODAY(), "y")</f>
        <v>6</v>
      </c>
      <c r="S46" t="str">
        <f>CONCATENATE(TRIM(Table_Employee_Clean[[#This Row],[Name_Concat]])," FROM ",TRIM(Table_Employee_Clean[[#This Row],[Region]]))</f>
        <v>Eva Brown FROM California</v>
      </c>
    </row>
    <row r="47" spans="1:19" x14ac:dyDescent="0.25">
      <c r="A47" t="s">
        <v>139</v>
      </c>
      <c r="B47" t="s">
        <v>25</v>
      </c>
      <c r="C47" t="s">
        <v>20</v>
      </c>
      <c r="D47">
        <v>25</v>
      </c>
      <c r="E47" t="s">
        <v>1170</v>
      </c>
      <c r="F47" t="s">
        <v>1169</v>
      </c>
      <c r="G47" t="s">
        <v>28</v>
      </c>
      <c r="H47" s="5">
        <v>44367</v>
      </c>
      <c r="I47">
        <v>61310.74</v>
      </c>
      <c r="J47" t="s">
        <v>76</v>
      </c>
      <c r="K47">
        <v>-61027768</v>
      </c>
      <c r="L47" t="s">
        <v>18</v>
      </c>
      <c r="M47" t="b">
        <v>1</v>
      </c>
      <c r="N47" s="6" cm="1">
        <f t="array" ref="N47">IF(Table_Employee!I47="N/A",
    IFERROR(MEDIAN(_xlfn._xlws.FILTER(Table_Employee_Clean[Salary],
        (Table_Employee_Clean[Department] = Table_Employee!E47) *
        (Table_Employee_Clean[Region] = Table_Employee!F47))),
    "N/A"),
Table_Employee!I47)</f>
        <v>61310.74</v>
      </c>
      <c r="O47" t="str">
        <f>" "&amp;SUBSTITUTE(Table_Employee_Clean[[#This Row],[Phone]],"-","")</f>
        <v xml:space="preserve"> 61027768</v>
      </c>
      <c r="P47" t="str">
        <f>TEXT(Table_Employee_Clean[[#This Row],[Format_Phone]],"(000) 000-0000")</f>
        <v>(006) 102-7768</v>
      </c>
      <c r="Q47" t="str">
        <f>CONCATENATE(TRIM(Table_Employee_Clean[[#This Row],[First_Name]])," ",TRIM(Table_Employee_Clean[[#This Row],[Last_Name]]))</f>
        <v>Alice Brown</v>
      </c>
      <c r="R47">
        <f ca="1">DATEDIF(Table_Employee_Clean[[#This Row],[Join_Date]], TODAY(), "y")</f>
        <v>5</v>
      </c>
      <c r="S47" t="str">
        <f>CONCATENATE(TRIM(Table_Employee_Clean[[#This Row],[Name_Concat]])," FROM ",TRIM(Table_Employee_Clean[[#This Row],[Region]]))</f>
        <v>Alice Brown FROM New York</v>
      </c>
    </row>
    <row r="48" spans="1:19" x14ac:dyDescent="0.25">
      <c r="A48" t="s">
        <v>140</v>
      </c>
      <c r="B48" t="s">
        <v>67</v>
      </c>
      <c r="C48" t="s">
        <v>42</v>
      </c>
      <c r="D48">
        <v>30</v>
      </c>
      <c r="E48" t="s">
        <v>1166</v>
      </c>
      <c r="F48" t="s">
        <v>1163</v>
      </c>
      <c r="G48" t="s">
        <v>16</v>
      </c>
      <c r="H48" s="5">
        <v>45639</v>
      </c>
      <c r="I48">
        <v>98371.37</v>
      </c>
      <c r="J48" t="s">
        <v>78</v>
      </c>
      <c r="K48">
        <v>-7499564121</v>
      </c>
      <c r="L48" t="s">
        <v>23</v>
      </c>
      <c r="M48" t="b">
        <v>0</v>
      </c>
      <c r="N48" s="6" cm="1">
        <f t="array" ref="N48">IF(Table_Employee!I48="N/A",
    IFERROR(MEDIAN(_xlfn._xlws.FILTER(Table_Employee_Clean[Salary],
        (Table_Employee_Clean[Department] = Table_Employee!E48) *
        (Table_Employee_Clean[Region] = Table_Employee!F48))),
    "N/A"),
Table_Employee!I48)</f>
        <v>98371.37</v>
      </c>
      <c r="O48" t="str">
        <f>" "&amp;SUBSTITUTE(Table_Employee_Clean[[#This Row],[Phone]],"-","")</f>
        <v xml:space="preserve"> 7499564121</v>
      </c>
      <c r="P48" t="str">
        <f>TEXT(Table_Employee_Clean[[#This Row],[Format_Phone]],"(000) 000-0000")</f>
        <v>(749) 956-4121</v>
      </c>
      <c r="Q48" t="str">
        <f>CONCATENATE(TRIM(Table_Employee_Clean[[#This Row],[First_Name]])," ",TRIM(Table_Employee_Clean[[#This Row],[Last_Name]]))</f>
        <v>Grace Garcia</v>
      </c>
      <c r="R48">
        <f ca="1">DATEDIF(Table_Employee_Clean[[#This Row],[Join_Date]], TODAY(), "y")</f>
        <v>1</v>
      </c>
      <c r="S48" t="str">
        <f>CONCATENATE(TRIM(Table_Employee_Clean[[#This Row],[Name_Concat]])," FROM ",TRIM(Table_Employee_Clean[[#This Row],[Region]]))</f>
        <v>Grace Garcia FROM Texas</v>
      </c>
    </row>
    <row r="49" spans="1:19" x14ac:dyDescent="0.25">
      <c r="A49" t="s">
        <v>142</v>
      </c>
      <c r="B49" t="s">
        <v>25</v>
      </c>
      <c r="C49" t="s">
        <v>14</v>
      </c>
      <c r="D49">
        <v>35</v>
      </c>
      <c r="E49" t="s">
        <v>1168</v>
      </c>
      <c r="F49" t="s">
        <v>1171</v>
      </c>
      <c r="G49" t="s">
        <v>16</v>
      </c>
      <c r="H49" s="5">
        <v>44711</v>
      </c>
      <c r="I49">
        <v>58921.19</v>
      </c>
      <c r="J49" t="s">
        <v>143</v>
      </c>
      <c r="K49">
        <v>-310303722</v>
      </c>
      <c r="L49" t="s">
        <v>18</v>
      </c>
      <c r="M49" t="b">
        <v>1</v>
      </c>
      <c r="N49" s="6" cm="1">
        <f t="array" ref="N49">IF(Table_Employee!I49="N/A",
    IFERROR(MEDIAN(_xlfn._xlws.FILTER(Table_Employee_Clean[Salary],
        (Table_Employee_Clean[Department] = Table_Employee!E49) *
        (Table_Employee_Clean[Region] = Table_Employee!F49))),
    "N/A"),
Table_Employee!I49)</f>
        <v>58921.19</v>
      </c>
      <c r="O49" t="str">
        <f>" "&amp;SUBSTITUTE(Table_Employee_Clean[[#This Row],[Phone]],"-","")</f>
        <v xml:space="preserve"> 310303722</v>
      </c>
      <c r="P49" t="str">
        <f>TEXT(Table_Employee_Clean[[#This Row],[Format_Phone]],"(000) 000-0000")</f>
        <v>(031) 030-3722</v>
      </c>
      <c r="Q49" t="str">
        <f>CONCATENATE(TRIM(Table_Employee_Clean[[#This Row],[First_Name]])," ",TRIM(Table_Employee_Clean[[#This Row],[Last_Name]]))</f>
        <v>Alice Davis</v>
      </c>
      <c r="R49">
        <f ca="1">DATEDIF(Table_Employee_Clean[[#This Row],[Join_Date]], TODAY(), "y")</f>
        <v>4</v>
      </c>
      <c r="S49" t="str">
        <f>CONCATENATE(TRIM(Table_Employee_Clean[[#This Row],[Name_Concat]])," FROM ",TRIM(Table_Employee_Clean[[#This Row],[Region]]))</f>
        <v>Alice Davis FROM Illinois</v>
      </c>
    </row>
    <row r="50" spans="1:19" x14ac:dyDescent="0.25">
      <c r="A50" t="s">
        <v>144</v>
      </c>
      <c r="B50" t="s">
        <v>25</v>
      </c>
      <c r="C50" t="s">
        <v>86</v>
      </c>
      <c r="D50">
        <v>35</v>
      </c>
      <c r="E50" t="s">
        <v>1164</v>
      </c>
      <c r="F50" t="s">
        <v>1165</v>
      </c>
      <c r="G50" t="s">
        <v>16</v>
      </c>
      <c r="H50" s="5">
        <v>45196</v>
      </c>
      <c r="I50">
        <v>57195.55</v>
      </c>
      <c r="J50" t="s">
        <v>145</v>
      </c>
      <c r="K50">
        <v>-6831472759</v>
      </c>
      <c r="L50" t="s">
        <v>23</v>
      </c>
      <c r="M50" t="b">
        <v>0</v>
      </c>
      <c r="N50" s="6" cm="1">
        <f t="array" ref="N50">IF(Table_Employee!I50="N/A",
    IFERROR(MEDIAN(_xlfn._xlws.FILTER(Table_Employee_Clean[Salary],
        (Table_Employee_Clean[Department] = Table_Employee!E50) *
        (Table_Employee_Clean[Region] = Table_Employee!F50))),
    "N/A"),
Table_Employee!I50)</f>
        <v>57195.55</v>
      </c>
      <c r="O50" t="str">
        <f>" "&amp;SUBSTITUTE(Table_Employee_Clean[[#This Row],[Phone]],"-","")</f>
        <v xml:space="preserve"> 6831472759</v>
      </c>
      <c r="P50" t="str">
        <f>TEXT(Table_Employee_Clean[[#This Row],[Format_Phone]],"(000) 000-0000")</f>
        <v>(683) 147-2759</v>
      </c>
      <c r="Q50" t="str">
        <f>CONCATENATE(TRIM(Table_Employee_Clean[[#This Row],[First_Name]])," ",TRIM(Table_Employee_Clean[[#This Row],[Last_Name]]))</f>
        <v>Alice Miller</v>
      </c>
      <c r="R50">
        <f ca="1">DATEDIF(Table_Employee_Clean[[#This Row],[Join_Date]], TODAY(), "y")</f>
        <v>3</v>
      </c>
      <c r="S50" t="str">
        <f>CONCATENATE(TRIM(Table_Employee_Clean[[#This Row],[Name_Concat]])," FROM ",TRIM(Table_Employee_Clean[[#This Row],[Region]]))</f>
        <v>Alice Miller FROM Nevada</v>
      </c>
    </row>
    <row r="51" spans="1:19" x14ac:dyDescent="0.25">
      <c r="A51" t="s">
        <v>146</v>
      </c>
      <c r="B51" t="s">
        <v>67</v>
      </c>
      <c r="C51" t="s">
        <v>86</v>
      </c>
      <c r="D51">
        <v>30</v>
      </c>
      <c r="E51" t="s">
        <v>1160</v>
      </c>
      <c r="F51" t="s">
        <v>1169</v>
      </c>
      <c r="G51" t="s">
        <v>16</v>
      </c>
      <c r="H51" s="5">
        <v>45601</v>
      </c>
      <c r="I51">
        <v>61375.12</v>
      </c>
      <c r="J51" t="s">
        <v>147</v>
      </c>
      <c r="K51">
        <v>-1227770792</v>
      </c>
      <c r="L51" t="s">
        <v>23</v>
      </c>
      <c r="M51" t="b">
        <v>1</v>
      </c>
      <c r="N51" s="6" cm="1">
        <f t="array" ref="N51">IF(Table_Employee!I51="N/A",
    IFERROR(MEDIAN(_xlfn._xlws.FILTER(Table_Employee_Clean[Salary],
        (Table_Employee_Clean[Department] = Table_Employee!E51) *
        (Table_Employee_Clean[Region] = Table_Employee!F51))),
    "N/A"),
Table_Employee!I51)</f>
        <v>61375.12</v>
      </c>
      <c r="O51" t="str">
        <f>" "&amp;SUBSTITUTE(Table_Employee_Clean[[#This Row],[Phone]],"-","")</f>
        <v xml:space="preserve"> 1227770792</v>
      </c>
      <c r="P51" t="str">
        <f>TEXT(Table_Employee_Clean[[#This Row],[Format_Phone]],"(000) 000-0000")</f>
        <v>(122) 777-0792</v>
      </c>
      <c r="Q51" t="str">
        <f>CONCATENATE(TRIM(Table_Employee_Clean[[#This Row],[First_Name]])," ",TRIM(Table_Employee_Clean[[#This Row],[Last_Name]]))</f>
        <v>Grace Miller</v>
      </c>
      <c r="R51">
        <f ca="1">DATEDIF(Table_Employee_Clean[[#This Row],[Join_Date]], TODAY(), "y")</f>
        <v>1</v>
      </c>
      <c r="S51" t="str">
        <f>CONCATENATE(TRIM(Table_Employee_Clean[[#This Row],[Name_Concat]])," FROM ",TRIM(Table_Employee_Clean[[#This Row],[Region]]))</f>
        <v>Grace Miller FROM New York</v>
      </c>
    </row>
    <row r="52" spans="1:19" x14ac:dyDescent="0.25">
      <c r="A52" t="s">
        <v>148</v>
      </c>
      <c r="B52" t="s">
        <v>52</v>
      </c>
      <c r="C52" t="s">
        <v>14</v>
      </c>
      <c r="D52">
        <v>40</v>
      </c>
      <c r="E52" t="s">
        <v>1166</v>
      </c>
      <c r="F52" t="s">
        <v>1169</v>
      </c>
      <c r="G52" t="s">
        <v>28</v>
      </c>
      <c r="H52" s="5">
        <v>44511</v>
      </c>
      <c r="I52">
        <v>104767.05</v>
      </c>
      <c r="J52" t="s">
        <v>149</v>
      </c>
      <c r="K52">
        <v>-3496050165</v>
      </c>
      <c r="L52" t="s">
        <v>23</v>
      </c>
      <c r="M52" t="b">
        <v>0</v>
      </c>
      <c r="N52" s="6" cm="1">
        <f t="array" ref="N52">IF(Table_Employee!I52="N/A",
    IFERROR(MEDIAN(_xlfn._xlws.FILTER(Table_Employee_Clean[Salary],
        (Table_Employee_Clean[Department] = Table_Employee!E52) *
        (Table_Employee_Clean[Region] = Table_Employee!F52))),
    "N/A"),
Table_Employee!I52)</f>
        <v>104767.05</v>
      </c>
      <c r="O52" t="str">
        <f>" "&amp;SUBSTITUTE(Table_Employee_Clean[[#This Row],[Phone]],"-","")</f>
        <v xml:space="preserve"> 3496050165</v>
      </c>
      <c r="P52" t="str">
        <f>TEXT(Table_Employee_Clean[[#This Row],[Format_Phone]],"(000) 000-0000")</f>
        <v>(349) 605-0165</v>
      </c>
      <c r="Q52" t="str">
        <f>CONCATENATE(TRIM(Table_Employee_Clean[[#This Row],[First_Name]])," ",TRIM(Table_Employee_Clean[[#This Row],[Last_Name]]))</f>
        <v>Charlie Davis</v>
      </c>
      <c r="R52">
        <f ca="1">DATEDIF(Table_Employee_Clean[[#This Row],[Join_Date]], TODAY(), "y")</f>
        <v>4</v>
      </c>
      <c r="S52" t="str">
        <f>CONCATENATE(TRIM(Table_Employee_Clean[[#This Row],[Name_Concat]])," FROM ",TRIM(Table_Employee_Clean[[#This Row],[Region]]))</f>
        <v>Charlie Davis FROM New York</v>
      </c>
    </row>
    <row r="53" spans="1:19" x14ac:dyDescent="0.25">
      <c r="A53" t="s">
        <v>150</v>
      </c>
      <c r="B53" t="s">
        <v>57</v>
      </c>
      <c r="C53" t="s">
        <v>86</v>
      </c>
      <c r="D53">
        <v>35</v>
      </c>
      <c r="E53" t="s">
        <v>1164</v>
      </c>
      <c r="F53" t="s">
        <v>1165</v>
      </c>
      <c r="G53" t="s">
        <v>16</v>
      </c>
      <c r="H53" s="5">
        <v>44614</v>
      </c>
      <c r="I53">
        <v>111051.67</v>
      </c>
      <c r="J53" t="s">
        <v>98</v>
      </c>
      <c r="K53">
        <v>-7998407677</v>
      </c>
      <c r="L53" t="s">
        <v>30</v>
      </c>
      <c r="M53" t="b">
        <v>0</v>
      </c>
      <c r="N53" s="6" cm="1">
        <f t="array" ref="N53">IF(Table_Employee!I53="N/A",
    IFERROR(MEDIAN(_xlfn._xlws.FILTER(Table_Employee_Clean[Salary],
        (Table_Employee_Clean[Department] = Table_Employee!E53) *
        (Table_Employee_Clean[Region] = Table_Employee!F53))),
    "N/A"),
Table_Employee!I53)</f>
        <v>111051.67</v>
      </c>
      <c r="O53" t="str">
        <f>" "&amp;SUBSTITUTE(Table_Employee_Clean[[#This Row],[Phone]],"-","")</f>
        <v xml:space="preserve"> 7998407677</v>
      </c>
      <c r="P53" t="str">
        <f>TEXT(Table_Employee_Clean[[#This Row],[Format_Phone]],"(000) 000-0000")</f>
        <v>(799) 840-7677</v>
      </c>
      <c r="Q53" t="str">
        <f>CONCATENATE(TRIM(Table_Employee_Clean[[#This Row],[First_Name]])," ",TRIM(Table_Employee_Clean[[#This Row],[Last_Name]]))</f>
        <v>David Miller</v>
      </c>
      <c r="R53">
        <f ca="1">DATEDIF(Table_Employee_Clean[[#This Row],[Join_Date]], TODAY(), "y")</f>
        <v>4</v>
      </c>
      <c r="S53" t="str">
        <f>CONCATENATE(TRIM(Table_Employee_Clean[[#This Row],[Name_Concat]])," FROM ",TRIM(Table_Employee_Clean[[#This Row],[Region]]))</f>
        <v>David Miller FROM Nevada</v>
      </c>
    </row>
    <row r="54" spans="1:19" x14ac:dyDescent="0.25">
      <c r="A54" t="s">
        <v>151</v>
      </c>
      <c r="B54" t="s">
        <v>57</v>
      </c>
      <c r="C54" t="s">
        <v>37</v>
      </c>
      <c r="D54">
        <v>30</v>
      </c>
      <c r="E54" t="s">
        <v>1162</v>
      </c>
      <c r="F54" t="s">
        <v>1161</v>
      </c>
      <c r="G54" t="s">
        <v>33</v>
      </c>
      <c r="H54" s="5">
        <v>45511</v>
      </c>
      <c r="I54">
        <v>105674.18</v>
      </c>
      <c r="J54" t="s">
        <v>59</v>
      </c>
      <c r="K54">
        <v>-9973080694</v>
      </c>
      <c r="L54" t="s">
        <v>30</v>
      </c>
      <c r="M54" t="b">
        <v>0</v>
      </c>
      <c r="N54" s="6" cm="1">
        <f t="array" ref="N54">IF(Table_Employee!I54="N/A",
    IFERROR(MEDIAN(_xlfn._xlws.FILTER(Table_Employee_Clean[Salary],
        (Table_Employee_Clean[Department] = Table_Employee!E54) *
        (Table_Employee_Clean[Region] = Table_Employee!F54))),
    "N/A"),
Table_Employee!I54)</f>
        <v>105674.18</v>
      </c>
      <c r="O54" t="str">
        <f>" "&amp;SUBSTITUTE(Table_Employee_Clean[[#This Row],[Phone]],"-","")</f>
        <v xml:space="preserve"> 9973080694</v>
      </c>
      <c r="P54" t="str">
        <f>TEXT(Table_Employee_Clean[[#This Row],[Format_Phone]],"(000) 000-0000")</f>
        <v>(997) 308-0694</v>
      </c>
      <c r="Q54" t="str">
        <f>CONCATENATE(TRIM(Table_Employee_Clean[[#This Row],[First_Name]])," ",TRIM(Table_Employee_Clean[[#This Row],[Last_Name]]))</f>
        <v>David Williams</v>
      </c>
      <c r="R54">
        <f ca="1">DATEDIF(Table_Employee_Clean[[#This Row],[Join_Date]], TODAY(), "y")</f>
        <v>2</v>
      </c>
      <c r="S54" t="str">
        <f>CONCATENATE(TRIM(Table_Employee_Clean[[#This Row],[Name_Concat]])," FROM ",TRIM(Table_Employee_Clean[[#This Row],[Region]]))</f>
        <v>David Williams FROM California</v>
      </c>
    </row>
    <row r="55" spans="1:19" x14ac:dyDescent="0.25">
      <c r="A55" t="s">
        <v>152</v>
      </c>
      <c r="B55" t="s">
        <v>25</v>
      </c>
      <c r="C55" t="s">
        <v>20</v>
      </c>
      <c r="D55">
        <v>30</v>
      </c>
      <c r="E55" t="s">
        <v>1162</v>
      </c>
      <c r="F55" t="s">
        <v>1161</v>
      </c>
      <c r="G55" t="s">
        <v>33</v>
      </c>
      <c r="H55" s="5">
        <v>45601</v>
      </c>
      <c r="I55">
        <v>54859.45</v>
      </c>
      <c r="J55" t="s">
        <v>76</v>
      </c>
      <c r="K55">
        <v>-8146717956</v>
      </c>
      <c r="L55" t="s">
        <v>18</v>
      </c>
      <c r="M55" t="b">
        <v>0</v>
      </c>
      <c r="N55" s="6" cm="1">
        <f t="array" ref="N55">IF(Table_Employee!I55="N/A",
    IFERROR(MEDIAN(_xlfn._xlws.FILTER(Table_Employee_Clean[Salary],
        (Table_Employee_Clean[Department] = Table_Employee!E55) *
        (Table_Employee_Clean[Region] = Table_Employee!F55))),
    "N/A"),
Table_Employee!I55)</f>
        <v>54859.45</v>
      </c>
      <c r="O55" t="str">
        <f>" "&amp;SUBSTITUTE(Table_Employee_Clean[[#This Row],[Phone]],"-","")</f>
        <v xml:space="preserve"> 8146717956</v>
      </c>
      <c r="P55" t="str">
        <f>TEXT(Table_Employee_Clean[[#This Row],[Format_Phone]],"(000) 000-0000")</f>
        <v>(814) 671-7956</v>
      </c>
      <c r="Q55" t="str">
        <f>CONCATENATE(TRIM(Table_Employee_Clean[[#This Row],[First_Name]])," ",TRIM(Table_Employee_Clean[[#This Row],[Last_Name]]))</f>
        <v>Alice Brown</v>
      </c>
      <c r="R55">
        <f ca="1">DATEDIF(Table_Employee_Clean[[#This Row],[Join_Date]], TODAY(), "y")</f>
        <v>1</v>
      </c>
      <c r="S55" t="str">
        <f>CONCATENATE(TRIM(Table_Employee_Clean[[#This Row],[Name_Concat]])," FROM ",TRIM(Table_Employee_Clean[[#This Row],[Region]]))</f>
        <v>Alice Brown FROM California</v>
      </c>
    </row>
    <row r="56" spans="1:19" x14ac:dyDescent="0.25">
      <c r="A56" t="s">
        <v>153</v>
      </c>
      <c r="B56" t="s">
        <v>36</v>
      </c>
      <c r="C56" t="s">
        <v>14</v>
      </c>
      <c r="D56">
        <v>30</v>
      </c>
      <c r="E56" t="s">
        <v>1162</v>
      </c>
      <c r="F56" t="s">
        <v>1165</v>
      </c>
      <c r="G56" t="s">
        <v>28</v>
      </c>
      <c r="H56" s="5">
        <v>44509</v>
      </c>
      <c r="I56">
        <v>115746.6</v>
      </c>
      <c r="J56" t="s">
        <v>50</v>
      </c>
      <c r="K56">
        <v>-6024375737</v>
      </c>
      <c r="L56" t="s">
        <v>23</v>
      </c>
      <c r="M56" t="b">
        <v>1</v>
      </c>
      <c r="N56" s="6" cm="1">
        <f t="array" ref="N56">IF(Table_Employee!I56="N/A",
    IFERROR(MEDIAN(_xlfn._xlws.FILTER(Table_Employee_Clean[Salary],
        (Table_Employee_Clean[Department] = Table_Employee!E56) *
        (Table_Employee_Clean[Region] = Table_Employee!F56))),
    "N/A"),
Table_Employee!I56)</f>
        <v>115746.6</v>
      </c>
      <c r="O56" t="str">
        <f>" "&amp;SUBSTITUTE(Table_Employee_Clean[[#This Row],[Phone]],"-","")</f>
        <v xml:space="preserve"> 6024375737</v>
      </c>
      <c r="P56" t="str">
        <f>TEXT(Table_Employee_Clean[[#This Row],[Format_Phone]],"(000) 000-0000")</f>
        <v>(602) 437-5737</v>
      </c>
      <c r="Q56" t="str">
        <f>CONCATENATE(TRIM(Table_Employee_Clean[[#This Row],[First_Name]])," ",TRIM(Table_Employee_Clean[[#This Row],[Last_Name]]))</f>
        <v>Frank Davis</v>
      </c>
      <c r="R56">
        <f ca="1">DATEDIF(Table_Employee_Clean[[#This Row],[Join_Date]], TODAY(), "y")</f>
        <v>4</v>
      </c>
      <c r="S56" t="str">
        <f>CONCATENATE(TRIM(Table_Employee_Clean[[#This Row],[Name_Concat]])," FROM ",TRIM(Table_Employee_Clean[[#This Row],[Region]]))</f>
        <v>Frank Davis FROM Nevada</v>
      </c>
    </row>
    <row r="57" spans="1:19" x14ac:dyDescent="0.25">
      <c r="A57" t="s">
        <v>154</v>
      </c>
      <c r="B57" t="s">
        <v>32</v>
      </c>
      <c r="C57" t="s">
        <v>20</v>
      </c>
      <c r="D57">
        <v>30</v>
      </c>
      <c r="E57" t="s">
        <v>1168</v>
      </c>
      <c r="F57" t="s">
        <v>1161</v>
      </c>
      <c r="G57" t="s">
        <v>16</v>
      </c>
      <c r="H57" s="5">
        <v>44053</v>
      </c>
      <c r="I57">
        <v>91759.99</v>
      </c>
      <c r="J57" t="s">
        <v>138</v>
      </c>
      <c r="K57">
        <v>-3959724664</v>
      </c>
      <c r="L57" t="s">
        <v>23</v>
      </c>
      <c r="M57" t="b">
        <v>1</v>
      </c>
      <c r="N57" s="6" cm="1">
        <f t="array" ref="N57">IF(Table_Employee!I57="N/A",
    IFERROR(MEDIAN(_xlfn._xlws.FILTER(Table_Employee_Clean[Salary],
        (Table_Employee_Clean[Department] = Table_Employee!E57) *
        (Table_Employee_Clean[Region] = Table_Employee!F57))),
    "N/A"),
Table_Employee!I57)</f>
        <v>91759.99</v>
      </c>
      <c r="O57" t="str">
        <f>" "&amp;SUBSTITUTE(Table_Employee_Clean[[#This Row],[Phone]],"-","")</f>
        <v xml:space="preserve"> 3959724664</v>
      </c>
      <c r="P57" t="str">
        <f>TEXT(Table_Employee_Clean[[#This Row],[Format_Phone]],"(000) 000-0000")</f>
        <v>(395) 972-4664</v>
      </c>
      <c r="Q57" t="str">
        <f>CONCATENATE(TRIM(Table_Employee_Clean[[#This Row],[First_Name]])," ",TRIM(Table_Employee_Clean[[#This Row],[Last_Name]]))</f>
        <v>Eva Brown</v>
      </c>
      <c r="R57">
        <f ca="1">DATEDIF(Table_Employee_Clean[[#This Row],[Join_Date]], TODAY(), "y")</f>
        <v>6</v>
      </c>
      <c r="S57" t="str">
        <f>CONCATENATE(TRIM(Table_Employee_Clean[[#This Row],[Name_Concat]])," FROM ",TRIM(Table_Employee_Clean[[#This Row],[Region]]))</f>
        <v>Eva Brown FROM California</v>
      </c>
    </row>
    <row r="58" spans="1:19" x14ac:dyDescent="0.25">
      <c r="A58" t="s">
        <v>156</v>
      </c>
      <c r="B58" t="s">
        <v>36</v>
      </c>
      <c r="C58" t="s">
        <v>42</v>
      </c>
      <c r="D58">
        <v>40</v>
      </c>
      <c r="E58" t="s">
        <v>1168</v>
      </c>
      <c r="F58" t="s">
        <v>1171</v>
      </c>
      <c r="G58" t="s">
        <v>16</v>
      </c>
      <c r="H58" s="5">
        <v>44619</v>
      </c>
      <c r="I58">
        <v>112965.33</v>
      </c>
      <c r="J58" t="s">
        <v>157</v>
      </c>
      <c r="K58">
        <v>-7293417222</v>
      </c>
      <c r="L58" t="s">
        <v>30</v>
      </c>
      <c r="M58" t="b">
        <v>0</v>
      </c>
      <c r="N58" s="6" cm="1">
        <f t="array" ref="N58">IF(Table_Employee!I58="N/A",
    IFERROR(MEDIAN(_xlfn._xlws.FILTER(Table_Employee_Clean[Salary],
        (Table_Employee_Clean[Department] = Table_Employee!E58) *
        (Table_Employee_Clean[Region] = Table_Employee!F58))),
    "N/A"),
Table_Employee!I58)</f>
        <v>112965.33</v>
      </c>
      <c r="O58" t="str">
        <f>" "&amp;SUBSTITUTE(Table_Employee_Clean[[#This Row],[Phone]],"-","")</f>
        <v xml:space="preserve"> 7293417222</v>
      </c>
      <c r="P58" t="str">
        <f>TEXT(Table_Employee_Clean[[#This Row],[Format_Phone]],"(000) 000-0000")</f>
        <v>(729) 341-7222</v>
      </c>
      <c r="Q58" t="str">
        <f>CONCATENATE(TRIM(Table_Employee_Clean[[#This Row],[First_Name]])," ",TRIM(Table_Employee_Clean[[#This Row],[Last_Name]]))</f>
        <v>Frank Garcia</v>
      </c>
      <c r="R58">
        <f ca="1">DATEDIF(Table_Employee_Clean[[#This Row],[Join_Date]], TODAY(), "y")</f>
        <v>4</v>
      </c>
      <c r="S58" t="str">
        <f>CONCATENATE(TRIM(Table_Employee_Clean[[#This Row],[Name_Concat]])," FROM ",TRIM(Table_Employee_Clean[[#This Row],[Region]]))</f>
        <v>Frank Garcia FROM Illinois</v>
      </c>
    </row>
    <row r="59" spans="1:19" x14ac:dyDescent="0.25">
      <c r="A59" t="s">
        <v>158</v>
      </c>
      <c r="B59" t="s">
        <v>25</v>
      </c>
      <c r="C59" t="s">
        <v>111</v>
      </c>
      <c r="D59">
        <v>40</v>
      </c>
      <c r="E59" t="s">
        <v>1166</v>
      </c>
      <c r="F59" t="s">
        <v>1171</v>
      </c>
      <c r="G59" t="s">
        <v>28</v>
      </c>
      <c r="H59" s="5">
        <v>45237</v>
      </c>
      <c r="I59">
        <v>100360.1</v>
      </c>
      <c r="J59" t="s">
        <v>159</v>
      </c>
      <c r="K59">
        <v>-2971674337</v>
      </c>
      <c r="L59" t="s">
        <v>23</v>
      </c>
      <c r="M59" t="b">
        <v>0</v>
      </c>
      <c r="N59" s="6" cm="1">
        <f t="array" ref="N59">IF(Table_Employee!I59="N/A",
    IFERROR(MEDIAN(_xlfn._xlws.FILTER(Table_Employee_Clean[Salary],
        (Table_Employee_Clean[Department] = Table_Employee!E59) *
        (Table_Employee_Clean[Region] = Table_Employee!F59))),
    "N/A"),
Table_Employee!I59)</f>
        <v>100360.1</v>
      </c>
      <c r="O59" t="str">
        <f>" "&amp;SUBSTITUTE(Table_Employee_Clean[[#This Row],[Phone]],"-","")</f>
        <v xml:space="preserve"> 2971674337</v>
      </c>
      <c r="P59" t="str">
        <f>TEXT(Table_Employee_Clean[[#This Row],[Format_Phone]],"(000) 000-0000")</f>
        <v>(297) 167-4337</v>
      </c>
      <c r="Q59" t="str">
        <f>CONCATENATE(TRIM(Table_Employee_Clean[[#This Row],[First_Name]])," ",TRIM(Table_Employee_Clean[[#This Row],[Last_Name]]))</f>
        <v>Alice Smith</v>
      </c>
      <c r="R59">
        <f ca="1">DATEDIF(Table_Employee_Clean[[#This Row],[Join_Date]], TODAY(), "y")</f>
        <v>2</v>
      </c>
      <c r="S59" t="str">
        <f>CONCATENATE(TRIM(Table_Employee_Clean[[#This Row],[Name_Concat]])," FROM ",TRIM(Table_Employee_Clean[[#This Row],[Region]]))</f>
        <v>Alice Smith FROM Illinois</v>
      </c>
    </row>
    <row r="60" spans="1:19" x14ac:dyDescent="0.25">
      <c r="A60" t="s">
        <v>160</v>
      </c>
      <c r="B60" t="s">
        <v>57</v>
      </c>
      <c r="C60" t="s">
        <v>37</v>
      </c>
      <c r="D60">
        <v>35</v>
      </c>
      <c r="E60" t="s">
        <v>1162</v>
      </c>
      <c r="F60" t="s">
        <v>1163</v>
      </c>
      <c r="G60" t="s">
        <v>28</v>
      </c>
      <c r="H60" s="5">
        <v>44507</v>
      </c>
      <c r="I60">
        <v>93620.88</v>
      </c>
      <c r="J60" t="s">
        <v>59</v>
      </c>
      <c r="K60">
        <v>-54522800</v>
      </c>
      <c r="L60" t="s">
        <v>30</v>
      </c>
      <c r="M60" t="b">
        <v>0</v>
      </c>
      <c r="N60" s="6" cm="1">
        <f t="array" ref="N60">IF(Table_Employee!I60="N/A",
    IFERROR(MEDIAN(_xlfn._xlws.FILTER(Table_Employee_Clean[Salary],
        (Table_Employee_Clean[Department] = Table_Employee!E60) *
        (Table_Employee_Clean[Region] = Table_Employee!F60))),
    "N/A"),
Table_Employee!I60)</f>
        <v>93620.88</v>
      </c>
      <c r="O60" t="str">
        <f>" "&amp;SUBSTITUTE(Table_Employee_Clean[[#This Row],[Phone]],"-","")</f>
        <v xml:space="preserve"> 54522800</v>
      </c>
      <c r="P60" t="str">
        <f>TEXT(Table_Employee_Clean[[#This Row],[Format_Phone]],"(000) 000-0000")</f>
        <v>(005) 452-2800</v>
      </c>
      <c r="Q60" t="str">
        <f>CONCATENATE(TRIM(Table_Employee_Clean[[#This Row],[First_Name]])," ",TRIM(Table_Employee_Clean[[#This Row],[Last_Name]]))</f>
        <v>David Williams</v>
      </c>
      <c r="R60">
        <f ca="1">DATEDIF(Table_Employee_Clean[[#This Row],[Join_Date]], TODAY(), "y")</f>
        <v>4</v>
      </c>
      <c r="S60" t="str">
        <f>CONCATENATE(TRIM(Table_Employee_Clean[[#This Row],[Name_Concat]])," FROM ",TRIM(Table_Employee_Clean[[#This Row],[Region]]))</f>
        <v>David Williams FROM Texas</v>
      </c>
    </row>
    <row r="61" spans="1:19" x14ac:dyDescent="0.25">
      <c r="A61" t="s">
        <v>161</v>
      </c>
      <c r="B61" t="s">
        <v>13</v>
      </c>
      <c r="C61" t="s">
        <v>26</v>
      </c>
      <c r="D61">
        <v>35</v>
      </c>
      <c r="E61" t="s">
        <v>1168</v>
      </c>
      <c r="F61" t="s">
        <v>1161</v>
      </c>
      <c r="G61" t="s">
        <v>28</v>
      </c>
      <c r="H61" s="5">
        <v>44667</v>
      </c>
      <c r="I61">
        <v>72832.800000000003</v>
      </c>
      <c r="J61" t="s">
        <v>48</v>
      </c>
      <c r="K61">
        <v>-5619318373</v>
      </c>
      <c r="L61" t="s">
        <v>23</v>
      </c>
      <c r="M61" t="b">
        <v>1</v>
      </c>
      <c r="N61" s="6" cm="1">
        <f t="array" ref="N61">IF(Table_Employee!I61="N/A",
    IFERROR(MEDIAN(_xlfn._xlws.FILTER(Table_Employee_Clean[Salary],
        (Table_Employee_Clean[Department] = Table_Employee!E61) *
        (Table_Employee_Clean[Region] = Table_Employee!F61))),
    "N/A"),
Table_Employee!I61)</f>
        <v>72832.800000000003</v>
      </c>
      <c r="O61" t="str">
        <f>" "&amp;SUBSTITUTE(Table_Employee_Clean[[#This Row],[Phone]],"-","")</f>
        <v xml:space="preserve"> 5619318373</v>
      </c>
      <c r="P61" t="str">
        <f>TEXT(Table_Employee_Clean[[#This Row],[Format_Phone]],"(000) 000-0000")</f>
        <v>(561) 931-8373</v>
      </c>
      <c r="Q61" t="str">
        <f>CONCATENATE(TRIM(Table_Employee_Clean[[#This Row],[First_Name]])," ",TRIM(Table_Employee_Clean[[#This Row],[Last_Name]]))</f>
        <v>Bob Jones</v>
      </c>
      <c r="R61">
        <f ca="1">DATEDIF(Table_Employee_Clean[[#This Row],[Join_Date]], TODAY(), "y")</f>
        <v>4</v>
      </c>
      <c r="S61" t="str">
        <f>CONCATENATE(TRIM(Table_Employee_Clean[[#This Row],[Name_Concat]])," FROM ",TRIM(Table_Employee_Clean[[#This Row],[Region]]))</f>
        <v>Bob Jones FROM California</v>
      </c>
    </row>
    <row r="62" spans="1:19" x14ac:dyDescent="0.25">
      <c r="A62" t="s">
        <v>162</v>
      </c>
      <c r="B62" t="s">
        <v>52</v>
      </c>
      <c r="C62" t="s">
        <v>37</v>
      </c>
      <c r="D62">
        <v>30</v>
      </c>
      <c r="E62" t="s">
        <v>1162</v>
      </c>
      <c r="F62" t="s">
        <v>1165</v>
      </c>
      <c r="G62" t="s">
        <v>33</v>
      </c>
      <c r="H62" s="5">
        <v>45218</v>
      </c>
      <c r="I62">
        <v>102369.42</v>
      </c>
      <c r="J62" t="s">
        <v>84</v>
      </c>
      <c r="K62">
        <v>-5508428909</v>
      </c>
      <c r="L62" t="s">
        <v>18</v>
      </c>
      <c r="M62" t="b">
        <v>1</v>
      </c>
      <c r="N62" s="6" cm="1">
        <f t="array" ref="N62">IF(Table_Employee!I62="N/A",
    IFERROR(MEDIAN(_xlfn._xlws.FILTER(Table_Employee_Clean[Salary],
        (Table_Employee_Clean[Department] = Table_Employee!E62) *
        (Table_Employee_Clean[Region] = Table_Employee!F62))),
    "N/A"),
Table_Employee!I62)</f>
        <v>102369.42</v>
      </c>
      <c r="O62" t="str">
        <f>" "&amp;SUBSTITUTE(Table_Employee_Clean[[#This Row],[Phone]],"-","")</f>
        <v xml:space="preserve"> 5508428909</v>
      </c>
      <c r="P62" t="str">
        <f>TEXT(Table_Employee_Clean[[#This Row],[Format_Phone]],"(000) 000-0000")</f>
        <v>(550) 842-8909</v>
      </c>
      <c r="Q62" t="str">
        <f>CONCATENATE(TRIM(Table_Employee_Clean[[#This Row],[First_Name]])," ",TRIM(Table_Employee_Clean[[#This Row],[Last_Name]]))</f>
        <v>Charlie Williams</v>
      </c>
      <c r="R62">
        <f ca="1">DATEDIF(Table_Employee_Clean[[#This Row],[Join_Date]], TODAY(), "y")</f>
        <v>2</v>
      </c>
      <c r="S62" t="str">
        <f>CONCATENATE(TRIM(Table_Employee_Clean[[#This Row],[Name_Concat]])," FROM ",TRIM(Table_Employee_Clean[[#This Row],[Region]]))</f>
        <v>Charlie Williams FROM Nevada</v>
      </c>
    </row>
    <row r="63" spans="1:19" x14ac:dyDescent="0.25">
      <c r="A63" t="s">
        <v>163</v>
      </c>
      <c r="B63" t="s">
        <v>32</v>
      </c>
      <c r="C63" t="s">
        <v>14</v>
      </c>
      <c r="D63">
        <v>40</v>
      </c>
      <c r="E63" t="s">
        <v>1168</v>
      </c>
      <c r="F63" t="s">
        <v>1163</v>
      </c>
      <c r="G63" t="s">
        <v>33</v>
      </c>
      <c r="H63" s="5">
        <v>44418</v>
      </c>
      <c r="I63">
        <v>64712.79</v>
      </c>
      <c r="J63" t="s">
        <v>34</v>
      </c>
      <c r="K63">
        <v>-7711991807</v>
      </c>
      <c r="L63" t="s">
        <v>23</v>
      </c>
      <c r="M63" t="b">
        <v>1</v>
      </c>
      <c r="N63" s="6" cm="1">
        <f t="array" ref="N63">IF(Table_Employee!I63="N/A",
    IFERROR(MEDIAN(_xlfn._xlws.FILTER(Table_Employee_Clean[Salary],
        (Table_Employee_Clean[Department] = Table_Employee!E63) *
        (Table_Employee_Clean[Region] = Table_Employee!F63))),
    "N/A"),
Table_Employee!I63)</f>
        <v>64712.79</v>
      </c>
      <c r="O63" t="str">
        <f>" "&amp;SUBSTITUTE(Table_Employee_Clean[[#This Row],[Phone]],"-","")</f>
        <v xml:space="preserve"> 7711991807</v>
      </c>
      <c r="P63" t="str">
        <f>TEXT(Table_Employee_Clean[[#This Row],[Format_Phone]],"(000) 000-0000")</f>
        <v>(771) 199-1807</v>
      </c>
      <c r="Q63" t="str">
        <f>CONCATENATE(TRIM(Table_Employee_Clean[[#This Row],[First_Name]])," ",TRIM(Table_Employee_Clean[[#This Row],[Last_Name]]))</f>
        <v>Eva Davis</v>
      </c>
      <c r="R63">
        <f ca="1">DATEDIF(Table_Employee_Clean[[#This Row],[Join_Date]], TODAY(), "y")</f>
        <v>5</v>
      </c>
      <c r="S63" t="str">
        <f>CONCATENATE(TRIM(Table_Employee_Clean[[#This Row],[Name_Concat]])," FROM ",TRIM(Table_Employee_Clean[[#This Row],[Region]]))</f>
        <v>Eva Davis FROM Texas</v>
      </c>
    </row>
    <row r="64" spans="1:19" x14ac:dyDescent="0.25">
      <c r="A64" t="s">
        <v>164</v>
      </c>
      <c r="B64" t="s">
        <v>36</v>
      </c>
      <c r="C64" t="s">
        <v>26</v>
      </c>
      <c r="D64">
        <v>40</v>
      </c>
      <c r="E64" t="s">
        <v>1162</v>
      </c>
      <c r="F64" t="s">
        <v>1167</v>
      </c>
      <c r="G64" t="s">
        <v>28</v>
      </c>
      <c r="H64" s="5">
        <v>44268</v>
      </c>
      <c r="I64">
        <v>85782.18</v>
      </c>
      <c r="J64" t="s">
        <v>46</v>
      </c>
      <c r="K64">
        <v>-1213524786</v>
      </c>
      <c r="L64" t="s">
        <v>23</v>
      </c>
      <c r="M64" t="b">
        <v>1</v>
      </c>
      <c r="N64" s="6" cm="1">
        <f t="array" ref="N64">IF(Table_Employee!I64="N/A",
    IFERROR(MEDIAN(_xlfn._xlws.FILTER(Table_Employee_Clean[Salary],
        (Table_Employee_Clean[Department] = Table_Employee!E64) *
        (Table_Employee_Clean[Region] = Table_Employee!F64))),
    "N/A"),
Table_Employee!I64)</f>
        <v>85782.18</v>
      </c>
      <c r="O64" t="str">
        <f>" "&amp;SUBSTITUTE(Table_Employee_Clean[[#This Row],[Phone]],"-","")</f>
        <v xml:space="preserve"> 1213524786</v>
      </c>
      <c r="P64" t="str">
        <f>TEXT(Table_Employee_Clean[[#This Row],[Format_Phone]],"(000) 000-0000")</f>
        <v>(121) 352-4786</v>
      </c>
      <c r="Q64" t="str">
        <f>CONCATENATE(TRIM(Table_Employee_Clean[[#This Row],[First_Name]])," ",TRIM(Table_Employee_Clean[[#This Row],[Last_Name]]))</f>
        <v>Frank Jones</v>
      </c>
      <c r="R64">
        <f ca="1">DATEDIF(Table_Employee_Clean[[#This Row],[Join_Date]], TODAY(), "y")</f>
        <v>5</v>
      </c>
      <c r="S64" t="str">
        <f>CONCATENATE(TRIM(Table_Employee_Clean[[#This Row],[Name_Concat]])," FROM ",TRIM(Table_Employee_Clean[[#This Row],[Region]]))</f>
        <v>Frank Jones FROM Florida</v>
      </c>
    </row>
    <row r="65" spans="1:19" x14ac:dyDescent="0.25">
      <c r="A65" t="s">
        <v>165</v>
      </c>
      <c r="B65" t="s">
        <v>52</v>
      </c>
      <c r="C65" t="s">
        <v>111</v>
      </c>
      <c r="D65">
        <v>25</v>
      </c>
      <c r="E65" t="s">
        <v>1170</v>
      </c>
      <c r="F65" t="s">
        <v>1171</v>
      </c>
      <c r="G65" t="s">
        <v>28</v>
      </c>
      <c r="H65" s="5">
        <v>45127</v>
      </c>
      <c r="I65">
        <v>93348.26</v>
      </c>
      <c r="J65" t="s">
        <v>167</v>
      </c>
      <c r="K65">
        <v>-1255213759</v>
      </c>
      <c r="L65" t="s">
        <v>40</v>
      </c>
      <c r="M65" t="b">
        <v>0</v>
      </c>
      <c r="N65" s="6" cm="1">
        <f t="array" ref="N65">IF(Table_Employee!I65="N/A",
    IFERROR(MEDIAN(_xlfn._xlws.FILTER(Table_Employee_Clean[Salary],
        (Table_Employee_Clean[Department] = Table_Employee!E65) *
        (Table_Employee_Clean[Region] = Table_Employee!F65))),
    "N/A"),
Table_Employee!I65)</f>
        <v>93348.26</v>
      </c>
      <c r="O65" t="str">
        <f>" "&amp;SUBSTITUTE(Table_Employee_Clean[[#This Row],[Phone]],"-","")</f>
        <v xml:space="preserve"> 1255213759</v>
      </c>
      <c r="P65" t="str">
        <f>TEXT(Table_Employee_Clean[[#This Row],[Format_Phone]],"(000) 000-0000")</f>
        <v>(125) 521-3759</v>
      </c>
      <c r="Q65" t="str">
        <f>CONCATENATE(TRIM(Table_Employee_Clean[[#This Row],[First_Name]])," ",TRIM(Table_Employee_Clean[[#This Row],[Last_Name]]))</f>
        <v>Charlie Smith</v>
      </c>
      <c r="R65">
        <f ca="1">DATEDIF(Table_Employee_Clean[[#This Row],[Join_Date]], TODAY(), "y")</f>
        <v>3</v>
      </c>
      <c r="S65" t="str">
        <f>CONCATENATE(TRIM(Table_Employee_Clean[[#This Row],[Name_Concat]])," FROM ",TRIM(Table_Employee_Clean[[#This Row],[Region]]))</f>
        <v>Charlie Smith FROM Illinois</v>
      </c>
    </row>
    <row r="66" spans="1:19" x14ac:dyDescent="0.25">
      <c r="A66" t="s">
        <v>168</v>
      </c>
      <c r="B66" t="s">
        <v>57</v>
      </c>
      <c r="C66" t="s">
        <v>14</v>
      </c>
      <c r="D66">
        <v>35</v>
      </c>
      <c r="E66" t="s">
        <v>1164</v>
      </c>
      <c r="F66" t="s">
        <v>1169</v>
      </c>
      <c r="G66" t="s">
        <v>16</v>
      </c>
      <c r="H66" s="5">
        <v>43881</v>
      </c>
      <c r="I66">
        <v>53234.96</v>
      </c>
      <c r="J66" t="s">
        <v>61</v>
      </c>
      <c r="K66">
        <v>-3754821455</v>
      </c>
      <c r="L66" t="s">
        <v>30</v>
      </c>
      <c r="M66" t="b">
        <v>0</v>
      </c>
      <c r="N66" s="6" cm="1">
        <f t="array" ref="N66">IF(Table_Employee!I66="N/A",
    IFERROR(MEDIAN(_xlfn._xlws.FILTER(Table_Employee_Clean[Salary],
        (Table_Employee_Clean[Department] = Table_Employee!E66) *
        (Table_Employee_Clean[Region] = Table_Employee!F66))),
    "N/A"),
Table_Employee!I66)</f>
        <v>53234.96</v>
      </c>
      <c r="O66" t="str">
        <f>" "&amp;SUBSTITUTE(Table_Employee_Clean[[#This Row],[Phone]],"-","")</f>
        <v xml:space="preserve"> 3754821455</v>
      </c>
      <c r="P66" t="str">
        <f>TEXT(Table_Employee_Clean[[#This Row],[Format_Phone]],"(000) 000-0000")</f>
        <v>(375) 482-1455</v>
      </c>
      <c r="Q66" t="str">
        <f>CONCATENATE(TRIM(Table_Employee_Clean[[#This Row],[First_Name]])," ",TRIM(Table_Employee_Clean[[#This Row],[Last_Name]]))</f>
        <v>David Davis</v>
      </c>
      <c r="R66">
        <f ca="1">DATEDIF(Table_Employee_Clean[[#This Row],[Join_Date]], TODAY(), "y")</f>
        <v>6</v>
      </c>
      <c r="S66" t="str">
        <f>CONCATENATE(TRIM(Table_Employee_Clean[[#This Row],[Name_Concat]])," FROM ",TRIM(Table_Employee_Clean[[#This Row],[Region]]))</f>
        <v>David Davis FROM New York</v>
      </c>
    </row>
    <row r="67" spans="1:19" x14ac:dyDescent="0.25">
      <c r="A67" t="s">
        <v>170</v>
      </c>
      <c r="B67" t="s">
        <v>13</v>
      </c>
      <c r="C67" t="s">
        <v>53</v>
      </c>
      <c r="D67">
        <v>40</v>
      </c>
      <c r="E67" t="s">
        <v>1162</v>
      </c>
      <c r="F67" t="s">
        <v>1165</v>
      </c>
      <c r="G67" t="s">
        <v>28</v>
      </c>
      <c r="H67" s="5">
        <v>44229</v>
      </c>
      <c r="I67">
        <v>100284.21</v>
      </c>
      <c r="J67" t="s">
        <v>171</v>
      </c>
      <c r="K67">
        <v>-5328632665</v>
      </c>
      <c r="L67" t="s">
        <v>23</v>
      </c>
      <c r="M67" t="b">
        <v>0</v>
      </c>
      <c r="N67" s="6" cm="1">
        <f t="array" ref="N67">IF(Table_Employee!I67="N/A",
    IFERROR(MEDIAN(_xlfn._xlws.FILTER(Table_Employee_Clean[Salary],
        (Table_Employee_Clean[Department] = Table_Employee!E67) *
        (Table_Employee_Clean[Region] = Table_Employee!F67))),
    "N/A"),
Table_Employee!I67)</f>
        <v>100284.21</v>
      </c>
      <c r="O67" t="str">
        <f>" "&amp;SUBSTITUTE(Table_Employee_Clean[[#This Row],[Phone]],"-","")</f>
        <v xml:space="preserve"> 5328632665</v>
      </c>
      <c r="P67" t="str">
        <f>TEXT(Table_Employee_Clean[[#This Row],[Format_Phone]],"(000) 000-0000")</f>
        <v>(532) 863-2665</v>
      </c>
      <c r="Q67" t="str">
        <f>CONCATENATE(TRIM(Table_Employee_Clean[[#This Row],[First_Name]])," ",TRIM(Table_Employee_Clean[[#This Row],[Last_Name]]))</f>
        <v>Bob Johnson</v>
      </c>
      <c r="R67">
        <f ca="1">DATEDIF(Table_Employee_Clean[[#This Row],[Join_Date]], TODAY(), "y")</f>
        <v>5</v>
      </c>
      <c r="S67" t="str">
        <f>CONCATENATE(TRIM(Table_Employee_Clean[[#This Row],[Name_Concat]])," FROM ",TRIM(Table_Employee_Clean[[#This Row],[Region]]))</f>
        <v>Bob Johnson FROM Nevada</v>
      </c>
    </row>
    <row r="68" spans="1:19" x14ac:dyDescent="0.25">
      <c r="A68" t="s">
        <v>172</v>
      </c>
      <c r="B68" t="s">
        <v>67</v>
      </c>
      <c r="C68" t="s">
        <v>20</v>
      </c>
      <c r="D68">
        <v>30</v>
      </c>
      <c r="E68" t="s">
        <v>1164</v>
      </c>
      <c r="F68" t="s">
        <v>1165</v>
      </c>
      <c r="G68" t="s">
        <v>28</v>
      </c>
      <c r="H68" s="5">
        <v>43842</v>
      </c>
      <c r="I68">
        <v>112486.19</v>
      </c>
      <c r="J68" t="s">
        <v>173</v>
      </c>
      <c r="K68">
        <v>-7850720810</v>
      </c>
      <c r="L68" t="s">
        <v>23</v>
      </c>
      <c r="M68" t="b">
        <v>1</v>
      </c>
      <c r="N68" s="6" cm="1">
        <f t="array" ref="N68">IF(Table_Employee!I68="N/A",
    IFERROR(MEDIAN(_xlfn._xlws.FILTER(Table_Employee_Clean[Salary],
        (Table_Employee_Clean[Department] = Table_Employee!E68) *
        (Table_Employee_Clean[Region] = Table_Employee!F68))),
    "N/A"),
Table_Employee!I68)</f>
        <v>112486.19</v>
      </c>
      <c r="O68" t="str">
        <f>" "&amp;SUBSTITUTE(Table_Employee_Clean[[#This Row],[Phone]],"-","")</f>
        <v xml:space="preserve"> 7850720810</v>
      </c>
      <c r="P68" t="str">
        <f>TEXT(Table_Employee_Clean[[#This Row],[Format_Phone]],"(000) 000-0000")</f>
        <v>(785) 072-0810</v>
      </c>
      <c r="Q68" t="str">
        <f>CONCATENATE(TRIM(Table_Employee_Clean[[#This Row],[First_Name]])," ",TRIM(Table_Employee_Clean[[#This Row],[Last_Name]]))</f>
        <v>Grace Brown</v>
      </c>
      <c r="R68">
        <f ca="1">DATEDIF(Table_Employee_Clean[[#This Row],[Join_Date]], TODAY(), "y")</f>
        <v>6</v>
      </c>
      <c r="S68" t="str">
        <f>CONCATENATE(TRIM(Table_Employee_Clean[[#This Row],[Name_Concat]])," FROM ",TRIM(Table_Employee_Clean[[#This Row],[Region]]))</f>
        <v>Grace Brown FROM Nevada</v>
      </c>
    </row>
    <row r="69" spans="1:19" x14ac:dyDescent="0.25">
      <c r="A69" t="s">
        <v>174</v>
      </c>
      <c r="B69" t="s">
        <v>13</v>
      </c>
      <c r="C69" t="s">
        <v>111</v>
      </c>
      <c r="D69">
        <v>40</v>
      </c>
      <c r="E69" t="s">
        <v>1164</v>
      </c>
      <c r="F69" t="s">
        <v>1169</v>
      </c>
      <c r="G69" t="s">
        <v>28</v>
      </c>
      <c r="H69" s="5">
        <v>44891</v>
      </c>
      <c r="I69">
        <v>82518.490000000005</v>
      </c>
      <c r="J69" t="s">
        <v>112</v>
      </c>
      <c r="K69">
        <v>-5562606028</v>
      </c>
      <c r="L69" t="s">
        <v>40</v>
      </c>
      <c r="M69" t="b">
        <v>1</v>
      </c>
      <c r="N69" s="6" cm="1">
        <f t="array" ref="N69">IF(Table_Employee!I69="N/A",
    IFERROR(MEDIAN(_xlfn._xlws.FILTER(Table_Employee_Clean[Salary],
        (Table_Employee_Clean[Department] = Table_Employee!E69) *
        (Table_Employee_Clean[Region] = Table_Employee!F69))),
    "N/A"),
Table_Employee!I69)</f>
        <v>82518.490000000005</v>
      </c>
      <c r="O69" t="str">
        <f>" "&amp;SUBSTITUTE(Table_Employee_Clean[[#This Row],[Phone]],"-","")</f>
        <v xml:space="preserve"> 5562606028</v>
      </c>
      <c r="P69" t="str">
        <f>TEXT(Table_Employee_Clean[[#This Row],[Format_Phone]],"(000) 000-0000")</f>
        <v>(556) 260-6028</v>
      </c>
      <c r="Q69" t="str">
        <f>CONCATENATE(TRIM(Table_Employee_Clean[[#This Row],[First_Name]])," ",TRIM(Table_Employee_Clean[[#This Row],[Last_Name]]))</f>
        <v>Bob Smith</v>
      </c>
      <c r="R69">
        <f ca="1">DATEDIF(Table_Employee_Clean[[#This Row],[Join_Date]], TODAY(), "y")</f>
        <v>3</v>
      </c>
      <c r="S69" t="str">
        <f>CONCATENATE(TRIM(Table_Employee_Clean[[#This Row],[Name_Concat]])," FROM ",TRIM(Table_Employee_Clean[[#This Row],[Region]]))</f>
        <v>Bob Smith FROM New York</v>
      </c>
    </row>
    <row r="70" spans="1:19" x14ac:dyDescent="0.25">
      <c r="A70" t="s">
        <v>175</v>
      </c>
      <c r="B70" t="s">
        <v>13</v>
      </c>
      <c r="C70" t="s">
        <v>20</v>
      </c>
      <c r="D70">
        <v>40</v>
      </c>
      <c r="E70" t="s">
        <v>1164</v>
      </c>
      <c r="F70" t="s">
        <v>1167</v>
      </c>
      <c r="G70" t="s">
        <v>28</v>
      </c>
      <c r="H70" s="5">
        <v>44918</v>
      </c>
      <c r="I70">
        <v>119152.47</v>
      </c>
      <c r="J70" t="s">
        <v>22</v>
      </c>
      <c r="K70">
        <v>-846684549</v>
      </c>
      <c r="L70" t="s">
        <v>40</v>
      </c>
      <c r="M70" t="b">
        <v>1</v>
      </c>
      <c r="N70" s="6" cm="1">
        <f t="array" ref="N70">IF(Table_Employee!I70="N/A",
    IFERROR(MEDIAN(_xlfn._xlws.FILTER(Table_Employee_Clean[Salary],
        (Table_Employee_Clean[Department] = Table_Employee!E70) *
        (Table_Employee_Clean[Region] = Table_Employee!F70))),
    "N/A"),
Table_Employee!I70)</f>
        <v>119152.47</v>
      </c>
      <c r="O70" t="str">
        <f>" "&amp;SUBSTITUTE(Table_Employee_Clean[[#This Row],[Phone]],"-","")</f>
        <v xml:space="preserve"> 846684549</v>
      </c>
      <c r="P70" t="str">
        <f>TEXT(Table_Employee_Clean[[#This Row],[Format_Phone]],"(000) 000-0000")</f>
        <v>(084) 668-4549</v>
      </c>
      <c r="Q70" t="str">
        <f>CONCATENATE(TRIM(Table_Employee_Clean[[#This Row],[First_Name]])," ",TRIM(Table_Employee_Clean[[#This Row],[Last_Name]]))</f>
        <v>Bob Brown</v>
      </c>
      <c r="R70">
        <f ca="1">DATEDIF(Table_Employee_Clean[[#This Row],[Join_Date]], TODAY(), "y")</f>
        <v>3</v>
      </c>
      <c r="S70" t="str">
        <f>CONCATENATE(TRIM(Table_Employee_Clean[[#This Row],[Name_Concat]])," FROM ",TRIM(Table_Employee_Clean[[#This Row],[Region]]))</f>
        <v>Bob Brown FROM Florida</v>
      </c>
    </row>
    <row r="71" spans="1:19" x14ac:dyDescent="0.25">
      <c r="A71" t="s">
        <v>177</v>
      </c>
      <c r="B71" t="s">
        <v>63</v>
      </c>
      <c r="C71" t="s">
        <v>86</v>
      </c>
      <c r="D71">
        <v>30</v>
      </c>
      <c r="E71" t="s">
        <v>1160</v>
      </c>
      <c r="F71" t="s">
        <v>1171</v>
      </c>
      <c r="G71" t="s">
        <v>33</v>
      </c>
      <c r="H71" s="5">
        <v>45532</v>
      </c>
      <c r="I71">
        <v>113479.83</v>
      </c>
      <c r="J71" t="s">
        <v>118</v>
      </c>
      <c r="K71">
        <v>-4892673898</v>
      </c>
      <c r="L71" t="s">
        <v>30</v>
      </c>
      <c r="M71" t="b">
        <v>0</v>
      </c>
      <c r="N71" s="6" cm="1">
        <f t="array" ref="N71">IF(Table_Employee!I71="N/A",
    IFERROR(MEDIAN(_xlfn._xlws.FILTER(Table_Employee_Clean[Salary],
        (Table_Employee_Clean[Department] = Table_Employee!E71) *
        (Table_Employee_Clean[Region] = Table_Employee!F71))),
    "N/A"),
Table_Employee!I71)</f>
        <v>113479.83</v>
      </c>
      <c r="O71" t="str">
        <f>" "&amp;SUBSTITUTE(Table_Employee_Clean[[#This Row],[Phone]],"-","")</f>
        <v xml:space="preserve"> 4892673898</v>
      </c>
      <c r="P71" t="str">
        <f>TEXT(Table_Employee_Clean[[#This Row],[Format_Phone]],"(000) 000-0000")</f>
        <v>(489) 267-3898</v>
      </c>
      <c r="Q71" t="str">
        <f>CONCATENATE(TRIM(Table_Employee_Clean[[#This Row],[First_Name]])," ",TRIM(Table_Employee_Clean[[#This Row],[Last_Name]]))</f>
        <v>Heidi Miller</v>
      </c>
      <c r="R71">
        <f ca="1">DATEDIF(Table_Employee_Clean[[#This Row],[Join_Date]], TODAY(), "y")</f>
        <v>2</v>
      </c>
      <c r="S71" t="str">
        <f>CONCATENATE(TRIM(Table_Employee_Clean[[#This Row],[Name_Concat]])," FROM ",TRIM(Table_Employee_Clean[[#This Row],[Region]]))</f>
        <v>Heidi Miller FROM Illinois</v>
      </c>
    </row>
    <row r="72" spans="1:19" x14ac:dyDescent="0.25">
      <c r="A72" t="s">
        <v>178</v>
      </c>
      <c r="B72" t="s">
        <v>52</v>
      </c>
      <c r="C72" t="s">
        <v>53</v>
      </c>
      <c r="D72">
        <v>40</v>
      </c>
      <c r="E72" t="s">
        <v>1162</v>
      </c>
      <c r="F72" t="s">
        <v>1161</v>
      </c>
      <c r="G72" t="s">
        <v>16</v>
      </c>
      <c r="H72" s="5">
        <v>45551</v>
      </c>
      <c r="I72">
        <v>94636.3</v>
      </c>
      <c r="J72" t="s">
        <v>55</v>
      </c>
      <c r="K72">
        <v>-7563410855</v>
      </c>
      <c r="L72" t="s">
        <v>40</v>
      </c>
      <c r="M72" t="b">
        <v>0</v>
      </c>
      <c r="N72" s="6" cm="1">
        <f t="array" ref="N72">IF(Table_Employee!I72="N/A",
    IFERROR(MEDIAN(_xlfn._xlws.FILTER(Table_Employee_Clean[Salary],
        (Table_Employee_Clean[Department] = Table_Employee!E72) *
        (Table_Employee_Clean[Region] = Table_Employee!F72))),
    "N/A"),
Table_Employee!I72)</f>
        <v>94636.3</v>
      </c>
      <c r="O72" t="str">
        <f>" "&amp;SUBSTITUTE(Table_Employee_Clean[[#This Row],[Phone]],"-","")</f>
        <v xml:space="preserve"> 7563410855</v>
      </c>
      <c r="P72" t="str">
        <f>TEXT(Table_Employee_Clean[[#This Row],[Format_Phone]],"(000) 000-0000")</f>
        <v>(756) 341-0855</v>
      </c>
      <c r="Q72" t="str">
        <f>CONCATENATE(TRIM(Table_Employee_Clean[[#This Row],[First_Name]])," ",TRIM(Table_Employee_Clean[[#This Row],[Last_Name]]))</f>
        <v>Charlie Johnson</v>
      </c>
      <c r="R72">
        <f ca="1">DATEDIF(Table_Employee_Clean[[#This Row],[Join_Date]], TODAY(), "y")</f>
        <v>2</v>
      </c>
      <c r="S72" t="str">
        <f>CONCATENATE(TRIM(Table_Employee_Clean[[#This Row],[Name_Concat]])," FROM ",TRIM(Table_Employee_Clean[[#This Row],[Region]]))</f>
        <v>Charlie Johnson FROM California</v>
      </c>
    </row>
    <row r="73" spans="1:19" x14ac:dyDescent="0.25">
      <c r="A73" t="s">
        <v>179</v>
      </c>
      <c r="B73" t="s">
        <v>63</v>
      </c>
      <c r="C73" t="s">
        <v>53</v>
      </c>
      <c r="D73">
        <v>30</v>
      </c>
      <c r="E73" t="s">
        <v>1170</v>
      </c>
      <c r="F73" t="s">
        <v>1167</v>
      </c>
      <c r="G73" t="s">
        <v>16</v>
      </c>
      <c r="H73" s="5">
        <v>45292</v>
      </c>
      <c r="I73">
        <v>70000.97</v>
      </c>
      <c r="J73" t="s">
        <v>104</v>
      </c>
      <c r="K73">
        <v>-2884318847</v>
      </c>
      <c r="L73" t="s">
        <v>18</v>
      </c>
      <c r="M73" t="b">
        <v>1</v>
      </c>
      <c r="N73" s="6" cm="1">
        <f t="array" ref="N73">IF(Table_Employee!I73="N/A",
    IFERROR(MEDIAN(_xlfn._xlws.FILTER(Table_Employee_Clean[Salary],
        (Table_Employee_Clean[Department] = Table_Employee!E73) *
        (Table_Employee_Clean[Region] = Table_Employee!F73))),
    "N/A"),
Table_Employee!I73)</f>
        <v>70000.97</v>
      </c>
      <c r="O73" t="str">
        <f>" "&amp;SUBSTITUTE(Table_Employee_Clean[[#This Row],[Phone]],"-","")</f>
        <v xml:space="preserve"> 2884318847</v>
      </c>
      <c r="P73" t="str">
        <f>TEXT(Table_Employee_Clean[[#This Row],[Format_Phone]],"(000) 000-0000")</f>
        <v>(288) 431-8847</v>
      </c>
      <c r="Q73" t="str">
        <f>CONCATENATE(TRIM(Table_Employee_Clean[[#This Row],[First_Name]])," ",TRIM(Table_Employee_Clean[[#This Row],[Last_Name]]))</f>
        <v>Heidi Johnson</v>
      </c>
      <c r="R73">
        <f ca="1">DATEDIF(Table_Employee_Clean[[#This Row],[Join_Date]], TODAY(), "y")</f>
        <v>2</v>
      </c>
      <c r="S73" t="str">
        <f>CONCATENATE(TRIM(Table_Employee_Clean[[#This Row],[Name_Concat]])," FROM ",TRIM(Table_Employee_Clean[[#This Row],[Region]]))</f>
        <v>Heidi Johnson FROM Florida</v>
      </c>
    </row>
    <row r="74" spans="1:19" x14ac:dyDescent="0.25">
      <c r="A74" t="s">
        <v>181</v>
      </c>
      <c r="B74" t="s">
        <v>36</v>
      </c>
      <c r="C74" t="s">
        <v>111</v>
      </c>
      <c r="D74">
        <v>30</v>
      </c>
      <c r="E74" t="s">
        <v>1166</v>
      </c>
      <c r="F74" t="s">
        <v>1169</v>
      </c>
      <c r="G74" t="s">
        <v>16</v>
      </c>
      <c r="H74" s="5">
        <v>44304</v>
      </c>
      <c r="I74">
        <v>76812.47</v>
      </c>
      <c r="J74" t="s">
        <v>124</v>
      </c>
      <c r="K74">
        <v>-5200894345</v>
      </c>
      <c r="L74" t="s">
        <v>40</v>
      </c>
      <c r="M74" t="b">
        <v>0</v>
      </c>
      <c r="N74" s="6" cm="1">
        <f t="array" ref="N74">IF(Table_Employee!I74="N/A",
    IFERROR(MEDIAN(_xlfn._xlws.FILTER(Table_Employee_Clean[Salary],
        (Table_Employee_Clean[Department] = Table_Employee!E74) *
        (Table_Employee_Clean[Region] = Table_Employee!F74))),
    "N/A"),
Table_Employee!I74)</f>
        <v>76812.47</v>
      </c>
      <c r="O74" t="str">
        <f>" "&amp;SUBSTITUTE(Table_Employee_Clean[[#This Row],[Phone]],"-","")</f>
        <v xml:space="preserve"> 5200894345</v>
      </c>
      <c r="P74" t="str">
        <f>TEXT(Table_Employee_Clean[[#This Row],[Format_Phone]],"(000) 000-0000")</f>
        <v>(520) 089-4345</v>
      </c>
      <c r="Q74" t="str">
        <f>CONCATENATE(TRIM(Table_Employee_Clean[[#This Row],[First_Name]])," ",TRIM(Table_Employee_Clean[[#This Row],[Last_Name]]))</f>
        <v>Frank Smith</v>
      </c>
      <c r="R74">
        <f ca="1">DATEDIF(Table_Employee_Clean[[#This Row],[Join_Date]], TODAY(), "y")</f>
        <v>5</v>
      </c>
      <c r="S74" t="str">
        <f>CONCATENATE(TRIM(Table_Employee_Clean[[#This Row],[Name_Concat]])," FROM ",TRIM(Table_Employee_Clean[[#This Row],[Region]]))</f>
        <v>Frank Smith FROM New York</v>
      </c>
    </row>
    <row r="75" spans="1:19" x14ac:dyDescent="0.25">
      <c r="A75" t="s">
        <v>182</v>
      </c>
      <c r="B75" t="s">
        <v>57</v>
      </c>
      <c r="C75" t="s">
        <v>53</v>
      </c>
      <c r="D75">
        <v>25</v>
      </c>
      <c r="E75" t="s">
        <v>1162</v>
      </c>
      <c r="F75" t="s">
        <v>1167</v>
      </c>
      <c r="G75" t="s">
        <v>33</v>
      </c>
      <c r="H75" s="5">
        <v>44942</v>
      </c>
      <c r="I75">
        <v>82614.7</v>
      </c>
      <c r="J75" t="s">
        <v>183</v>
      </c>
      <c r="K75">
        <v>-8105485100</v>
      </c>
      <c r="L75" t="s">
        <v>18</v>
      </c>
      <c r="M75" t="b">
        <v>1</v>
      </c>
      <c r="N75" s="6" cm="1">
        <f t="array" ref="N75">IF(Table_Employee!I75="N/A",
    IFERROR(MEDIAN(_xlfn._xlws.FILTER(Table_Employee_Clean[Salary],
        (Table_Employee_Clean[Department] = Table_Employee!E75) *
        (Table_Employee_Clean[Region] = Table_Employee!F75))),
    "N/A"),
Table_Employee!I75)</f>
        <v>82614.7</v>
      </c>
      <c r="O75" t="str">
        <f>" "&amp;SUBSTITUTE(Table_Employee_Clean[[#This Row],[Phone]],"-","")</f>
        <v xml:space="preserve"> 8105485100</v>
      </c>
      <c r="P75" t="str">
        <f>TEXT(Table_Employee_Clean[[#This Row],[Format_Phone]],"(000) 000-0000")</f>
        <v>(810) 548-5100</v>
      </c>
      <c r="Q75" t="str">
        <f>CONCATENATE(TRIM(Table_Employee_Clean[[#This Row],[First_Name]])," ",TRIM(Table_Employee_Clean[[#This Row],[Last_Name]]))</f>
        <v>David Johnson</v>
      </c>
      <c r="R75">
        <f ca="1">DATEDIF(Table_Employee_Clean[[#This Row],[Join_Date]], TODAY(), "y")</f>
        <v>3</v>
      </c>
      <c r="S75" t="str">
        <f>CONCATENATE(TRIM(Table_Employee_Clean[[#This Row],[Name_Concat]])," FROM ",TRIM(Table_Employee_Clean[[#This Row],[Region]]))</f>
        <v>David Johnson FROM Florida</v>
      </c>
    </row>
    <row r="76" spans="1:19" x14ac:dyDescent="0.25">
      <c r="A76" t="s">
        <v>184</v>
      </c>
      <c r="B76" t="s">
        <v>67</v>
      </c>
      <c r="C76" t="s">
        <v>26</v>
      </c>
      <c r="D76">
        <v>40</v>
      </c>
      <c r="E76" t="s">
        <v>1168</v>
      </c>
      <c r="F76" t="s">
        <v>1165</v>
      </c>
      <c r="G76" t="s">
        <v>16</v>
      </c>
      <c r="H76" s="5">
        <v>45585</v>
      </c>
      <c r="I76">
        <v>111645.97</v>
      </c>
      <c r="J76" t="s">
        <v>73</v>
      </c>
      <c r="K76">
        <v>-7490753997</v>
      </c>
      <c r="L76" t="s">
        <v>30</v>
      </c>
      <c r="M76" t="b">
        <v>1</v>
      </c>
      <c r="N76" s="6" cm="1">
        <f t="array" ref="N76">IF(Table_Employee!I76="N/A",
    IFERROR(MEDIAN(_xlfn._xlws.FILTER(Table_Employee_Clean[Salary],
        (Table_Employee_Clean[Department] = Table_Employee!E76) *
        (Table_Employee_Clean[Region] = Table_Employee!F76))),
    "N/A"),
Table_Employee!I76)</f>
        <v>111645.97</v>
      </c>
      <c r="O76" t="str">
        <f>" "&amp;SUBSTITUTE(Table_Employee_Clean[[#This Row],[Phone]],"-","")</f>
        <v xml:space="preserve"> 7490753997</v>
      </c>
      <c r="P76" t="str">
        <f>TEXT(Table_Employee_Clean[[#This Row],[Format_Phone]],"(000) 000-0000")</f>
        <v>(749) 075-3997</v>
      </c>
      <c r="Q76" t="str">
        <f>CONCATENATE(TRIM(Table_Employee_Clean[[#This Row],[First_Name]])," ",TRIM(Table_Employee_Clean[[#This Row],[Last_Name]]))</f>
        <v>Grace Jones</v>
      </c>
      <c r="R76">
        <f ca="1">DATEDIF(Table_Employee_Clean[[#This Row],[Join_Date]], TODAY(), "y")</f>
        <v>1</v>
      </c>
      <c r="S76" t="str">
        <f>CONCATENATE(TRIM(Table_Employee_Clean[[#This Row],[Name_Concat]])," FROM ",TRIM(Table_Employee_Clean[[#This Row],[Region]]))</f>
        <v>Grace Jones FROM Nevada</v>
      </c>
    </row>
    <row r="77" spans="1:19" x14ac:dyDescent="0.25">
      <c r="A77" t="s">
        <v>186</v>
      </c>
      <c r="B77" t="s">
        <v>63</v>
      </c>
      <c r="C77" t="s">
        <v>53</v>
      </c>
      <c r="D77">
        <v>25</v>
      </c>
      <c r="E77" t="s">
        <v>1170</v>
      </c>
      <c r="F77" t="s">
        <v>1161</v>
      </c>
      <c r="G77" t="s">
        <v>33</v>
      </c>
      <c r="H77" s="5">
        <v>45578</v>
      </c>
      <c r="I77">
        <v>112414.91</v>
      </c>
      <c r="J77" t="s">
        <v>104</v>
      </c>
      <c r="K77">
        <v>-9354492682</v>
      </c>
      <c r="L77" t="s">
        <v>30</v>
      </c>
      <c r="M77" t="b">
        <v>0</v>
      </c>
      <c r="N77" s="6" cm="1">
        <f t="array" ref="N77">IF(Table_Employee!I77="N/A",
    IFERROR(MEDIAN(_xlfn._xlws.FILTER(Table_Employee_Clean[Salary],
        (Table_Employee_Clean[Department] = Table_Employee!E77) *
        (Table_Employee_Clean[Region] = Table_Employee!F77))),
    "N/A"),
Table_Employee!I77)</f>
        <v>112414.91</v>
      </c>
      <c r="O77" t="str">
        <f>" "&amp;SUBSTITUTE(Table_Employee_Clean[[#This Row],[Phone]],"-","")</f>
        <v xml:space="preserve"> 9354492682</v>
      </c>
      <c r="P77" t="str">
        <f>TEXT(Table_Employee_Clean[[#This Row],[Format_Phone]],"(000) 000-0000")</f>
        <v>(935) 449-2682</v>
      </c>
      <c r="Q77" t="str">
        <f>CONCATENATE(TRIM(Table_Employee_Clean[[#This Row],[First_Name]])," ",TRIM(Table_Employee_Clean[[#This Row],[Last_Name]]))</f>
        <v>Heidi Johnson</v>
      </c>
      <c r="R77">
        <f ca="1">DATEDIF(Table_Employee_Clean[[#This Row],[Join_Date]], TODAY(), "y")</f>
        <v>2</v>
      </c>
      <c r="S77" t="str">
        <f>CONCATENATE(TRIM(Table_Employee_Clean[[#This Row],[Name_Concat]])," FROM ",TRIM(Table_Employee_Clean[[#This Row],[Region]]))</f>
        <v>Heidi Johnson FROM California</v>
      </c>
    </row>
    <row r="78" spans="1:19" x14ac:dyDescent="0.25">
      <c r="A78" t="s">
        <v>187</v>
      </c>
      <c r="B78" t="s">
        <v>57</v>
      </c>
      <c r="C78" t="s">
        <v>20</v>
      </c>
      <c r="D78">
        <v>40</v>
      </c>
      <c r="E78" t="s">
        <v>1164</v>
      </c>
      <c r="F78" t="s">
        <v>1161</v>
      </c>
      <c r="G78" t="s">
        <v>33</v>
      </c>
      <c r="H78" s="5">
        <v>44825</v>
      </c>
      <c r="I78">
        <v>52031.74</v>
      </c>
      <c r="J78" t="s">
        <v>188</v>
      </c>
      <c r="K78">
        <v>-1589357125</v>
      </c>
      <c r="L78" t="s">
        <v>30</v>
      </c>
      <c r="M78" t="b">
        <v>1</v>
      </c>
      <c r="N78" s="6" cm="1">
        <f t="array" ref="N78">IF(Table_Employee!I78="N/A",
    IFERROR(MEDIAN(_xlfn._xlws.FILTER(Table_Employee_Clean[Salary],
        (Table_Employee_Clean[Department] = Table_Employee!E78) *
        (Table_Employee_Clean[Region] = Table_Employee!F78))),
    "N/A"),
Table_Employee!I78)</f>
        <v>52031.74</v>
      </c>
      <c r="O78" t="str">
        <f>" "&amp;SUBSTITUTE(Table_Employee_Clean[[#This Row],[Phone]],"-","")</f>
        <v xml:space="preserve"> 1589357125</v>
      </c>
      <c r="P78" t="str">
        <f>TEXT(Table_Employee_Clean[[#This Row],[Format_Phone]],"(000) 000-0000")</f>
        <v>(158) 935-7125</v>
      </c>
      <c r="Q78" t="str">
        <f>CONCATENATE(TRIM(Table_Employee_Clean[[#This Row],[First_Name]])," ",TRIM(Table_Employee_Clean[[#This Row],[Last_Name]]))</f>
        <v>David Brown</v>
      </c>
      <c r="R78">
        <f ca="1">DATEDIF(Table_Employee_Clean[[#This Row],[Join_Date]], TODAY(), "y")</f>
        <v>4</v>
      </c>
      <c r="S78" t="str">
        <f>CONCATENATE(TRIM(Table_Employee_Clean[[#This Row],[Name_Concat]])," FROM ",TRIM(Table_Employee_Clean[[#This Row],[Region]]))</f>
        <v>David Brown FROM California</v>
      </c>
    </row>
    <row r="79" spans="1:19" x14ac:dyDescent="0.25">
      <c r="A79" t="s">
        <v>189</v>
      </c>
      <c r="B79" t="s">
        <v>67</v>
      </c>
      <c r="C79" t="s">
        <v>20</v>
      </c>
      <c r="D79">
        <v>30</v>
      </c>
      <c r="E79" t="s">
        <v>1162</v>
      </c>
      <c r="F79" t="s">
        <v>1169</v>
      </c>
      <c r="G79" t="s">
        <v>28</v>
      </c>
      <c r="H79" s="5">
        <v>44924</v>
      </c>
      <c r="I79">
        <v>51887.65</v>
      </c>
      <c r="J79" t="s">
        <v>173</v>
      </c>
      <c r="K79">
        <v>-6110627370</v>
      </c>
      <c r="L79" t="s">
        <v>30</v>
      </c>
      <c r="M79" t="b">
        <v>0</v>
      </c>
      <c r="N79" s="6" cm="1">
        <f t="array" ref="N79">IF(Table_Employee!I79="N/A",
    IFERROR(MEDIAN(_xlfn._xlws.FILTER(Table_Employee_Clean[Salary],
        (Table_Employee_Clean[Department] = Table_Employee!E79) *
        (Table_Employee_Clean[Region] = Table_Employee!F79))),
    "N/A"),
Table_Employee!I79)</f>
        <v>51887.65</v>
      </c>
      <c r="O79" t="str">
        <f>" "&amp;SUBSTITUTE(Table_Employee_Clean[[#This Row],[Phone]],"-","")</f>
        <v xml:space="preserve"> 6110627370</v>
      </c>
      <c r="P79" t="str">
        <f>TEXT(Table_Employee_Clean[[#This Row],[Format_Phone]],"(000) 000-0000")</f>
        <v>(611) 062-7370</v>
      </c>
      <c r="Q79" t="str">
        <f>CONCATENATE(TRIM(Table_Employee_Clean[[#This Row],[First_Name]])," ",TRIM(Table_Employee_Clean[[#This Row],[Last_Name]]))</f>
        <v>Grace Brown</v>
      </c>
      <c r="R79">
        <f ca="1">DATEDIF(Table_Employee_Clean[[#This Row],[Join_Date]], TODAY(), "y")</f>
        <v>3</v>
      </c>
      <c r="S79" t="str">
        <f>CONCATENATE(TRIM(Table_Employee_Clean[[#This Row],[Name_Concat]])," FROM ",TRIM(Table_Employee_Clean[[#This Row],[Region]]))</f>
        <v>Grace Brown FROM New York</v>
      </c>
    </row>
    <row r="80" spans="1:19" x14ac:dyDescent="0.25">
      <c r="A80" t="s">
        <v>191</v>
      </c>
      <c r="B80" t="s">
        <v>25</v>
      </c>
      <c r="C80" t="s">
        <v>14</v>
      </c>
      <c r="D80">
        <v>25</v>
      </c>
      <c r="E80" t="s">
        <v>1160</v>
      </c>
      <c r="F80" t="s">
        <v>1167</v>
      </c>
      <c r="G80" t="s">
        <v>16</v>
      </c>
      <c r="H80" s="5">
        <v>45606</v>
      </c>
      <c r="I80">
        <v>82318.89</v>
      </c>
      <c r="J80" t="s">
        <v>143</v>
      </c>
      <c r="K80">
        <v>-5869886496</v>
      </c>
      <c r="L80" t="s">
        <v>30</v>
      </c>
      <c r="M80" t="b">
        <v>1</v>
      </c>
      <c r="N80" s="6" cm="1">
        <f t="array" ref="N80">IF(Table_Employee!I80="N/A",
    IFERROR(MEDIAN(_xlfn._xlws.FILTER(Table_Employee_Clean[Salary],
        (Table_Employee_Clean[Department] = Table_Employee!E80) *
        (Table_Employee_Clean[Region] = Table_Employee!F80))),
    "N/A"),
Table_Employee!I80)</f>
        <v>82318.89</v>
      </c>
      <c r="O80" t="str">
        <f>" "&amp;SUBSTITUTE(Table_Employee_Clean[[#This Row],[Phone]],"-","")</f>
        <v xml:space="preserve"> 5869886496</v>
      </c>
      <c r="P80" t="str">
        <f>TEXT(Table_Employee_Clean[[#This Row],[Format_Phone]],"(000) 000-0000")</f>
        <v>(586) 988-6496</v>
      </c>
      <c r="Q80" t="str">
        <f>CONCATENATE(TRIM(Table_Employee_Clean[[#This Row],[First_Name]])," ",TRIM(Table_Employee_Clean[[#This Row],[Last_Name]]))</f>
        <v>Alice Davis</v>
      </c>
      <c r="R80">
        <f ca="1">DATEDIF(Table_Employee_Clean[[#This Row],[Join_Date]], TODAY(), "y")</f>
        <v>1</v>
      </c>
      <c r="S80" t="str">
        <f>CONCATENATE(TRIM(Table_Employee_Clean[[#This Row],[Name_Concat]])," FROM ",TRIM(Table_Employee_Clean[[#This Row],[Region]]))</f>
        <v>Alice Davis FROM Florida</v>
      </c>
    </row>
    <row r="81" spans="1:19" x14ac:dyDescent="0.25">
      <c r="A81" t="s">
        <v>193</v>
      </c>
      <c r="B81" t="s">
        <v>67</v>
      </c>
      <c r="C81" t="s">
        <v>20</v>
      </c>
      <c r="D81">
        <v>35</v>
      </c>
      <c r="E81" t="s">
        <v>1164</v>
      </c>
      <c r="F81" t="s">
        <v>1167</v>
      </c>
      <c r="G81" t="s">
        <v>33</v>
      </c>
      <c r="H81" s="5">
        <v>44522</v>
      </c>
      <c r="I81">
        <v>103286.08</v>
      </c>
      <c r="J81" t="s">
        <v>173</v>
      </c>
      <c r="K81">
        <v>-6776228276</v>
      </c>
      <c r="L81" t="s">
        <v>18</v>
      </c>
      <c r="M81" t="b">
        <v>0</v>
      </c>
      <c r="N81" s="6" cm="1">
        <f t="array" ref="N81">IF(Table_Employee!I81="N/A",
    IFERROR(MEDIAN(_xlfn._xlws.FILTER(Table_Employee_Clean[Salary],
        (Table_Employee_Clean[Department] = Table_Employee!E81) *
        (Table_Employee_Clean[Region] = Table_Employee!F81))),
    "N/A"),
Table_Employee!I81)</f>
        <v>103286.08</v>
      </c>
      <c r="O81" t="str">
        <f>" "&amp;SUBSTITUTE(Table_Employee_Clean[[#This Row],[Phone]],"-","")</f>
        <v xml:space="preserve"> 6776228276</v>
      </c>
      <c r="P81" t="str">
        <f>TEXT(Table_Employee_Clean[[#This Row],[Format_Phone]],"(000) 000-0000")</f>
        <v>(677) 622-8276</v>
      </c>
      <c r="Q81" t="str">
        <f>CONCATENATE(TRIM(Table_Employee_Clean[[#This Row],[First_Name]])," ",TRIM(Table_Employee_Clean[[#This Row],[Last_Name]]))</f>
        <v>Grace Brown</v>
      </c>
      <c r="R81">
        <f ca="1">DATEDIF(Table_Employee_Clean[[#This Row],[Join_Date]], TODAY(), "y")</f>
        <v>4</v>
      </c>
      <c r="S81" t="str">
        <f>CONCATENATE(TRIM(Table_Employee_Clean[[#This Row],[Name_Concat]])," FROM ",TRIM(Table_Employee_Clean[[#This Row],[Region]]))</f>
        <v>Grace Brown FROM Florida</v>
      </c>
    </row>
    <row r="82" spans="1:19" x14ac:dyDescent="0.25">
      <c r="A82" t="s">
        <v>194</v>
      </c>
      <c r="B82" t="s">
        <v>67</v>
      </c>
      <c r="C82" t="s">
        <v>14</v>
      </c>
      <c r="D82">
        <v>35</v>
      </c>
      <c r="E82" t="s">
        <v>1166</v>
      </c>
      <c r="F82" t="s">
        <v>1167</v>
      </c>
      <c r="G82" t="s">
        <v>16</v>
      </c>
      <c r="H82" s="5">
        <v>45365</v>
      </c>
      <c r="I82">
        <v>87759.33</v>
      </c>
      <c r="J82" t="s">
        <v>195</v>
      </c>
      <c r="K82">
        <v>-2881377027</v>
      </c>
      <c r="L82" t="s">
        <v>18</v>
      </c>
      <c r="M82" t="b">
        <v>0</v>
      </c>
      <c r="N82" s="6" cm="1">
        <f t="array" ref="N82">IF(Table_Employee!I82="N/A",
    IFERROR(MEDIAN(_xlfn._xlws.FILTER(Table_Employee_Clean[Salary],
        (Table_Employee_Clean[Department] = Table_Employee!E82) *
        (Table_Employee_Clean[Region] = Table_Employee!F82))),
    "N/A"),
Table_Employee!I82)</f>
        <v>87759.33</v>
      </c>
      <c r="O82" t="str">
        <f>" "&amp;SUBSTITUTE(Table_Employee_Clean[[#This Row],[Phone]],"-","")</f>
        <v xml:space="preserve"> 2881377027</v>
      </c>
      <c r="P82" t="str">
        <f>TEXT(Table_Employee_Clean[[#This Row],[Format_Phone]],"(000) 000-0000")</f>
        <v>(288) 137-7027</v>
      </c>
      <c r="Q82" t="str">
        <f>CONCATENATE(TRIM(Table_Employee_Clean[[#This Row],[First_Name]])," ",TRIM(Table_Employee_Clean[[#This Row],[Last_Name]]))</f>
        <v>Grace Davis</v>
      </c>
      <c r="R82">
        <f ca="1">DATEDIF(Table_Employee_Clean[[#This Row],[Join_Date]], TODAY(), "y")</f>
        <v>2</v>
      </c>
      <c r="S82" t="str">
        <f>CONCATENATE(TRIM(Table_Employee_Clean[[#This Row],[Name_Concat]])," FROM ",TRIM(Table_Employee_Clean[[#This Row],[Region]]))</f>
        <v>Grace Davis FROM Florida</v>
      </c>
    </row>
    <row r="83" spans="1:19" x14ac:dyDescent="0.25">
      <c r="A83" t="s">
        <v>196</v>
      </c>
      <c r="B83" t="s">
        <v>36</v>
      </c>
      <c r="C83" t="s">
        <v>20</v>
      </c>
      <c r="D83">
        <v>30</v>
      </c>
      <c r="E83" t="s">
        <v>1160</v>
      </c>
      <c r="F83" t="s">
        <v>1163</v>
      </c>
      <c r="G83" t="s">
        <v>28</v>
      </c>
      <c r="H83" s="5">
        <v>43913</v>
      </c>
      <c r="I83">
        <v>102796.32</v>
      </c>
      <c r="J83" t="s">
        <v>198</v>
      </c>
      <c r="K83">
        <v>-5196115939</v>
      </c>
      <c r="L83" t="s">
        <v>30</v>
      </c>
      <c r="M83" t="b">
        <v>0</v>
      </c>
      <c r="N83" s="6" cm="1">
        <f t="array" ref="N83">IF(Table_Employee!I83="N/A",
    IFERROR(MEDIAN(_xlfn._xlws.FILTER(Table_Employee_Clean[Salary],
        (Table_Employee_Clean[Department] = Table_Employee!E83) *
        (Table_Employee_Clean[Region] = Table_Employee!F83))),
    "N/A"),
Table_Employee!I83)</f>
        <v>102796.32</v>
      </c>
      <c r="O83" t="str">
        <f>" "&amp;SUBSTITUTE(Table_Employee_Clean[[#This Row],[Phone]],"-","")</f>
        <v xml:space="preserve"> 5196115939</v>
      </c>
      <c r="P83" t="str">
        <f>TEXT(Table_Employee_Clean[[#This Row],[Format_Phone]],"(000) 000-0000")</f>
        <v>(519) 611-5939</v>
      </c>
      <c r="Q83" t="str">
        <f>CONCATENATE(TRIM(Table_Employee_Clean[[#This Row],[First_Name]])," ",TRIM(Table_Employee_Clean[[#This Row],[Last_Name]]))</f>
        <v>Frank Brown</v>
      </c>
      <c r="R83">
        <f ca="1">DATEDIF(Table_Employee_Clean[[#This Row],[Join_Date]], TODAY(), "y")</f>
        <v>6</v>
      </c>
      <c r="S83" t="str">
        <f>CONCATENATE(TRIM(Table_Employee_Clean[[#This Row],[Name_Concat]])," FROM ",TRIM(Table_Employee_Clean[[#This Row],[Region]]))</f>
        <v>Frank Brown FROM Texas</v>
      </c>
    </row>
    <row r="84" spans="1:19" x14ac:dyDescent="0.25">
      <c r="A84" t="s">
        <v>199</v>
      </c>
      <c r="B84" t="s">
        <v>57</v>
      </c>
      <c r="C84" t="s">
        <v>26</v>
      </c>
      <c r="D84">
        <v>25</v>
      </c>
      <c r="E84" t="s">
        <v>1168</v>
      </c>
      <c r="F84" t="s">
        <v>1169</v>
      </c>
      <c r="G84" t="s">
        <v>16</v>
      </c>
      <c r="H84" s="5">
        <v>44089</v>
      </c>
      <c r="I84">
        <v>83149.27</v>
      </c>
      <c r="J84" t="s">
        <v>200</v>
      </c>
      <c r="K84">
        <v>-8215454469</v>
      </c>
      <c r="L84" t="s">
        <v>40</v>
      </c>
      <c r="M84" t="b">
        <v>1</v>
      </c>
      <c r="N84" s="6" cm="1">
        <f t="array" ref="N84">IF(Table_Employee!I84="N/A",
    IFERROR(MEDIAN(_xlfn._xlws.FILTER(Table_Employee_Clean[Salary],
        (Table_Employee_Clean[Department] = Table_Employee!E84) *
        (Table_Employee_Clean[Region] = Table_Employee!F84))),
    "N/A"),
Table_Employee!I84)</f>
        <v>83149.27</v>
      </c>
      <c r="O84" t="str">
        <f>" "&amp;SUBSTITUTE(Table_Employee_Clean[[#This Row],[Phone]],"-","")</f>
        <v xml:space="preserve"> 8215454469</v>
      </c>
      <c r="P84" t="str">
        <f>TEXT(Table_Employee_Clean[[#This Row],[Format_Phone]],"(000) 000-0000")</f>
        <v>(821) 545-4469</v>
      </c>
      <c r="Q84" t="str">
        <f>CONCATENATE(TRIM(Table_Employee_Clean[[#This Row],[First_Name]])," ",TRIM(Table_Employee_Clean[[#This Row],[Last_Name]]))</f>
        <v>David Jones</v>
      </c>
      <c r="R84">
        <f ca="1">DATEDIF(Table_Employee_Clean[[#This Row],[Join_Date]], TODAY(), "y")</f>
        <v>6</v>
      </c>
      <c r="S84" t="str">
        <f>CONCATENATE(TRIM(Table_Employee_Clean[[#This Row],[Name_Concat]])," FROM ",TRIM(Table_Employee_Clean[[#This Row],[Region]]))</f>
        <v>David Jones FROM New York</v>
      </c>
    </row>
    <row r="85" spans="1:19" x14ac:dyDescent="0.25">
      <c r="A85" t="s">
        <v>201</v>
      </c>
      <c r="B85" t="s">
        <v>57</v>
      </c>
      <c r="C85" t="s">
        <v>42</v>
      </c>
      <c r="D85">
        <v>40</v>
      </c>
      <c r="E85" t="s">
        <v>1160</v>
      </c>
      <c r="F85" t="s">
        <v>1161</v>
      </c>
      <c r="G85" t="s">
        <v>33</v>
      </c>
      <c r="H85" s="5">
        <v>44174</v>
      </c>
      <c r="I85">
        <v>92412.49</v>
      </c>
      <c r="J85" t="s">
        <v>94</v>
      </c>
      <c r="K85">
        <v>-2296044326</v>
      </c>
      <c r="L85" t="s">
        <v>23</v>
      </c>
      <c r="M85" t="b">
        <v>1</v>
      </c>
      <c r="N85" s="6" cm="1">
        <f t="array" ref="N85">IF(Table_Employee!I85="N/A",
    IFERROR(MEDIAN(_xlfn._xlws.FILTER(Table_Employee_Clean[Salary],
        (Table_Employee_Clean[Department] = Table_Employee!E85) *
        (Table_Employee_Clean[Region] = Table_Employee!F85))),
    "N/A"),
Table_Employee!I85)</f>
        <v>92412.49</v>
      </c>
      <c r="O85" t="str">
        <f>" "&amp;SUBSTITUTE(Table_Employee_Clean[[#This Row],[Phone]],"-","")</f>
        <v xml:space="preserve"> 2296044326</v>
      </c>
      <c r="P85" t="str">
        <f>TEXT(Table_Employee_Clean[[#This Row],[Format_Phone]],"(000) 000-0000")</f>
        <v>(229) 604-4326</v>
      </c>
      <c r="Q85" t="str">
        <f>CONCATENATE(TRIM(Table_Employee_Clean[[#This Row],[First_Name]])," ",TRIM(Table_Employee_Clean[[#This Row],[Last_Name]]))</f>
        <v>David Garcia</v>
      </c>
      <c r="R85">
        <f ca="1">DATEDIF(Table_Employee_Clean[[#This Row],[Join_Date]], TODAY(), "y")</f>
        <v>5</v>
      </c>
      <c r="S85" t="str">
        <f>CONCATENATE(TRIM(Table_Employee_Clean[[#This Row],[Name_Concat]])," FROM ",TRIM(Table_Employee_Clean[[#This Row],[Region]]))</f>
        <v>David Garcia FROM California</v>
      </c>
    </row>
    <row r="86" spans="1:19" x14ac:dyDescent="0.25">
      <c r="A86" t="s">
        <v>202</v>
      </c>
      <c r="B86" t="s">
        <v>13</v>
      </c>
      <c r="C86" t="s">
        <v>14</v>
      </c>
      <c r="D86">
        <v>30</v>
      </c>
      <c r="E86" t="s">
        <v>1170</v>
      </c>
      <c r="F86" t="s">
        <v>1163</v>
      </c>
      <c r="G86" t="s">
        <v>28</v>
      </c>
      <c r="H86" s="5">
        <v>43883</v>
      </c>
      <c r="I86">
        <v>115022.1</v>
      </c>
      <c r="J86" t="s">
        <v>17</v>
      </c>
      <c r="K86">
        <v>-185106793</v>
      </c>
      <c r="L86" t="s">
        <v>30</v>
      </c>
      <c r="M86" t="b">
        <v>0</v>
      </c>
      <c r="N86" s="6" cm="1">
        <f t="array" ref="N86">IF(Table_Employee!I86="N/A",
    IFERROR(MEDIAN(_xlfn._xlws.FILTER(Table_Employee_Clean[Salary],
        (Table_Employee_Clean[Department] = Table_Employee!E86) *
        (Table_Employee_Clean[Region] = Table_Employee!F86))),
    "N/A"),
Table_Employee!I86)</f>
        <v>115022.1</v>
      </c>
      <c r="O86" t="str">
        <f>" "&amp;SUBSTITUTE(Table_Employee_Clean[[#This Row],[Phone]],"-","")</f>
        <v xml:space="preserve"> 185106793</v>
      </c>
      <c r="P86" t="str">
        <f>TEXT(Table_Employee_Clean[[#This Row],[Format_Phone]],"(000) 000-0000")</f>
        <v>(018) 510-6793</v>
      </c>
      <c r="Q86" t="str">
        <f>CONCATENATE(TRIM(Table_Employee_Clean[[#This Row],[First_Name]])," ",TRIM(Table_Employee_Clean[[#This Row],[Last_Name]]))</f>
        <v>Bob Davis</v>
      </c>
      <c r="R86">
        <f ca="1">DATEDIF(Table_Employee_Clean[[#This Row],[Join_Date]], TODAY(), "y")</f>
        <v>6</v>
      </c>
      <c r="S86" t="str">
        <f>CONCATENATE(TRIM(Table_Employee_Clean[[#This Row],[Name_Concat]])," FROM ",TRIM(Table_Employee_Clean[[#This Row],[Region]]))</f>
        <v>Bob Davis FROM Texas</v>
      </c>
    </row>
    <row r="87" spans="1:19" x14ac:dyDescent="0.25">
      <c r="A87" t="s">
        <v>203</v>
      </c>
      <c r="B87" t="s">
        <v>67</v>
      </c>
      <c r="C87" t="s">
        <v>37</v>
      </c>
      <c r="D87">
        <v>40</v>
      </c>
      <c r="E87" t="s">
        <v>1160</v>
      </c>
      <c r="F87" t="s">
        <v>1169</v>
      </c>
      <c r="G87" t="s">
        <v>16</v>
      </c>
      <c r="H87" s="5">
        <v>45043</v>
      </c>
      <c r="I87">
        <v>98343.01</v>
      </c>
      <c r="J87" t="s">
        <v>69</v>
      </c>
      <c r="K87">
        <v>-9756792286</v>
      </c>
      <c r="L87" t="s">
        <v>40</v>
      </c>
      <c r="M87" t="b">
        <v>0</v>
      </c>
      <c r="N87" s="6" cm="1">
        <f t="array" ref="N87">IF(Table_Employee!I87="N/A",
    IFERROR(MEDIAN(_xlfn._xlws.FILTER(Table_Employee_Clean[Salary],
        (Table_Employee_Clean[Department] = Table_Employee!E87) *
        (Table_Employee_Clean[Region] = Table_Employee!F87))),
    "N/A"),
Table_Employee!I87)</f>
        <v>98343.01</v>
      </c>
      <c r="O87" t="str">
        <f>" "&amp;SUBSTITUTE(Table_Employee_Clean[[#This Row],[Phone]],"-","")</f>
        <v xml:space="preserve"> 9756792286</v>
      </c>
      <c r="P87" t="str">
        <f>TEXT(Table_Employee_Clean[[#This Row],[Format_Phone]],"(000) 000-0000")</f>
        <v>(975) 679-2286</v>
      </c>
      <c r="Q87" t="str">
        <f>CONCATENATE(TRIM(Table_Employee_Clean[[#This Row],[First_Name]])," ",TRIM(Table_Employee_Clean[[#This Row],[Last_Name]]))</f>
        <v>Grace Williams</v>
      </c>
      <c r="R87">
        <f ca="1">DATEDIF(Table_Employee_Clean[[#This Row],[Join_Date]], TODAY(), "y")</f>
        <v>3</v>
      </c>
      <c r="S87" t="str">
        <f>CONCATENATE(TRIM(Table_Employee_Clean[[#This Row],[Name_Concat]])," FROM ",TRIM(Table_Employee_Clean[[#This Row],[Region]]))</f>
        <v>Grace Williams FROM New York</v>
      </c>
    </row>
    <row r="88" spans="1:19" x14ac:dyDescent="0.25">
      <c r="A88" t="s">
        <v>204</v>
      </c>
      <c r="B88" t="s">
        <v>13</v>
      </c>
      <c r="C88" t="s">
        <v>86</v>
      </c>
      <c r="D88">
        <v>35</v>
      </c>
      <c r="E88" t="s">
        <v>1160</v>
      </c>
      <c r="F88" t="s">
        <v>1171</v>
      </c>
      <c r="G88" t="s">
        <v>16</v>
      </c>
      <c r="H88" s="5">
        <v>45461</v>
      </c>
      <c r="I88">
        <v>118869.1</v>
      </c>
      <c r="J88" t="s">
        <v>87</v>
      </c>
      <c r="K88">
        <v>-7725199662</v>
      </c>
      <c r="L88" t="s">
        <v>23</v>
      </c>
      <c r="M88" t="b">
        <v>1</v>
      </c>
      <c r="N88" s="6" cm="1">
        <f t="array" ref="N88">IF(Table_Employee!I88="N/A",
    IFERROR(MEDIAN(_xlfn._xlws.FILTER(Table_Employee_Clean[Salary],
        (Table_Employee_Clean[Department] = Table_Employee!E88) *
        (Table_Employee_Clean[Region] = Table_Employee!F88))),
    "N/A"),
Table_Employee!I88)</f>
        <v>118869.1</v>
      </c>
      <c r="O88" t="str">
        <f>" "&amp;SUBSTITUTE(Table_Employee_Clean[[#This Row],[Phone]],"-","")</f>
        <v xml:space="preserve"> 7725199662</v>
      </c>
      <c r="P88" t="str">
        <f>TEXT(Table_Employee_Clean[[#This Row],[Format_Phone]],"(000) 000-0000")</f>
        <v>(772) 519-9662</v>
      </c>
      <c r="Q88" t="str">
        <f>CONCATENATE(TRIM(Table_Employee_Clean[[#This Row],[First_Name]])," ",TRIM(Table_Employee_Clean[[#This Row],[Last_Name]]))</f>
        <v>Bob Miller</v>
      </c>
      <c r="R88">
        <f ca="1">DATEDIF(Table_Employee_Clean[[#This Row],[Join_Date]], TODAY(), "y")</f>
        <v>2</v>
      </c>
      <c r="S88" t="str">
        <f>CONCATENATE(TRIM(Table_Employee_Clean[[#This Row],[Name_Concat]])," FROM ",TRIM(Table_Employee_Clean[[#This Row],[Region]]))</f>
        <v>Bob Miller FROM Illinois</v>
      </c>
    </row>
    <row r="89" spans="1:19" x14ac:dyDescent="0.25">
      <c r="A89" t="s">
        <v>205</v>
      </c>
      <c r="B89" t="s">
        <v>36</v>
      </c>
      <c r="C89" t="s">
        <v>111</v>
      </c>
      <c r="D89">
        <v>30</v>
      </c>
      <c r="E89" t="s">
        <v>1162</v>
      </c>
      <c r="F89" t="s">
        <v>1165</v>
      </c>
      <c r="G89" t="s">
        <v>33</v>
      </c>
      <c r="H89" s="5">
        <v>43972</v>
      </c>
      <c r="I89">
        <v>85417.26</v>
      </c>
      <c r="J89" t="s">
        <v>124</v>
      </c>
      <c r="K89">
        <v>-6580741208</v>
      </c>
      <c r="L89" t="s">
        <v>30</v>
      </c>
      <c r="M89" t="b">
        <v>1</v>
      </c>
      <c r="N89" s="6" cm="1">
        <f t="array" ref="N89">IF(Table_Employee!I89="N/A",
    IFERROR(MEDIAN(_xlfn._xlws.FILTER(Table_Employee_Clean[Salary],
        (Table_Employee_Clean[Department] = Table_Employee!E89) *
        (Table_Employee_Clean[Region] = Table_Employee!F89))),
    "N/A"),
Table_Employee!I89)</f>
        <v>85417.26</v>
      </c>
      <c r="O89" t="str">
        <f>" "&amp;SUBSTITUTE(Table_Employee_Clean[[#This Row],[Phone]],"-","")</f>
        <v xml:space="preserve"> 6580741208</v>
      </c>
      <c r="P89" t="str">
        <f>TEXT(Table_Employee_Clean[[#This Row],[Format_Phone]],"(000) 000-0000")</f>
        <v>(658) 074-1208</v>
      </c>
      <c r="Q89" t="str">
        <f>CONCATENATE(TRIM(Table_Employee_Clean[[#This Row],[First_Name]])," ",TRIM(Table_Employee_Clean[[#This Row],[Last_Name]]))</f>
        <v>Frank Smith</v>
      </c>
      <c r="R89">
        <f ca="1">DATEDIF(Table_Employee_Clean[[#This Row],[Join_Date]], TODAY(), "y")</f>
        <v>6</v>
      </c>
      <c r="S89" t="str">
        <f>CONCATENATE(TRIM(Table_Employee_Clean[[#This Row],[Name_Concat]])," FROM ",TRIM(Table_Employee_Clean[[#This Row],[Region]]))</f>
        <v>Frank Smith FROM Nevada</v>
      </c>
    </row>
    <row r="90" spans="1:19" x14ac:dyDescent="0.25">
      <c r="A90" t="s">
        <v>206</v>
      </c>
      <c r="B90" t="s">
        <v>67</v>
      </c>
      <c r="C90" t="s">
        <v>20</v>
      </c>
      <c r="D90">
        <v>40</v>
      </c>
      <c r="E90" t="s">
        <v>1166</v>
      </c>
      <c r="F90" t="s">
        <v>1167</v>
      </c>
      <c r="G90" t="s">
        <v>33</v>
      </c>
      <c r="H90" s="5">
        <v>45132</v>
      </c>
      <c r="I90">
        <v>112410.25</v>
      </c>
      <c r="J90" t="s">
        <v>173</v>
      </c>
      <c r="K90">
        <v>-4818139889</v>
      </c>
      <c r="L90" t="s">
        <v>30</v>
      </c>
      <c r="M90" t="b">
        <v>1</v>
      </c>
      <c r="N90" s="6" cm="1">
        <f t="array" ref="N90">IF(Table_Employee!I90="N/A",
    IFERROR(MEDIAN(_xlfn._xlws.FILTER(Table_Employee_Clean[Salary],
        (Table_Employee_Clean[Department] = Table_Employee!E90) *
        (Table_Employee_Clean[Region] = Table_Employee!F90))),
    "N/A"),
Table_Employee!I90)</f>
        <v>112410.25</v>
      </c>
      <c r="O90" t="str">
        <f>" "&amp;SUBSTITUTE(Table_Employee_Clean[[#This Row],[Phone]],"-","")</f>
        <v xml:space="preserve"> 4818139889</v>
      </c>
      <c r="P90" t="str">
        <f>TEXT(Table_Employee_Clean[[#This Row],[Format_Phone]],"(000) 000-0000")</f>
        <v>(481) 813-9889</v>
      </c>
      <c r="Q90" t="str">
        <f>CONCATENATE(TRIM(Table_Employee_Clean[[#This Row],[First_Name]])," ",TRIM(Table_Employee_Clean[[#This Row],[Last_Name]]))</f>
        <v>Grace Brown</v>
      </c>
      <c r="R90">
        <f ca="1">DATEDIF(Table_Employee_Clean[[#This Row],[Join_Date]], TODAY(), "y")</f>
        <v>3</v>
      </c>
      <c r="S90" t="str">
        <f>CONCATENATE(TRIM(Table_Employee_Clean[[#This Row],[Name_Concat]])," FROM ",TRIM(Table_Employee_Clean[[#This Row],[Region]]))</f>
        <v>Grace Brown FROM Florida</v>
      </c>
    </row>
    <row r="91" spans="1:19" x14ac:dyDescent="0.25">
      <c r="A91" t="s">
        <v>207</v>
      </c>
      <c r="B91" t="s">
        <v>52</v>
      </c>
      <c r="C91" t="s">
        <v>53</v>
      </c>
      <c r="D91">
        <v>40</v>
      </c>
      <c r="E91" t="s">
        <v>1164</v>
      </c>
      <c r="F91" t="s">
        <v>1165</v>
      </c>
      <c r="G91" t="s">
        <v>28</v>
      </c>
      <c r="H91" s="5">
        <v>45163</v>
      </c>
      <c r="I91">
        <v>68905.77</v>
      </c>
      <c r="J91" t="s">
        <v>55</v>
      </c>
      <c r="K91">
        <v>-9837801819</v>
      </c>
      <c r="L91" t="s">
        <v>18</v>
      </c>
      <c r="M91" t="b">
        <v>0</v>
      </c>
      <c r="N91" s="6" cm="1">
        <f t="array" ref="N91">IF(Table_Employee!I91="N/A",
    IFERROR(MEDIAN(_xlfn._xlws.FILTER(Table_Employee_Clean[Salary],
        (Table_Employee_Clean[Department] = Table_Employee!E91) *
        (Table_Employee_Clean[Region] = Table_Employee!F91))),
    "N/A"),
Table_Employee!I91)</f>
        <v>68905.77</v>
      </c>
      <c r="O91" t="str">
        <f>" "&amp;SUBSTITUTE(Table_Employee_Clean[[#This Row],[Phone]],"-","")</f>
        <v xml:space="preserve"> 9837801819</v>
      </c>
      <c r="P91" t="str">
        <f>TEXT(Table_Employee_Clean[[#This Row],[Format_Phone]],"(000) 000-0000")</f>
        <v>(983) 780-1819</v>
      </c>
      <c r="Q91" t="str">
        <f>CONCATENATE(TRIM(Table_Employee_Clean[[#This Row],[First_Name]])," ",TRIM(Table_Employee_Clean[[#This Row],[Last_Name]]))</f>
        <v>Charlie Johnson</v>
      </c>
      <c r="R91">
        <f ca="1">DATEDIF(Table_Employee_Clean[[#This Row],[Join_Date]], TODAY(), "y")</f>
        <v>3</v>
      </c>
      <c r="S91" t="str">
        <f>CONCATENATE(TRIM(Table_Employee_Clean[[#This Row],[Name_Concat]])," FROM ",TRIM(Table_Employee_Clean[[#This Row],[Region]]))</f>
        <v>Charlie Johnson FROM Nevada</v>
      </c>
    </row>
    <row r="92" spans="1:19" x14ac:dyDescent="0.25">
      <c r="A92" t="s">
        <v>208</v>
      </c>
      <c r="B92" t="s">
        <v>63</v>
      </c>
      <c r="C92" t="s">
        <v>42</v>
      </c>
      <c r="D92">
        <v>40</v>
      </c>
      <c r="E92" t="s">
        <v>1162</v>
      </c>
      <c r="F92" t="s">
        <v>1165</v>
      </c>
      <c r="G92" t="s">
        <v>28</v>
      </c>
      <c r="H92" s="5">
        <v>44380</v>
      </c>
      <c r="I92">
        <v>72561.320000000007</v>
      </c>
      <c r="J92" t="s">
        <v>209</v>
      </c>
      <c r="K92">
        <v>-4339718955</v>
      </c>
      <c r="L92" t="s">
        <v>23</v>
      </c>
      <c r="M92" t="b">
        <v>1</v>
      </c>
      <c r="N92" s="6" cm="1">
        <f t="array" ref="N92">IF(Table_Employee!I92="N/A",
    IFERROR(MEDIAN(_xlfn._xlws.FILTER(Table_Employee_Clean[Salary],
        (Table_Employee_Clean[Department] = Table_Employee!E92) *
        (Table_Employee_Clean[Region] = Table_Employee!F92))),
    "N/A"),
Table_Employee!I92)</f>
        <v>72561.320000000007</v>
      </c>
      <c r="O92" t="str">
        <f>" "&amp;SUBSTITUTE(Table_Employee_Clean[[#This Row],[Phone]],"-","")</f>
        <v xml:space="preserve"> 4339718955</v>
      </c>
      <c r="P92" t="str">
        <f>TEXT(Table_Employee_Clean[[#This Row],[Format_Phone]],"(000) 000-0000")</f>
        <v>(433) 971-8955</v>
      </c>
      <c r="Q92" t="str">
        <f>CONCATENATE(TRIM(Table_Employee_Clean[[#This Row],[First_Name]])," ",TRIM(Table_Employee_Clean[[#This Row],[Last_Name]]))</f>
        <v>Heidi Garcia</v>
      </c>
      <c r="R92">
        <f ca="1">DATEDIF(Table_Employee_Clean[[#This Row],[Join_Date]], TODAY(), "y")</f>
        <v>5</v>
      </c>
      <c r="S92" t="str">
        <f>CONCATENATE(TRIM(Table_Employee_Clean[[#This Row],[Name_Concat]])," FROM ",TRIM(Table_Employee_Clean[[#This Row],[Region]]))</f>
        <v>Heidi Garcia FROM Nevada</v>
      </c>
    </row>
    <row r="93" spans="1:19" x14ac:dyDescent="0.25">
      <c r="A93" t="s">
        <v>210</v>
      </c>
      <c r="B93" t="s">
        <v>13</v>
      </c>
      <c r="C93" t="s">
        <v>20</v>
      </c>
      <c r="D93">
        <v>35</v>
      </c>
      <c r="E93" t="s">
        <v>1162</v>
      </c>
      <c r="F93" t="s">
        <v>1169</v>
      </c>
      <c r="G93" t="s">
        <v>33</v>
      </c>
      <c r="H93" s="5">
        <v>44998</v>
      </c>
      <c r="I93">
        <v>92723.22</v>
      </c>
      <c r="J93" t="s">
        <v>22</v>
      </c>
      <c r="K93">
        <v>-9070562607</v>
      </c>
      <c r="L93" t="s">
        <v>23</v>
      </c>
      <c r="M93" t="b">
        <v>1</v>
      </c>
      <c r="N93" s="6" cm="1">
        <f t="array" ref="N93">IF(Table_Employee!I93="N/A",
    IFERROR(MEDIAN(_xlfn._xlws.FILTER(Table_Employee_Clean[Salary],
        (Table_Employee_Clean[Department] = Table_Employee!E93) *
        (Table_Employee_Clean[Region] = Table_Employee!F93))),
    "N/A"),
Table_Employee!I93)</f>
        <v>92723.22</v>
      </c>
      <c r="O93" t="str">
        <f>" "&amp;SUBSTITUTE(Table_Employee_Clean[[#This Row],[Phone]],"-","")</f>
        <v xml:space="preserve"> 9070562607</v>
      </c>
      <c r="P93" t="str">
        <f>TEXT(Table_Employee_Clean[[#This Row],[Format_Phone]],"(000) 000-0000")</f>
        <v>(907) 056-2607</v>
      </c>
      <c r="Q93" t="str">
        <f>CONCATENATE(TRIM(Table_Employee_Clean[[#This Row],[First_Name]])," ",TRIM(Table_Employee_Clean[[#This Row],[Last_Name]]))</f>
        <v>Bob Brown</v>
      </c>
      <c r="R93">
        <f ca="1">DATEDIF(Table_Employee_Clean[[#This Row],[Join_Date]], TODAY(), "y")</f>
        <v>3</v>
      </c>
      <c r="S93" t="str">
        <f>CONCATENATE(TRIM(Table_Employee_Clean[[#This Row],[Name_Concat]])," FROM ",TRIM(Table_Employee_Clean[[#This Row],[Region]]))</f>
        <v>Bob Brown FROM New York</v>
      </c>
    </row>
    <row r="94" spans="1:19" x14ac:dyDescent="0.25">
      <c r="A94" t="s">
        <v>211</v>
      </c>
      <c r="B94" t="s">
        <v>25</v>
      </c>
      <c r="C94" t="s">
        <v>53</v>
      </c>
      <c r="D94">
        <v>40</v>
      </c>
      <c r="E94" t="s">
        <v>1170</v>
      </c>
      <c r="F94" t="s">
        <v>1169</v>
      </c>
      <c r="G94" t="s">
        <v>33</v>
      </c>
      <c r="H94" s="5">
        <v>44265</v>
      </c>
      <c r="I94">
        <v>74837.75</v>
      </c>
      <c r="J94" t="s">
        <v>134</v>
      </c>
      <c r="K94">
        <v>-5641118241</v>
      </c>
      <c r="L94" t="s">
        <v>40</v>
      </c>
      <c r="M94" t="b">
        <v>0</v>
      </c>
      <c r="N94" s="6" cm="1">
        <f t="array" ref="N94">IF(Table_Employee!I94="N/A",
    IFERROR(MEDIAN(_xlfn._xlws.FILTER(Table_Employee_Clean[Salary],
        (Table_Employee_Clean[Department] = Table_Employee!E94) *
        (Table_Employee_Clean[Region] = Table_Employee!F94))),
    "N/A"),
Table_Employee!I94)</f>
        <v>74837.75</v>
      </c>
      <c r="O94" t="str">
        <f>" "&amp;SUBSTITUTE(Table_Employee_Clean[[#This Row],[Phone]],"-","")</f>
        <v xml:space="preserve"> 5641118241</v>
      </c>
      <c r="P94" t="str">
        <f>TEXT(Table_Employee_Clean[[#This Row],[Format_Phone]],"(000) 000-0000")</f>
        <v>(564) 111-8241</v>
      </c>
      <c r="Q94" t="str">
        <f>CONCATENATE(TRIM(Table_Employee_Clean[[#This Row],[First_Name]])," ",TRIM(Table_Employee_Clean[[#This Row],[Last_Name]]))</f>
        <v>Alice Johnson</v>
      </c>
      <c r="R94">
        <f ca="1">DATEDIF(Table_Employee_Clean[[#This Row],[Join_Date]], TODAY(), "y")</f>
        <v>5</v>
      </c>
      <c r="S94" t="str">
        <f>CONCATENATE(TRIM(Table_Employee_Clean[[#This Row],[Name_Concat]])," FROM ",TRIM(Table_Employee_Clean[[#This Row],[Region]]))</f>
        <v>Alice Johnson FROM New York</v>
      </c>
    </row>
    <row r="95" spans="1:19" x14ac:dyDescent="0.25">
      <c r="A95" t="s">
        <v>212</v>
      </c>
      <c r="B95" t="s">
        <v>32</v>
      </c>
      <c r="C95" t="s">
        <v>86</v>
      </c>
      <c r="D95">
        <v>30</v>
      </c>
      <c r="E95" t="s">
        <v>1160</v>
      </c>
      <c r="F95" t="s">
        <v>1161</v>
      </c>
      <c r="G95" t="s">
        <v>28</v>
      </c>
      <c r="H95" s="5">
        <v>43851</v>
      </c>
      <c r="I95">
        <v>86163.91</v>
      </c>
      <c r="J95" t="s">
        <v>213</v>
      </c>
      <c r="K95">
        <v>-2412462094</v>
      </c>
      <c r="L95" t="s">
        <v>18</v>
      </c>
      <c r="M95" t="b">
        <v>1</v>
      </c>
      <c r="N95" s="6" cm="1">
        <f t="array" ref="N95">IF(Table_Employee!I95="N/A",
    IFERROR(MEDIAN(_xlfn._xlws.FILTER(Table_Employee_Clean[Salary],
        (Table_Employee_Clean[Department] = Table_Employee!E95) *
        (Table_Employee_Clean[Region] = Table_Employee!F95))),
    "N/A"),
Table_Employee!I95)</f>
        <v>86163.91</v>
      </c>
      <c r="O95" t="str">
        <f>" "&amp;SUBSTITUTE(Table_Employee_Clean[[#This Row],[Phone]],"-","")</f>
        <v xml:space="preserve"> 2412462094</v>
      </c>
      <c r="P95" t="str">
        <f>TEXT(Table_Employee_Clean[[#This Row],[Format_Phone]],"(000) 000-0000")</f>
        <v>(241) 246-2094</v>
      </c>
      <c r="Q95" t="str">
        <f>CONCATENATE(TRIM(Table_Employee_Clean[[#This Row],[First_Name]])," ",TRIM(Table_Employee_Clean[[#This Row],[Last_Name]]))</f>
        <v>Eva Miller</v>
      </c>
      <c r="R95">
        <f ca="1">DATEDIF(Table_Employee_Clean[[#This Row],[Join_Date]], TODAY(), "y")</f>
        <v>6</v>
      </c>
      <c r="S95" t="str">
        <f>CONCATENATE(TRIM(Table_Employee_Clean[[#This Row],[Name_Concat]])," FROM ",TRIM(Table_Employee_Clean[[#This Row],[Region]]))</f>
        <v>Eva Miller FROM California</v>
      </c>
    </row>
    <row r="96" spans="1:19" x14ac:dyDescent="0.25">
      <c r="A96" t="s">
        <v>214</v>
      </c>
      <c r="B96" t="s">
        <v>57</v>
      </c>
      <c r="C96" t="s">
        <v>86</v>
      </c>
      <c r="D96">
        <v>40</v>
      </c>
      <c r="E96" t="s">
        <v>1162</v>
      </c>
      <c r="F96" t="s">
        <v>1171</v>
      </c>
      <c r="G96" t="s">
        <v>16</v>
      </c>
      <c r="H96" s="5">
        <v>45245</v>
      </c>
      <c r="I96">
        <v>83326.52</v>
      </c>
      <c r="J96" t="s">
        <v>98</v>
      </c>
      <c r="K96">
        <v>-2004615264</v>
      </c>
      <c r="L96" t="s">
        <v>18</v>
      </c>
      <c r="M96" t="b">
        <v>1</v>
      </c>
      <c r="N96" s="6" cm="1">
        <f t="array" ref="N96">IF(Table_Employee!I96="N/A",
    IFERROR(MEDIAN(_xlfn._xlws.FILTER(Table_Employee_Clean[Salary],
        (Table_Employee_Clean[Department] = Table_Employee!E96) *
        (Table_Employee_Clean[Region] = Table_Employee!F96))),
    "N/A"),
Table_Employee!I96)</f>
        <v>83326.52</v>
      </c>
      <c r="O96" t="str">
        <f>" "&amp;SUBSTITUTE(Table_Employee_Clean[[#This Row],[Phone]],"-","")</f>
        <v xml:space="preserve"> 2004615264</v>
      </c>
      <c r="P96" t="str">
        <f>TEXT(Table_Employee_Clean[[#This Row],[Format_Phone]],"(000) 000-0000")</f>
        <v>(200) 461-5264</v>
      </c>
      <c r="Q96" t="str">
        <f>CONCATENATE(TRIM(Table_Employee_Clean[[#This Row],[First_Name]])," ",TRIM(Table_Employee_Clean[[#This Row],[Last_Name]]))</f>
        <v>David Miller</v>
      </c>
      <c r="R96">
        <f ca="1">DATEDIF(Table_Employee_Clean[[#This Row],[Join_Date]], TODAY(), "y")</f>
        <v>2</v>
      </c>
      <c r="S96" t="str">
        <f>CONCATENATE(TRIM(Table_Employee_Clean[[#This Row],[Name_Concat]])," FROM ",TRIM(Table_Employee_Clean[[#This Row],[Region]]))</f>
        <v>David Miller FROM Illinois</v>
      </c>
    </row>
    <row r="97" spans="1:19" x14ac:dyDescent="0.25">
      <c r="A97" t="s">
        <v>216</v>
      </c>
      <c r="B97" t="s">
        <v>63</v>
      </c>
      <c r="C97" t="s">
        <v>86</v>
      </c>
      <c r="D97">
        <v>25</v>
      </c>
      <c r="E97" t="s">
        <v>1166</v>
      </c>
      <c r="F97" t="s">
        <v>1161</v>
      </c>
      <c r="G97" t="s">
        <v>16</v>
      </c>
      <c r="H97" s="5">
        <v>44659</v>
      </c>
      <c r="I97">
        <v>98425.1</v>
      </c>
      <c r="J97" t="s">
        <v>118</v>
      </c>
      <c r="K97">
        <v>-4610339936</v>
      </c>
      <c r="L97" t="s">
        <v>18</v>
      </c>
      <c r="M97" t="b">
        <v>1</v>
      </c>
      <c r="N97" s="6" cm="1">
        <f t="array" ref="N97">IF(Table_Employee!I97="N/A",
    IFERROR(MEDIAN(_xlfn._xlws.FILTER(Table_Employee_Clean[Salary],
        (Table_Employee_Clean[Department] = Table_Employee!E97) *
        (Table_Employee_Clean[Region] = Table_Employee!F97))),
    "N/A"),
Table_Employee!I97)</f>
        <v>98425.1</v>
      </c>
      <c r="O97" t="str">
        <f>" "&amp;SUBSTITUTE(Table_Employee_Clean[[#This Row],[Phone]],"-","")</f>
        <v xml:space="preserve"> 4610339936</v>
      </c>
      <c r="P97" t="str">
        <f>TEXT(Table_Employee_Clean[[#This Row],[Format_Phone]],"(000) 000-0000")</f>
        <v>(461) 033-9936</v>
      </c>
      <c r="Q97" t="str">
        <f>CONCATENATE(TRIM(Table_Employee_Clean[[#This Row],[First_Name]])," ",TRIM(Table_Employee_Clean[[#This Row],[Last_Name]]))</f>
        <v>Heidi Miller</v>
      </c>
      <c r="R97">
        <f ca="1">DATEDIF(Table_Employee_Clean[[#This Row],[Join_Date]], TODAY(), "y")</f>
        <v>4</v>
      </c>
      <c r="S97" t="str">
        <f>CONCATENATE(TRIM(Table_Employee_Clean[[#This Row],[Name_Concat]])," FROM ",TRIM(Table_Employee_Clean[[#This Row],[Region]]))</f>
        <v>Heidi Miller FROM California</v>
      </c>
    </row>
    <row r="98" spans="1:19" x14ac:dyDescent="0.25">
      <c r="A98" t="s">
        <v>218</v>
      </c>
      <c r="B98" t="s">
        <v>36</v>
      </c>
      <c r="C98" t="s">
        <v>53</v>
      </c>
      <c r="D98">
        <v>40</v>
      </c>
      <c r="E98" t="s">
        <v>1168</v>
      </c>
      <c r="F98" t="s">
        <v>1171</v>
      </c>
      <c r="G98" t="s">
        <v>33</v>
      </c>
      <c r="H98" s="5">
        <v>44702</v>
      </c>
      <c r="I98">
        <v>119764.2</v>
      </c>
      <c r="J98" t="s">
        <v>219</v>
      </c>
      <c r="K98">
        <v>-8861405785</v>
      </c>
      <c r="L98" t="s">
        <v>18</v>
      </c>
      <c r="M98" t="b">
        <v>0</v>
      </c>
      <c r="N98" s="6" cm="1">
        <f t="array" ref="N98">IF(Table_Employee!I98="N/A",
    IFERROR(MEDIAN(_xlfn._xlws.FILTER(Table_Employee_Clean[Salary],
        (Table_Employee_Clean[Department] = Table_Employee!E98) *
        (Table_Employee_Clean[Region] = Table_Employee!F98))),
    "N/A"),
Table_Employee!I98)</f>
        <v>119764.2</v>
      </c>
      <c r="O98" t="str">
        <f>" "&amp;SUBSTITUTE(Table_Employee_Clean[[#This Row],[Phone]],"-","")</f>
        <v xml:space="preserve"> 8861405785</v>
      </c>
      <c r="P98" t="str">
        <f>TEXT(Table_Employee_Clean[[#This Row],[Format_Phone]],"(000) 000-0000")</f>
        <v>(886) 140-5785</v>
      </c>
      <c r="Q98" t="str">
        <f>CONCATENATE(TRIM(Table_Employee_Clean[[#This Row],[First_Name]])," ",TRIM(Table_Employee_Clean[[#This Row],[Last_Name]]))</f>
        <v>Frank Johnson</v>
      </c>
      <c r="R98">
        <f ca="1">DATEDIF(Table_Employee_Clean[[#This Row],[Join_Date]], TODAY(), "y")</f>
        <v>4</v>
      </c>
      <c r="S98" t="str">
        <f>CONCATENATE(TRIM(Table_Employee_Clean[[#This Row],[Name_Concat]])," FROM ",TRIM(Table_Employee_Clean[[#This Row],[Region]]))</f>
        <v>Frank Johnson FROM Illinois</v>
      </c>
    </row>
    <row r="99" spans="1:19" x14ac:dyDescent="0.25">
      <c r="A99" t="s">
        <v>220</v>
      </c>
      <c r="B99" t="s">
        <v>36</v>
      </c>
      <c r="C99" t="s">
        <v>20</v>
      </c>
      <c r="D99">
        <v>40</v>
      </c>
      <c r="E99" t="s">
        <v>1170</v>
      </c>
      <c r="F99" t="s">
        <v>1161</v>
      </c>
      <c r="G99" t="s">
        <v>33</v>
      </c>
      <c r="H99" s="5">
        <v>44303</v>
      </c>
      <c r="I99">
        <v>58445.91</v>
      </c>
      <c r="J99" t="s">
        <v>198</v>
      </c>
      <c r="K99">
        <v>-1706304890</v>
      </c>
      <c r="L99" t="s">
        <v>23</v>
      </c>
      <c r="M99" t="b">
        <v>0</v>
      </c>
      <c r="N99" s="6" cm="1">
        <f t="array" ref="N99">IF(Table_Employee!I99="N/A",
    IFERROR(MEDIAN(_xlfn._xlws.FILTER(Table_Employee_Clean[Salary],
        (Table_Employee_Clean[Department] = Table_Employee!E99) *
        (Table_Employee_Clean[Region] = Table_Employee!F99))),
    "N/A"),
Table_Employee!I99)</f>
        <v>58445.91</v>
      </c>
      <c r="O99" t="str">
        <f>" "&amp;SUBSTITUTE(Table_Employee_Clean[[#This Row],[Phone]],"-","")</f>
        <v xml:space="preserve"> 1706304890</v>
      </c>
      <c r="P99" t="str">
        <f>TEXT(Table_Employee_Clean[[#This Row],[Format_Phone]],"(000) 000-0000")</f>
        <v>(170) 630-4890</v>
      </c>
      <c r="Q99" t="str">
        <f>CONCATENATE(TRIM(Table_Employee_Clean[[#This Row],[First_Name]])," ",TRIM(Table_Employee_Clean[[#This Row],[Last_Name]]))</f>
        <v>Frank Brown</v>
      </c>
      <c r="R99">
        <f ca="1">DATEDIF(Table_Employee_Clean[[#This Row],[Join_Date]], TODAY(), "y")</f>
        <v>5</v>
      </c>
      <c r="S99" t="str">
        <f>CONCATENATE(TRIM(Table_Employee_Clean[[#This Row],[Name_Concat]])," FROM ",TRIM(Table_Employee_Clean[[#This Row],[Region]]))</f>
        <v>Frank Brown FROM California</v>
      </c>
    </row>
    <row r="100" spans="1:19" x14ac:dyDescent="0.25">
      <c r="A100" t="s">
        <v>221</v>
      </c>
      <c r="B100" t="s">
        <v>13</v>
      </c>
      <c r="C100" t="s">
        <v>86</v>
      </c>
      <c r="D100">
        <v>30</v>
      </c>
      <c r="E100" t="s">
        <v>1160</v>
      </c>
      <c r="F100" t="s">
        <v>1169</v>
      </c>
      <c r="G100" t="s">
        <v>16</v>
      </c>
      <c r="H100" s="5">
        <v>44274</v>
      </c>
      <c r="I100">
        <v>101702.33</v>
      </c>
      <c r="J100" t="s">
        <v>87</v>
      </c>
      <c r="K100">
        <v>-3824967182</v>
      </c>
      <c r="L100" t="s">
        <v>23</v>
      </c>
      <c r="M100" t="b">
        <v>0</v>
      </c>
      <c r="N100" s="6" cm="1">
        <f t="array" ref="N100">IF(Table_Employee!I100="N/A",
    IFERROR(MEDIAN(_xlfn._xlws.FILTER(Table_Employee_Clean[Salary],
        (Table_Employee_Clean[Department] = Table_Employee!E100) *
        (Table_Employee_Clean[Region] = Table_Employee!F100))),
    "N/A"),
Table_Employee!I100)</f>
        <v>101702.33</v>
      </c>
      <c r="O100" t="str">
        <f>" "&amp;SUBSTITUTE(Table_Employee_Clean[[#This Row],[Phone]],"-","")</f>
        <v xml:space="preserve"> 3824967182</v>
      </c>
      <c r="P100" t="str">
        <f>TEXT(Table_Employee_Clean[[#This Row],[Format_Phone]],"(000) 000-0000")</f>
        <v>(382) 496-7182</v>
      </c>
      <c r="Q100" t="str">
        <f>CONCATENATE(TRIM(Table_Employee_Clean[[#This Row],[First_Name]])," ",TRIM(Table_Employee_Clean[[#This Row],[Last_Name]]))</f>
        <v>Bob Miller</v>
      </c>
      <c r="R100">
        <f ca="1">DATEDIF(Table_Employee_Clean[[#This Row],[Join_Date]], TODAY(), "y")</f>
        <v>5</v>
      </c>
      <c r="S100" t="str">
        <f>CONCATENATE(TRIM(Table_Employee_Clean[[#This Row],[Name_Concat]])," FROM ",TRIM(Table_Employee_Clean[[#This Row],[Region]]))</f>
        <v>Bob Miller FROM New York</v>
      </c>
    </row>
    <row r="101" spans="1:19" x14ac:dyDescent="0.25">
      <c r="A101" t="s">
        <v>222</v>
      </c>
      <c r="B101" t="s">
        <v>32</v>
      </c>
      <c r="C101" t="s">
        <v>26</v>
      </c>
      <c r="D101">
        <v>25</v>
      </c>
      <c r="E101" t="s">
        <v>1164</v>
      </c>
      <c r="F101" t="s">
        <v>1161</v>
      </c>
      <c r="G101" t="s">
        <v>16</v>
      </c>
      <c r="H101" s="5">
        <v>44570</v>
      </c>
      <c r="I101" t="s">
        <v>223</v>
      </c>
      <c r="J101" t="s">
        <v>224</v>
      </c>
      <c r="K101">
        <v>-2582386869</v>
      </c>
      <c r="L101" t="s">
        <v>30</v>
      </c>
      <c r="M101" t="b">
        <v>0</v>
      </c>
      <c r="N101" s="6" cm="1">
        <f t="array" ref="N101">IF(Table_Employee!I101="N/A",
    IFERROR(MEDIAN(_xlfn._xlws.FILTER(Table_Employee_Clean[Salary],
        (Table_Employee_Clean[Department] = Table_Employee!E101) *
        (Table_Employee_Clean[Region] = Table_Employee!F101))),
    "N/A"),
Table_Employee!I101)</f>
        <v>93772.61</v>
      </c>
      <c r="O101" t="str">
        <f>" "&amp;SUBSTITUTE(Table_Employee_Clean[[#This Row],[Phone]],"-","")</f>
        <v xml:space="preserve"> 2582386869</v>
      </c>
      <c r="P101" t="str">
        <f>TEXT(Table_Employee_Clean[[#This Row],[Format_Phone]],"(000) 000-0000")</f>
        <v>(258) 238-6869</v>
      </c>
      <c r="Q101" t="str">
        <f>CONCATENATE(TRIM(Table_Employee_Clean[[#This Row],[First_Name]])," ",TRIM(Table_Employee_Clean[[#This Row],[Last_Name]]))</f>
        <v>Eva Jones</v>
      </c>
      <c r="R101">
        <f ca="1">DATEDIF(Table_Employee_Clean[[#This Row],[Join_Date]], TODAY(), "y")</f>
        <v>4</v>
      </c>
      <c r="S101" t="str">
        <f>CONCATENATE(TRIM(Table_Employee_Clean[[#This Row],[Name_Concat]])," FROM ",TRIM(Table_Employee_Clean[[#This Row],[Region]]))</f>
        <v>Eva Jones FROM California</v>
      </c>
    </row>
    <row r="102" spans="1:19" x14ac:dyDescent="0.25">
      <c r="A102" t="s">
        <v>225</v>
      </c>
      <c r="B102" t="s">
        <v>52</v>
      </c>
      <c r="C102" t="s">
        <v>14</v>
      </c>
      <c r="D102">
        <v>35</v>
      </c>
      <c r="E102" t="s">
        <v>1166</v>
      </c>
      <c r="F102" t="s">
        <v>1163</v>
      </c>
      <c r="G102" t="s">
        <v>28</v>
      </c>
      <c r="H102" s="5">
        <v>44429</v>
      </c>
      <c r="I102">
        <v>98819.22</v>
      </c>
      <c r="J102" t="s">
        <v>149</v>
      </c>
      <c r="K102">
        <v>-794200748</v>
      </c>
      <c r="L102" t="s">
        <v>30</v>
      </c>
      <c r="M102" t="b">
        <v>0</v>
      </c>
      <c r="N102" s="6" cm="1">
        <f t="array" ref="N102">IF(Table_Employee!I102="N/A",
    IFERROR(MEDIAN(_xlfn._xlws.FILTER(Table_Employee_Clean[Salary],
        (Table_Employee_Clean[Department] = Table_Employee!E102) *
        (Table_Employee_Clean[Region] = Table_Employee!F102))),
    "N/A"),
Table_Employee!I102)</f>
        <v>98819.22</v>
      </c>
      <c r="O102" t="str">
        <f>" "&amp;SUBSTITUTE(Table_Employee_Clean[[#This Row],[Phone]],"-","")</f>
        <v xml:space="preserve"> 794200748</v>
      </c>
      <c r="P102" t="str">
        <f>TEXT(Table_Employee_Clean[[#This Row],[Format_Phone]],"(000) 000-0000")</f>
        <v>(079) 420-0748</v>
      </c>
      <c r="Q102" t="str">
        <f>CONCATENATE(TRIM(Table_Employee_Clean[[#This Row],[First_Name]])," ",TRIM(Table_Employee_Clean[[#This Row],[Last_Name]]))</f>
        <v>Charlie Davis</v>
      </c>
      <c r="R102">
        <f ca="1">DATEDIF(Table_Employee_Clean[[#This Row],[Join_Date]], TODAY(), "y")</f>
        <v>5</v>
      </c>
      <c r="S102" t="str">
        <f>CONCATENATE(TRIM(Table_Employee_Clean[[#This Row],[Name_Concat]])," FROM ",TRIM(Table_Employee_Clean[[#This Row],[Region]]))</f>
        <v>Charlie Davis FROM Texas</v>
      </c>
    </row>
    <row r="103" spans="1:19" x14ac:dyDescent="0.25">
      <c r="A103" t="s">
        <v>226</v>
      </c>
      <c r="B103" t="s">
        <v>63</v>
      </c>
      <c r="C103" t="s">
        <v>53</v>
      </c>
      <c r="D103">
        <v>25</v>
      </c>
      <c r="E103" t="s">
        <v>1166</v>
      </c>
      <c r="F103" t="s">
        <v>1171</v>
      </c>
      <c r="G103" t="s">
        <v>33</v>
      </c>
      <c r="H103" s="5">
        <v>44792</v>
      </c>
      <c r="I103">
        <v>83509.990000000005</v>
      </c>
      <c r="J103" t="s">
        <v>104</v>
      </c>
      <c r="K103">
        <v>-4653984027</v>
      </c>
      <c r="L103" t="s">
        <v>18</v>
      </c>
      <c r="M103" t="b">
        <v>0</v>
      </c>
      <c r="N103" s="6" cm="1">
        <f t="array" ref="N103">IF(Table_Employee!I103="N/A",
    IFERROR(MEDIAN(_xlfn._xlws.FILTER(Table_Employee_Clean[Salary],
        (Table_Employee_Clean[Department] = Table_Employee!E103) *
        (Table_Employee_Clean[Region] = Table_Employee!F103))),
    "N/A"),
Table_Employee!I103)</f>
        <v>83509.990000000005</v>
      </c>
      <c r="O103" t="str">
        <f>" "&amp;SUBSTITUTE(Table_Employee_Clean[[#This Row],[Phone]],"-","")</f>
        <v xml:space="preserve"> 4653984027</v>
      </c>
      <c r="P103" t="str">
        <f>TEXT(Table_Employee_Clean[[#This Row],[Format_Phone]],"(000) 000-0000")</f>
        <v>(465) 398-4027</v>
      </c>
      <c r="Q103" t="str">
        <f>CONCATENATE(TRIM(Table_Employee_Clean[[#This Row],[First_Name]])," ",TRIM(Table_Employee_Clean[[#This Row],[Last_Name]]))</f>
        <v>Heidi Johnson</v>
      </c>
      <c r="R103">
        <f ca="1">DATEDIF(Table_Employee_Clean[[#This Row],[Join_Date]], TODAY(), "y")</f>
        <v>4</v>
      </c>
      <c r="S103" t="str">
        <f>CONCATENATE(TRIM(Table_Employee_Clean[[#This Row],[Name_Concat]])," FROM ",TRIM(Table_Employee_Clean[[#This Row],[Region]]))</f>
        <v>Heidi Johnson FROM Illinois</v>
      </c>
    </row>
    <row r="104" spans="1:19" x14ac:dyDescent="0.25">
      <c r="A104" t="s">
        <v>227</v>
      </c>
      <c r="B104" t="s">
        <v>25</v>
      </c>
      <c r="C104" t="s">
        <v>53</v>
      </c>
      <c r="D104">
        <v>35</v>
      </c>
      <c r="E104" t="s">
        <v>1162</v>
      </c>
      <c r="F104" t="s">
        <v>1163</v>
      </c>
      <c r="G104" t="s">
        <v>16</v>
      </c>
      <c r="H104" s="5">
        <v>44651</v>
      </c>
      <c r="I104">
        <v>84422.26</v>
      </c>
      <c r="J104" t="s">
        <v>134</v>
      </c>
      <c r="K104">
        <v>-9141612845</v>
      </c>
      <c r="L104" t="s">
        <v>18</v>
      </c>
      <c r="M104" t="b">
        <v>0</v>
      </c>
      <c r="N104" s="6" cm="1">
        <f t="array" ref="N104">IF(Table_Employee!I104="N/A",
    IFERROR(MEDIAN(_xlfn._xlws.FILTER(Table_Employee_Clean[Salary],
        (Table_Employee_Clean[Department] = Table_Employee!E104) *
        (Table_Employee_Clean[Region] = Table_Employee!F104))),
    "N/A"),
Table_Employee!I104)</f>
        <v>84422.26</v>
      </c>
      <c r="O104" t="str">
        <f>" "&amp;SUBSTITUTE(Table_Employee_Clean[[#This Row],[Phone]],"-","")</f>
        <v xml:space="preserve"> 9141612845</v>
      </c>
      <c r="P104" t="str">
        <f>TEXT(Table_Employee_Clean[[#This Row],[Format_Phone]],"(000) 000-0000")</f>
        <v>(914) 161-2845</v>
      </c>
      <c r="Q104" t="str">
        <f>CONCATENATE(TRIM(Table_Employee_Clean[[#This Row],[First_Name]])," ",TRIM(Table_Employee_Clean[[#This Row],[Last_Name]]))</f>
        <v>Alice Johnson</v>
      </c>
      <c r="R104">
        <f ca="1">DATEDIF(Table_Employee_Clean[[#This Row],[Join_Date]], TODAY(), "y")</f>
        <v>4</v>
      </c>
      <c r="S104" t="str">
        <f>CONCATENATE(TRIM(Table_Employee_Clean[[#This Row],[Name_Concat]])," FROM ",TRIM(Table_Employee_Clean[[#This Row],[Region]]))</f>
        <v>Alice Johnson FROM Texas</v>
      </c>
    </row>
    <row r="105" spans="1:19" x14ac:dyDescent="0.25">
      <c r="A105" t="s">
        <v>228</v>
      </c>
      <c r="B105" t="s">
        <v>25</v>
      </c>
      <c r="C105" t="s">
        <v>20</v>
      </c>
      <c r="D105">
        <v>30</v>
      </c>
      <c r="E105" t="s">
        <v>1164</v>
      </c>
      <c r="F105" t="s">
        <v>1171</v>
      </c>
      <c r="G105" t="s">
        <v>33</v>
      </c>
      <c r="H105" s="5">
        <v>44005</v>
      </c>
      <c r="I105">
        <v>119574.27</v>
      </c>
      <c r="J105" t="s">
        <v>76</v>
      </c>
      <c r="K105">
        <v>-3985547434</v>
      </c>
      <c r="L105" t="s">
        <v>18</v>
      </c>
      <c r="M105" t="b">
        <v>1</v>
      </c>
      <c r="N105" s="6" cm="1">
        <f t="array" ref="N105">IF(Table_Employee!I105="N/A",
    IFERROR(MEDIAN(_xlfn._xlws.FILTER(Table_Employee_Clean[Salary],
        (Table_Employee_Clean[Department] = Table_Employee!E105) *
        (Table_Employee_Clean[Region] = Table_Employee!F105))),
    "N/A"),
Table_Employee!I105)</f>
        <v>119574.27</v>
      </c>
      <c r="O105" t="str">
        <f>" "&amp;SUBSTITUTE(Table_Employee_Clean[[#This Row],[Phone]],"-","")</f>
        <v xml:space="preserve"> 3985547434</v>
      </c>
      <c r="P105" t="str">
        <f>TEXT(Table_Employee_Clean[[#This Row],[Format_Phone]],"(000) 000-0000")</f>
        <v>(398) 554-7434</v>
      </c>
      <c r="Q105" t="str">
        <f>CONCATENATE(TRIM(Table_Employee_Clean[[#This Row],[First_Name]])," ",TRIM(Table_Employee_Clean[[#This Row],[Last_Name]]))</f>
        <v>Alice Brown</v>
      </c>
      <c r="R105">
        <f ca="1">DATEDIF(Table_Employee_Clean[[#This Row],[Join_Date]], TODAY(), "y")</f>
        <v>6</v>
      </c>
      <c r="S105" t="str">
        <f>CONCATENATE(TRIM(Table_Employee_Clean[[#This Row],[Name_Concat]])," FROM ",TRIM(Table_Employee_Clean[[#This Row],[Region]]))</f>
        <v>Alice Brown FROM Illinois</v>
      </c>
    </row>
    <row r="106" spans="1:19" x14ac:dyDescent="0.25">
      <c r="A106" t="s">
        <v>229</v>
      </c>
      <c r="B106" t="s">
        <v>67</v>
      </c>
      <c r="C106" t="s">
        <v>53</v>
      </c>
      <c r="D106">
        <v>30</v>
      </c>
      <c r="E106" t="s">
        <v>1168</v>
      </c>
      <c r="F106" t="s">
        <v>1171</v>
      </c>
      <c r="G106" t="s">
        <v>16</v>
      </c>
      <c r="H106" s="5">
        <v>45419</v>
      </c>
      <c r="I106">
        <v>86580.08</v>
      </c>
      <c r="J106" t="s">
        <v>116</v>
      </c>
      <c r="K106">
        <v>-5379502096</v>
      </c>
      <c r="L106" t="s">
        <v>30</v>
      </c>
      <c r="M106" t="b">
        <v>1</v>
      </c>
      <c r="N106" s="6" cm="1">
        <f t="array" ref="N106">IF(Table_Employee!I106="N/A",
    IFERROR(MEDIAN(_xlfn._xlws.FILTER(Table_Employee_Clean[Salary],
        (Table_Employee_Clean[Department] = Table_Employee!E106) *
        (Table_Employee_Clean[Region] = Table_Employee!F106))),
    "N/A"),
Table_Employee!I106)</f>
        <v>86580.08</v>
      </c>
      <c r="O106" t="str">
        <f>" "&amp;SUBSTITUTE(Table_Employee_Clean[[#This Row],[Phone]],"-","")</f>
        <v xml:space="preserve"> 5379502096</v>
      </c>
      <c r="P106" t="str">
        <f>TEXT(Table_Employee_Clean[[#This Row],[Format_Phone]],"(000) 000-0000")</f>
        <v>(537) 950-2096</v>
      </c>
      <c r="Q106" t="str">
        <f>CONCATENATE(TRIM(Table_Employee_Clean[[#This Row],[First_Name]])," ",TRIM(Table_Employee_Clean[[#This Row],[Last_Name]]))</f>
        <v>Grace Johnson</v>
      </c>
      <c r="R106">
        <f ca="1">DATEDIF(Table_Employee_Clean[[#This Row],[Join_Date]], TODAY(), "y")</f>
        <v>2</v>
      </c>
      <c r="S106" t="str">
        <f>CONCATENATE(TRIM(Table_Employee_Clean[[#This Row],[Name_Concat]])," FROM ",TRIM(Table_Employee_Clean[[#This Row],[Region]]))</f>
        <v>Grace Johnson FROM Illinois</v>
      </c>
    </row>
    <row r="107" spans="1:19" x14ac:dyDescent="0.25">
      <c r="A107" t="s">
        <v>230</v>
      </c>
      <c r="B107" t="s">
        <v>63</v>
      </c>
      <c r="C107" t="s">
        <v>53</v>
      </c>
      <c r="D107">
        <v>35</v>
      </c>
      <c r="E107" t="s">
        <v>1168</v>
      </c>
      <c r="F107" t="s">
        <v>1167</v>
      </c>
      <c r="G107" t="s">
        <v>33</v>
      </c>
      <c r="H107" s="5">
        <v>44995</v>
      </c>
      <c r="I107">
        <v>93471.91</v>
      </c>
      <c r="J107" t="s">
        <v>104</v>
      </c>
      <c r="K107">
        <v>-26876810</v>
      </c>
      <c r="L107" t="s">
        <v>40</v>
      </c>
      <c r="M107" t="b">
        <v>0</v>
      </c>
      <c r="N107" s="6" cm="1">
        <f t="array" ref="N107">IF(Table_Employee!I107="N/A",
    IFERROR(MEDIAN(_xlfn._xlws.FILTER(Table_Employee_Clean[Salary],
        (Table_Employee_Clean[Department] = Table_Employee!E107) *
        (Table_Employee_Clean[Region] = Table_Employee!F107))),
    "N/A"),
Table_Employee!I107)</f>
        <v>93471.91</v>
      </c>
      <c r="O107" t="str">
        <f>" "&amp;SUBSTITUTE(Table_Employee_Clean[[#This Row],[Phone]],"-","")</f>
        <v xml:space="preserve"> 26876810</v>
      </c>
      <c r="P107" t="str">
        <f>TEXT(Table_Employee_Clean[[#This Row],[Format_Phone]],"(000) 000-0000")</f>
        <v>(002) 687-6810</v>
      </c>
      <c r="Q107" t="str">
        <f>CONCATENATE(TRIM(Table_Employee_Clean[[#This Row],[First_Name]])," ",TRIM(Table_Employee_Clean[[#This Row],[Last_Name]]))</f>
        <v>Heidi Johnson</v>
      </c>
      <c r="R107">
        <f ca="1">DATEDIF(Table_Employee_Clean[[#This Row],[Join_Date]], TODAY(), "y")</f>
        <v>3</v>
      </c>
      <c r="S107" t="str">
        <f>CONCATENATE(TRIM(Table_Employee_Clean[[#This Row],[Name_Concat]])," FROM ",TRIM(Table_Employee_Clean[[#This Row],[Region]]))</f>
        <v>Heidi Johnson FROM Florida</v>
      </c>
    </row>
    <row r="108" spans="1:19" x14ac:dyDescent="0.25">
      <c r="A108" t="s">
        <v>231</v>
      </c>
      <c r="B108" t="s">
        <v>13</v>
      </c>
      <c r="C108" t="s">
        <v>86</v>
      </c>
      <c r="D108">
        <v>30</v>
      </c>
      <c r="E108" t="s">
        <v>1160</v>
      </c>
      <c r="F108" t="s">
        <v>1169</v>
      </c>
      <c r="G108" t="s">
        <v>33</v>
      </c>
      <c r="H108" s="5">
        <v>45183</v>
      </c>
      <c r="I108">
        <v>55683.12</v>
      </c>
      <c r="J108" t="s">
        <v>87</v>
      </c>
      <c r="K108">
        <v>-8071569561</v>
      </c>
      <c r="L108" t="s">
        <v>40</v>
      </c>
      <c r="M108" t="b">
        <v>1</v>
      </c>
      <c r="N108" s="6" cm="1">
        <f t="array" ref="N108">IF(Table_Employee!I108="N/A",
    IFERROR(MEDIAN(_xlfn._xlws.FILTER(Table_Employee_Clean[Salary],
        (Table_Employee_Clean[Department] = Table_Employee!E108) *
        (Table_Employee_Clean[Region] = Table_Employee!F108))),
    "N/A"),
Table_Employee!I108)</f>
        <v>55683.12</v>
      </c>
      <c r="O108" t="str">
        <f>" "&amp;SUBSTITUTE(Table_Employee_Clean[[#This Row],[Phone]],"-","")</f>
        <v xml:space="preserve"> 8071569561</v>
      </c>
      <c r="P108" t="str">
        <f>TEXT(Table_Employee_Clean[[#This Row],[Format_Phone]],"(000) 000-0000")</f>
        <v>(807) 156-9561</v>
      </c>
      <c r="Q108" t="str">
        <f>CONCATENATE(TRIM(Table_Employee_Clean[[#This Row],[First_Name]])," ",TRIM(Table_Employee_Clean[[#This Row],[Last_Name]]))</f>
        <v>Bob Miller</v>
      </c>
      <c r="R108">
        <f ca="1">DATEDIF(Table_Employee_Clean[[#This Row],[Join_Date]], TODAY(), "y")</f>
        <v>3</v>
      </c>
      <c r="S108" t="str">
        <f>CONCATENATE(TRIM(Table_Employee_Clean[[#This Row],[Name_Concat]])," FROM ",TRIM(Table_Employee_Clean[[#This Row],[Region]]))</f>
        <v>Bob Miller FROM New York</v>
      </c>
    </row>
    <row r="109" spans="1:19" x14ac:dyDescent="0.25">
      <c r="A109" t="s">
        <v>232</v>
      </c>
      <c r="B109" t="s">
        <v>13</v>
      </c>
      <c r="C109" t="s">
        <v>20</v>
      </c>
      <c r="D109">
        <v>30</v>
      </c>
      <c r="E109" t="s">
        <v>1166</v>
      </c>
      <c r="F109" t="s">
        <v>1167</v>
      </c>
      <c r="G109" t="s">
        <v>33</v>
      </c>
      <c r="H109" s="5">
        <v>45242</v>
      </c>
      <c r="I109">
        <v>91566.78</v>
      </c>
      <c r="J109" t="s">
        <v>22</v>
      </c>
      <c r="K109">
        <v>-175370303</v>
      </c>
      <c r="L109" t="s">
        <v>30</v>
      </c>
      <c r="M109" t="b">
        <v>1</v>
      </c>
      <c r="N109" s="6" cm="1">
        <f t="array" ref="N109">IF(Table_Employee!I109="N/A",
    IFERROR(MEDIAN(_xlfn._xlws.FILTER(Table_Employee_Clean[Salary],
        (Table_Employee_Clean[Department] = Table_Employee!E109) *
        (Table_Employee_Clean[Region] = Table_Employee!F109))),
    "N/A"),
Table_Employee!I109)</f>
        <v>91566.78</v>
      </c>
      <c r="O109" t="str">
        <f>" "&amp;SUBSTITUTE(Table_Employee_Clean[[#This Row],[Phone]],"-","")</f>
        <v xml:space="preserve"> 175370303</v>
      </c>
      <c r="P109" t="str">
        <f>TEXT(Table_Employee_Clean[[#This Row],[Format_Phone]],"(000) 000-0000")</f>
        <v>(017) 537-0303</v>
      </c>
      <c r="Q109" t="str">
        <f>CONCATENATE(TRIM(Table_Employee_Clean[[#This Row],[First_Name]])," ",TRIM(Table_Employee_Clean[[#This Row],[Last_Name]]))</f>
        <v>Bob Brown</v>
      </c>
      <c r="R109">
        <f ca="1">DATEDIF(Table_Employee_Clean[[#This Row],[Join_Date]], TODAY(), "y")</f>
        <v>2</v>
      </c>
      <c r="S109" t="str">
        <f>CONCATENATE(TRIM(Table_Employee_Clean[[#This Row],[Name_Concat]])," FROM ",TRIM(Table_Employee_Clean[[#This Row],[Region]]))</f>
        <v>Bob Brown FROM Florida</v>
      </c>
    </row>
    <row r="110" spans="1:19" x14ac:dyDescent="0.25">
      <c r="A110" t="s">
        <v>233</v>
      </c>
      <c r="B110" t="s">
        <v>57</v>
      </c>
      <c r="C110" t="s">
        <v>86</v>
      </c>
      <c r="D110">
        <v>35</v>
      </c>
      <c r="E110" t="s">
        <v>1160</v>
      </c>
      <c r="F110" t="s">
        <v>1161</v>
      </c>
      <c r="G110" t="s">
        <v>28</v>
      </c>
      <c r="H110" s="5">
        <v>45591</v>
      </c>
      <c r="I110">
        <v>81782.19</v>
      </c>
      <c r="J110" t="s">
        <v>98</v>
      </c>
      <c r="K110">
        <v>-5319433749</v>
      </c>
      <c r="L110" t="s">
        <v>30</v>
      </c>
      <c r="M110" t="b">
        <v>0</v>
      </c>
      <c r="N110" s="6" cm="1">
        <f t="array" ref="N110">IF(Table_Employee!I110="N/A",
    IFERROR(MEDIAN(_xlfn._xlws.FILTER(Table_Employee_Clean[Salary],
        (Table_Employee_Clean[Department] = Table_Employee!E110) *
        (Table_Employee_Clean[Region] = Table_Employee!F110))),
    "N/A"),
Table_Employee!I110)</f>
        <v>81782.19</v>
      </c>
      <c r="O110" t="str">
        <f>" "&amp;SUBSTITUTE(Table_Employee_Clean[[#This Row],[Phone]],"-","")</f>
        <v xml:space="preserve"> 5319433749</v>
      </c>
      <c r="P110" t="str">
        <f>TEXT(Table_Employee_Clean[[#This Row],[Format_Phone]],"(000) 000-0000")</f>
        <v>(531) 943-3749</v>
      </c>
      <c r="Q110" t="str">
        <f>CONCATENATE(TRIM(Table_Employee_Clean[[#This Row],[First_Name]])," ",TRIM(Table_Employee_Clean[[#This Row],[Last_Name]]))</f>
        <v>David Miller</v>
      </c>
      <c r="R110">
        <f ca="1">DATEDIF(Table_Employee_Clean[[#This Row],[Join_Date]], TODAY(), "y")</f>
        <v>1</v>
      </c>
      <c r="S110" t="str">
        <f>CONCATENATE(TRIM(Table_Employee_Clean[[#This Row],[Name_Concat]])," FROM ",TRIM(Table_Employee_Clean[[#This Row],[Region]]))</f>
        <v>David Miller FROM California</v>
      </c>
    </row>
    <row r="111" spans="1:19" x14ac:dyDescent="0.25">
      <c r="A111" t="s">
        <v>234</v>
      </c>
      <c r="B111" t="s">
        <v>32</v>
      </c>
      <c r="C111" t="s">
        <v>14</v>
      </c>
      <c r="D111">
        <v>30</v>
      </c>
      <c r="E111" t="s">
        <v>1160</v>
      </c>
      <c r="F111" t="s">
        <v>1169</v>
      </c>
      <c r="G111" t="s">
        <v>33</v>
      </c>
      <c r="H111" s="5">
        <v>44066</v>
      </c>
      <c r="I111">
        <v>88119.37</v>
      </c>
      <c r="J111" t="s">
        <v>34</v>
      </c>
      <c r="K111">
        <v>-4793036148</v>
      </c>
      <c r="L111" t="s">
        <v>30</v>
      </c>
      <c r="M111" t="b">
        <v>1</v>
      </c>
      <c r="N111" s="6" cm="1">
        <f t="array" ref="N111">IF(Table_Employee!I111="N/A",
    IFERROR(MEDIAN(_xlfn._xlws.FILTER(Table_Employee_Clean[Salary],
        (Table_Employee_Clean[Department] = Table_Employee!E111) *
        (Table_Employee_Clean[Region] = Table_Employee!F111))),
    "N/A"),
Table_Employee!I111)</f>
        <v>88119.37</v>
      </c>
      <c r="O111" t="str">
        <f>" "&amp;SUBSTITUTE(Table_Employee_Clean[[#This Row],[Phone]],"-","")</f>
        <v xml:space="preserve"> 4793036148</v>
      </c>
      <c r="P111" t="str">
        <f>TEXT(Table_Employee_Clean[[#This Row],[Format_Phone]],"(000) 000-0000")</f>
        <v>(479) 303-6148</v>
      </c>
      <c r="Q111" t="str">
        <f>CONCATENATE(TRIM(Table_Employee_Clean[[#This Row],[First_Name]])," ",TRIM(Table_Employee_Clean[[#This Row],[Last_Name]]))</f>
        <v>Eva Davis</v>
      </c>
      <c r="R111">
        <f ca="1">DATEDIF(Table_Employee_Clean[[#This Row],[Join_Date]], TODAY(), "y")</f>
        <v>6</v>
      </c>
      <c r="S111" t="str">
        <f>CONCATENATE(TRIM(Table_Employee_Clean[[#This Row],[Name_Concat]])," FROM ",TRIM(Table_Employee_Clean[[#This Row],[Region]]))</f>
        <v>Eva Davis FROM New York</v>
      </c>
    </row>
    <row r="112" spans="1:19" x14ac:dyDescent="0.25">
      <c r="A112" t="s">
        <v>235</v>
      </c>
      <c r="B112" t="s">
        <v>32</v>
      </c>
      <c r="C112" t="s">
        <v>42</v>
      </c>
      <c r="D112">
        <v>30</v>
      </c>
      <c r="E112" t="s">
        <v>1166</v>
      </c>
      <c r="F112" t="s">
        <v>1163</v>
      </c>
      <c r="G112" t="s">
        <v>16</v>
      </c>
      <c r="H112" s="5">
        <v>45454</v>
      </c>
      <c r="I112">
        <v>71532.83</v>
      </c>
      <c r="J112" t="s">
        <v>236</v>
      </c>
      <c r="K112">
        <v>-8728399920</v>
      </c>
      <c r="L112" t="s">
        <v>30</v>
      </c>
      <c r="M112" t="b">
        <v>1</v>
      </c>
      <c r="N112" s="6" cm="1">
        <f t="array" ref="N112">IF(Table_Employee!I112="N/A",
    IFERROR(MEDIAN(_xlfn._xlws.FILTER(Table_Employee_Clean[Salary],
        (Table_Employee_Clean[Department] = Table_Employee!E112) *
        (Table_Employee_Clean[Region] = Table_Employee!F112))),
    "N/A"),
Table_Employee!I112)</f>
        <v>71532.83</v>
      </c>
      <c r="O112" t="str">
        <f>" "&amp;SUBSTITUTE(Table_Employee_Clean[[#This Row],[Phone]],"-","")</f>
        <v xml:space="preserve"> 8728399920</v>
      </c>
      <c r="P112" t="str">
        <f>TEXT(Table_Employee_Clean[[#This Row],[Format_Phone]],"(000) 000-0000")</f>
        <v>(872) 839-9920</v>
      </c>
      <c r="Q112" t="str">
        <f>CONCATENATE(TRIM(Table_Employee_Clean[[#This Row],[First_Name]])," ",TRIM(Table_Employee_Clean[[#This Row],[Last_Name]]))</f>
        <v>Eva Garcia</v>
      </c>
      <c r="R112">
        <f ca="1">DATEDIF(Table_Employee_Clean[[#This Row],[Join_Date]], TODAY(), "y")</f>
        <v>2</v>
      </c>
      <c r="S112" t="str">
        <f>CONCATENATE(TRIM(Table_Employee_Clean[[#This Row],[Name_Concat]])," FROM ",TRIM(Table_Employee_Clean[[#This Row],[Region]]))</f>
        <v>Eva Garcia FROM Texas</v>
      </c>
    </row>
    <row r="113" spans="1:19" x14ac:dyDescent="0.25">
      <c r="A113" t="s">
        <v>237</v>
      </c>
      <c r="B113" t="s">
        <v>32</v>
      </c>
      <c r="C113" t="s">
        <v>14</v>
      </c>
      <c r="D113">
        <v>40</v>
      </c>
      <c r="E113" t="s">
        <v>1166</v>
      </c>
      <c r="F113" t="s">
        <v>1167</v>
      </c>
      <c r="G113" t="s">
        <v>28</v>
      </c>
      <c r="H113" s="5">
        <v>44453</v>
      </c>
      <c r="I113">
        <v>98981.36</v>
      </c>
      <c r="J113" t="s">
        <v>34</v>
      </c>
      <c r="K113">
        <v>-9212493842</v>
      </c>
      <c r="L113" t="s">
        <v>30</v>
      </c>
      <c r="M113" t="b">
        <v>1</v>
      </c>
      <c r="N113" s="6" cm="1">
        <f t="array" ref="N113">IF(Table_Employee!I113="N/A",
    IFERROR(MEDIAN(_xlfn._xlws.FILTER(Table_Employee_Clean[Salary],
        (Table_Employee_Clean[Department] = Table_Employee!E113) *
        (Table_Employee_Clean[Region] = Table_Employee!F113))),
    "N/A"),
Table_Employee!I113)</f>
        <v>98981.36</v>
      </c>
      <c r="O113" t="str">
        <f>" "&amp;SUBSTITUTE(Table_Employee_Clean[[#This Row],[Phone]],"-","")</f>
        <v xml:space="preserve"> 9212493842</v>
      </c>
      <c r="P113" t="str">
        <f>TEXT(Table_Employee_Clean[[#This Row],[Format_Phone]],"(000) 000-0000")</f>
        <v>(921) 249-3842</v>
      </c>
      <c r="Q113" t="str">
        <f>CONCATENATE(TRIM(Table_Employee_Clean[[#This Row],[First_Name]])," ",TRIM(Table_Employee_Clean[[#This Row],[Last_Name]]))</f>
        <v>Eva Davis</v>
      </c>
      <c r="R113">
        <f ca="1">DATEDIF(Table_Employee_Clean[[#This Row],[Join_Date]], TODAY(), "y")</f>
        <v>5</v>
      </c>
      <c r="S113" t="str">
        <f>CONCATENATE(TRIM(Table_Employee_Clean[[#This Row],[Name_Concat]])," FROM ",TRIM(Table_Employee_Clean[[#This Row],[Region]]))</f>
        <v>Eva Davis FROM Florida</v>
      </c>
    </row>
    <row r="114" spans="1:19" x14ac:dyDescent="0.25">
      <c r="A114" t="s">
        <v>238</v>
      </c>
      <c r="B114" t="s">
        <v>63</v>
      </c>
      <c r="C114" t="s">
        <v>42</v>
      </c>
      <c r="D114">
        <v>40</v>
      </c>
      <c r="E114" t="s">
        <v>1166</v>
      </c>
      <c r="F114" t="s">
        <v>1171</v>
      </c>
      <c r="G114" t="s">
        <v>16</v>
      </c>
      <c r="H114" s="5">
        <v>45652</v>
      </c>
      <c r="I114">
        <v>80242.009999999995</v>
      </c>
      <c r="J114" t="s">
        <v>209</v>
      </c>
      <c r="K114">
        <v>-894870604</v>
      </c>
      <c r="L114" t="s">
        <v>30</v>
      </c>
      <c r="M114" t="b">
        <v>1</v>
      </c>
      <c r="N114" s="6" cm="1">
        <f t="array" ref="N114">IF(Table_Employee!I114="N/A",
    IFERROR(MEDIAN(_xlfn._xlws.FILTER(Table_Employee_Clean[Salary],
        (Table_Employee_Clean[Department] = Table_Employee!E114) *
        (Table_Employee_Clean[Region] = Table_Employee!F114))),
    "N/A"),
Table_Employee!I114)</f>
        <v>80242.009999999995</v>
      </c>
      <c r="O114" t="str">
        <f>" "&amp;SUBSTITUTE(Table_Employee_Clean[[#This Row],[Phone]],"-","")</f>
        <v xml:space="preserve"> 894870604</v>
      </c>
      <c r="P114" t="str">
        <f>TEXT(Table_Employee_Clean[[#This Row],[Format_Phone]],"(000) 000-0000")</f>
        <v>(089) 487-0604</v>
      </c>
      <c r="Q114" t="str">
        <f>CONCATENATE(TRIM(Table_Employee_Clean[[#This Row],[First_Name]])," ",TRIM(Table_Employee_Clean[[#This Row],[Last_Name]]))</f>
        <v>Heidi Garcia</v>
      </c>
      <c r="R114">
        <f ca="1">DATEDIF(Table_Employee_Clean[[#This Row],[Join_Date]], TODAY(), "y")</f>
        <v>1</v>
      </c>
      <c r="S114" t="str">
        <f>CONCATENATE(TRIM(Table_Employee_Clean[[#This Row],[Name_Concat]])," FROM ",TRIM(Table_Employee_Clean[[#This Row],[Region]]))</f>
        <v>Heidi Garcia FROM Illinois</v>
      </c>
    </row>
    <row r="115" spans="1:19" x14ac:dyDescent="0.25">
      <c r="A115" t="s">
        <v>239</v>
      </c>
      <c r="B115" t="s">
        <v>32</v>
      </c>
      <c r="C115" t="s">
        <v>86</v>
      </c>
      <c r="D115">
        <v>25</v>
      </c>
      <c r="E115" t="s">
        <v>1166</v>
      </c>
      <c r="F115" t="s">
        <v>1169</v>
      </c>
      <c r="G115" t="s">
        <v>28</v>
      </c>
      <c r="H115" s="5">
        <v>45543</v>
      </c>
      <c r="I115">
        <v>110236.18</v>
      </c>
      <c r="J115" t="s">
        <v>213</v>
      </c>
      <c r="K115">
        <v>-6641877579</v>
      </c>
      <c r="L115" t="s">
        <v>18</v>
      </c>
      <c r="M115" t="b">
        <v>1</v>
      </c>
      <c r="N115" s="6" cm="1">
        <f t="array" ref="N115">IF(Table_Employee!I115="N/A",
    IFERROR(MEDIAN(_xlfn._xlws.FILTER(Table_Employee_Clean[Salary],
        (Table_Employee_Clean[Department] = Table_Employee!E115) *
        (Table_Employee_Clean[Region] = Table_Employee!F115))),
    "N/A"),
Table_Employee!I115)</f>
        <v>110236.18</v>
      </c>
      <c r="O115" t="str">
        <f>" "&amp;SUBSTITUTE(Table_Employee_Clean[[#This Row],[Phone]],"-","")</f>
        <v xml:space="preserve"> 6641877579</v>
      </c>
      <c r="P115" t="str">
        <f>TEXT(Table_Employee_Clean[[#This Row],[Format_Phone]],"(000) 000-0000")</f>
        <v>(664) 187-7579</v>
      </c>
      <c r="Q115" t="str">
        <f>CONCATENATE(TRIM(Table_Employee_Clean[[#This Row],[First_Name]])," ",TRIM(Table_Employee_Clean[[#This Row],[Last_Name]]))</f>
        <v>Eva Miller</v>
      </c>
      <c r="R115">
        <f ca="1">DATEDIF(Table_Employee_Clean[[#This Row],[Join_Date]], TODAY(), "y")</f>
        <v>2</v>
      </c>
      <c r="S115" t="str">
        <f>CONCATENATE(TRIM(Table_Employee_Clean[[#This Row],[Name_Concat]])," FROM ",TRIM(Table_Employee_Clean[[#This Row],[Region]]))</f>
        <v>Eva Miller FROM New York</v>
      </c>
    </row>
    <row r="116" spans="1:19" x14ac:dyDescent="0.25">
      <c r="A116" t="s">
        <v>240</v>
      </c>
      <c r="B116" t="s">
        <v>25</v>
      </c>
      <c r="C116" t="s">
        <v>14</v>
      </c>
      <c r="D116">
        <v>35</v>
      </c>
      <c r="E116" t="s">
        <v>1168</v>
      </c>
      <c r="F116" t="s">
        <v>1163</v>
      </c>
      <c r="G116" t="s">
        <v>16</v>
      </c>
      <c r="H116" s="5">
        <v>44794</v>
      </c>
      <c r="I116">
        <v>86327.47</v>
      </c>
      <c r="J116" t="s">
        <v>143</v>
      </c>
      <c r="K116">
        <v>-3046875062</v>
      </c>
      <c r="L116" t="s">
        <v>18</v>
      </c>
      <c r="M116" t="b">
        <v>0</v>
      </c>
      <c r="N116" s="6" cm="1">
        <f t="array" ref="N116">IF(Table_Employee!I116="N/A",
    IFERROR(MEDIAN(_xlfn._xlws.FILTER(Table_Employee_Clean[Salary],
        (Table_Employee_Clean[Department] = Table_Employee!E116) *
        (Table_Employee_Clean[Region] = Table_Employee!F116))),
    "N/A"),
Table_Employee!I116)</f>
        <v>86327.47</v>
      </c>
      <c r="O116" t="str">
        <f>" "&amp;SUBSTITUTE(Table_Employee_Clean[[#This Row],[Phone]],"-","")</f>
        <v xml:space="preserve"> 3046875062</v>
      </c>
      <c r="P116" t="str">
        <f>TEXT(Table_Employee_Clean[[#This Row],[Format_Phone]],"(000) 000-0000")</f>
        <v>(304) 687-5062</v>
      </c>
      <c r="Q116" t="str">
        <f>CONCATENATE(TRIM(Table_Employee_Clean[[#This Row],[First_Name]])," ",TRIM(Table_Employee_Clean[[#This Row],[Last_Name]]))</f>
        <v>Alice Davis</v>
      </c>
      <c r="R116">
        <f ca="1">DATEDIF(Table_Employee_Clean[[#This Row],[Join_Date]], TODAY(), "y")</f>
        <v>4</v>
      </c>
      <c r="S116" t="str">
        <f>CONCATENATE(TRIM(Table_Employee_Clean[[#This Row],[Name_Concat]])," FROM ",TRIM(Table_Employee_Clean[[#This Row],[Region]]))</f>
        <v>Alice Davis FROM Texas</v>
      </c>
    </row>
    <row r="117" spans="1:19" x14ac:dyDescent="0.25">
      <c r="A117" t="s">
        <v>241</v>
      </c>
      <c r="B117" t="s">
        <v>32</v>
      </c>
      <c r="C117" t="s">
        <v>20</v>
      </c>
      <c r="D117">
        <v>30</v>
      </c>
      <c r="E117" t="s">
        <v>1168</v>
      </c>
      <c r="F117" t="s">
        <v>1167</v>
      </c>
      <c r="G117" t="s">
        <v>28</v>
      </c>
      <c r="H117" s="5">
        <v>45498</v>
      </c>
      <c r="I117">
        <v>84420.81</v>
      </c>
      <c r="J117" t="s">
        <v>138</v>
      </c>
      <c r="K117">
        <v>-5190361331</v>
      </c>
      <c r="L117" t="s">
        <v>18</v>
      </c>
      <c r="M117" t="b">
        <v>0</v>
      </c>
      <c r="N117" s="6" cm="1">
        <f t="array" ref="N117">IF(Table_Employee!I117="N/A",
    IFERROR(MEDIAN(_xlfn._xlws.FILTER(Table_Employee_Clean[Salary],
        (Table_Employee_Clean[Department] = Table_Employee!E117) *
        (Table_Employee_Clean[Region] = Table_Employee!F117))),
    "N/A"),
Table_Employee!I117)</f>
        <v>84420.81</v>
      </c>
      <c r="O117" t="str">
        <f>" "&amp;SUBSTITUTE(Table_Employee_Clean[[#This Row],[Phone]],"-","")</f>
        <v xml:space="preserve"> 5190361331</v>
      </c>
      <c r="P117" t="str">
        <f>TEXT(Table_Employee_Clean[[#This Row],[Format_Phone]],"(000) 000-0000")</f>
        <v>(519) 036-1331</v>
      </c>
      <c r="Q117" t="str">
        <f>CONCATENATE(TRIM(Table_Employee_Clean[[#This Row],[First_Name]])," ",TRIM(Table_Employee_Clean[[#This Row],[Last_Name]]))</f>
        <v>Eva Brown</v>
      </c>
      <c r="R117">
        <f ca="1">DATEDIF(Table_Employee_Clean[[#This Row],[Join_Date]], TODAY(), "y")</f>
        <v>2</v>
      </c>
      <c r="S117" t="str">
        <f>CONCATENATE(TRIM(Table_Employee_Clean[[#This Row],[Name_Concat]])," FROM ",TRIM(Table_Employee_Clean[[#This Row],[Region]]))</f>
        <v>Eva Brown FROM Florida</v>
      </c>
    </row>
    <row r="118" spans="1:19" x14ac:dyDescent="0.25">
      <c r="A118" t="s">
        <v>242</v>
      </c>
      <c r="B118" t="s">
        <v>36</v>
      </c>
      <c r="C118" t="s">
        <v>111</v>
      </c>
      <c r="D118">
        <v>40</v>
      </c>
      <c r="E118" t="s">
        <v>1170</v>
      </c>
      <c r="F118" t="s">
        <v>1161</v>
      </c>
      <c r="G118" t="s">
        <v>28</v>
      </c>
      <c r="H118" s="5">
        <v>44045</v>
      </c>
      <c r="I118">
        <v>110041.32</v>
      </c>
      <c r="J118" t="s">
        <v>124</v>
      </c>
      <c r="K118">
        <v>-5411076094</v>
      </c>
      <c r="L118" t="s">
        <v>18</v>
      </c>
      <c r="M118" t="b">
        <v>0</v>
      </c>
      <c r="N118" s="6" cm="1">
        <f t="array" ref="N118">IF(Table_Employee!I118="N/A",
    IFERROR(MEDIAN(_xlfn._xlws.FILTER(Table_Employee_Clean[Salary],
        (Table_Employee_Clean[Department] = Table_Employee!E118) *
        (Table_Employee_Clean[Region] = Table_Employee!F118))),
    "N/A"),
Table_Employee!I118)</f>
        <v>110041.32</v>
      </c>
      <c r="O118" t="str">
        <f>" "&amp;SUBSTITUTE(Table_Employee_Clean[[#This Row],[Phone]],"-","")</f>
        <v xml:space="preserve"> 5411076094</v>
      </c>
      <c r="P118" t="str">
        <f>TEXT(Table_Employee_Clean[[#This Row],[Format_Phone]],"(000) 000-0000")</f>
        <v>(541) 107-6094</v>
      </c>
      <c r="Q118" t="str">
        <f>CONCATENATE(TRIM(Table_Employee_Clean[[#This Row],[First_Name]])," ",TRIM(Table_Employee_Clean[[#This Row],[Last_Name]]))</f>
        <v>Frank Smith</v>
      </c>
      <c r="R118">
        <f ca="1">DATEDIF(Table_Employee_Clean[[#This Row],[Join_Date]], TODAY(), "y")</f>
        <v>6</v>
      </c>
      <c r="S118" t="str">
        <f>CONCATENATE(TRIM(Table_Employee_Clean[[#This Row],[Name_Concat]])," FROM ",TRIM(Table_Employee_Clean[[#This Row],[Region]]))</f>
        <v>Frank Smith FROM California</v>
      </c>
    </row>
    <row r="119" spans="1:19" x14ac:dyDescent="0.25">
      <c r="A119" t="s">
        <v>243</v>
      </c>
      <c r="B119" t="s">
        <v>63</v>
      </c>
      <c r="C119" t="s">
        <v>86</v>
      </c>
      <c r="D119">
        <v>35</v>
      </c>
      <c r="E119" t="s">
        <v>1160</v>
      </c>
      <c r="F119" t="s">
        <v>1167</v>
      </c>
      <c r="G119" t="s">
        <v>28</v>
      </c>
      <c r="H119" s="5">
        <v>43906</v>
      </c>
      <c r="I119">
        <v>81837.81</v>
      </c>
      <c r="J119" t="s">
        <v>118</v>
      </c>
      <c r="K119">
        <v>-4317350582</v>
      </c>
      <c r="L119" t="s">
        <v>30</v>
      </c>
      <c r="M119" t="b">
        <v>1</v>
      </c>
      <c r="N119" s="6" cm="1">
        <f t="array" ref="N119">IF(Table_Employee!I119="N/A",
    IFERROR(MEDIAN(_xlfn._xlws.FILTER(Table_Employee_Clean[Salary],
        (Table_Employee_Clean[Department] = Table_Employee!E119) *
        (Table_Employee_Clean[Region] = Table_Employee!F119))),
    "N/A"),
Table_Employee!I119)</f>
        <v>81837.81</v>
      </c>
      <c r="O119" t="str">
        <f>" "&amp;SUBSTITUTE(Table_Employee_Clean[[#This Row],[Phone]],"-","")</f>
        <v xml:space="preserve"> 4317350582</v>
      </c>
      <c r="P119" t="str">
        <f>TEXT(Table_Employee_Clean[[#This Row],[Format_Phone]],"(000) 000-0000")</f>
        <v>(431) 735-0582</v>
      </c>
      <c r="Q119" t="str">
        <f>CONCATENATE(TRIM(Table_Employee_Clean[[#This Row],[First_Name]])," ",TRIM(Table_Employee_Clean[[#This Row],[Last_Name]]))</f>
        <v>Heidi Miller</v>
      </c>
      <c r="R119">
        <f ca="1">DATEDIF(Table_Employee_Clean[[#This Row],[Join_Date]], TODAY(), "y")</f>
        <v>6</v>
      </c>
      <c r="S119" t="str">
        <f>CONCATENATE(TRIM(Table_Employee_Clean[[#This Row],[Name_Concat]])," FROM ",TRIM(Table_Employee_Clean[[#This Row],[Region]]))</f>
        <v>Heidi Miller FROM Florida</v>
      </c>
    </row>
    <row r="120" spans="1:19" x14ac:dyDescent="0.25">
      <c r="A120" t="s">
        <v>244</v>
      </c>
      <c r="B120" t="s">
        <v>36</v>
      </c>
      <c r="C120" t="s">
        <v>42</v>
      </c>
      <c r="D120">
        <v>25</v>
      </c>
      <c r="E120" t="s">
        <v>1162</v>
      </c>
      <c r="F120" t="s">
        <v>1171</v>
      </c>
      <c r="G120" t="s">
        <v>16</v>
      </c>
      <c r="H120" s="5">
        <v>45177</v>
      </c>
      <c r="I120">
        <v>110855.72</v>
      </c>
      <c r="J120" t="s">
        <v>157</v>
      </c>
      <c r="K120">
        <v>-1997179109</v>
      </c>
      <c r="L120" t="s">
        <v>40</v>
      </c>
      <c r="M120" t="b">
        <v>0</v>
      </c>
      <c r="N120" s="6" cm="1">
        <f t="array" ref="N120">IF(Table_Employee!I120="N/A",
    IFERROR(MEDIAN(_xlfn._xlws.FILTER(Table_Employee_Clean[Salary],
        (Table_Employee_Clean[Department] = Table_Employee!E120) *
        (Table_Employee_Clean[Region] = Table_Employee!F120))),
    "N/A"),
Table_Employee!I120)</f>
        <v>110855.72</v>
      </c>
      <c r="O120" t="str">
        <f>" "&amp;SUBSTITUTE(Table_Employee_Clean[[#This Row],[Phone]],"-","")</f>
        <v xml:space="preserve"> 1997179109</v>
      </c>
      <c r="P120" t="str">
        <f>TEXT(Table_Employee_Clean[[#This Row],[Format_Phone]],"(000) 000-0000")</f>
        <v>(199) 717-9109</v>
      </c>
      <c r="Q120" t="str">
        <f>CONCATENATE(TRIM(Table_Employee_Clean[[#This Row],[First_Name]])," ",TRIM(Table_Employee_Clean[[#This Row],[Last_Name]]))</f>
        <v>Frank Garcia</v>
      </c>
      <c r="R120">
        <f ca="1">DATEDIF(Table_Employee_Clean[[#This Row],[Join_Date]], TODAY(), "y")</f>
        <v>3</v>
      </c>
      <c r="S120" t="str">
        <f>CONCATENATE(TRIM(Table_Employee_Clean[[#This Row],[Name_Concat]])," FROM ",TRIM(Table_Employee_Clean[[#This Row],[Region]]))</f>
        <v>Frank Garcia FROM Illinois</v>
      </c>
    </row>
    <row r="121" spans="1:19" x14ac:dyDescent="0.25">
      <c r="A121" t="s">
        <v>245</v>
      </c>
      <c r="B121" t="s">
        <v>25</v>
      </c>
      <c r="C121" t="s">
        <v>26</v>
      </c>
      <c r="D121">
        <v>30</v>
      </c>
      <c r="E121" t="s">
        <v>1168</v>
      </c>
      <c r="F121" t="s">
        <v>1161</v>
      </c>
      <c r="G121" t="s">
        <v>28</v>
      </c>
      <c r="H121" s="5">
        <v>45380</v>
      </c>
      <c r="I121">
        <v>84894.52</v>
      </c>
      <c r="J121" t="s">
        <v>29</v>
      </c>
      <c r="K121">
        <v>-651207048</v>
      </c>
      <c r="L121" t="s">
        <v>23</v>
      </c>
      <c r="M121" t="b">
        <v>1</v>
      </c>
      <c r="N121" s="6" cm="1">
        <f t="array" ref="N121">IF(Table_Employee!I121="N/A",
    IFERROR(MEDIAN(_xlfn._xlws.FILTER(Table_Employee_Clean[Salary],
        (Table_Employee_Clean[Department] = Table_Employee!E121) *
        (Table_Employee_Clean[Region] = Table_Employee!F121))),
    "N/A"),
Table_Employee!I121)</f>
        <v>84894.52</v>
      </c>
      <c r="O121" t="str">
        <f>" "&amp;SUBSTITUTE(Table_Employee_Clean[[#This Row],[Phone]],"-","")</f>
        <v xml:space="preserve"> 651207048</v>
      </c>
      <c r="P121" t="str">
        <f>TEXT(Table_Employee_Clean[[#This Row],[Format_Phone]],"(000) 000-0000")</f>
        <v>(065) 120-7048</v>
      </c>
      <c r="Q121" t="str">
        <f>CONCATENATE(TRIM(Table_Employee_Clean[[#This Row],[First_Name]])," ",TRIM(Table_Employee_Clean[[#This Row],[Last_Name]]))</f>
        <v>Alice Jones</v>
      </c>
      <c r="R121">
        <f ca="1">DATEDIF(Table_Employee_Clean[[#This Row],[Join_Date]], TODAY(), "y")</f>
        <v>2</v>
      </c>
      <c r="S121" t="str">
        <f>CONCATENATE(TRIM(Table_Employee_Clean[[#This Row],[Name_Concat]])," FROM ",TRIM(Table_Employee_Clean[[#This Row],[Region]]))</f>
        <v>Alice Jones FROM California</v>
      </c>
    </row>
    <row r="122" spans="1:19" x14ac:dyDescent="0.25">
      <c r="A122" t="s">
        <v>246</v>
      </c>
      <c r="B122" t="s">
        <v>25</v>
      </c>
      <c r="C122" t="s">
        <v>42</v>
      </c>
      <c r="D122">
        <v>30</v>
      </c>
      <c r="E122" t="s">
        <v>1170</v>
      </c>
      <c r="F122" t="s">
        <v>1171</v>
      </c>
      <c r="G122" t="s">
        <v>16</v>
      </c>
      <c r="H122" s="5">
        <v>44420</v>
      </c>
      <c r="I122">
        <v>80668.13</v>
      </c>
      <c r="J122" t="s">
        <v>44</v>
      </c>
      <c r="K122">
        <v>-6110804660</v>
      </c>
      <c r="L122" t="s">
        <v>30</v>
      </c>
      <c r="M122" t="b">
        <v>1</v>
      </c>
      <c r="N122" s="6" cm="1">
        <f t="array" ref="N122">IF(Table_Employee!I122="N/A",
    IFERROR(MEDIAN(_xlfn._xlws.FILTER(Table_Employee_Clean[Salary],
        (Table_Employee_Clean[Department] = Table_Employee!E122) *
        (Table_Employee_Clean[Region] = Table_Employee!F122))),
    "N/A"),
Table_Employee!I122)</f>
        <v>80668.13</v>
      </c>
      <c r="O122" t="str">
        <f>" "&amp;SUBSTITUTE(Table_Employee_Clean[[#This Row],[Phone]],"-","")</f>
        <v xml:space="preserve"> 6110804660</v>
      </c>
      <c r="P122" t="str">
        <f>TEXT(Table_Employee_Clean[[#This Row],[Format_Phone]],"(000) 000-0000")</f>
        <v>(611) 080-4660</v>
      </c>
      <c r="Q122" t="str">
        <f>CONCATENATE(TRIM(Table_Employee_Clean[[#This Row],[First_Name]])," ",TRIM(Table_Employee_Clean[[#This Row],[Last_Name]]))</f>
        <v>Alice Garcia</v>
      </c>
      <c r="R122">
        <f ca="1">DATEDIF(Table_Employee_Clean[[#This Row],[Join_Date]], TODAY(), "y")</f>
        <v>5</v>
      </c>
      <c r="S122" t="str">
        <f>CONCATENATE(TRIM(Table_Employee_Clean[[#This Row],[Name_Concat]])," FROM ",TRIM(Table_Employee_Clean[[#This Row],[Region]]))</f>
        <v>Alice Garcia FROM Illinois</v>
      </c>
    </row>
    <row r="123" spans="1:19" x14ac:dyDescent="0.25">
      <c r="A123" t="s">
        <v>247</v>
      </c>
      <c r="B123" t="s">
        <v>13</v>
      </c>
      <c r="C123" t="s">
        <v>26</v>
      </c>
      <c r="D123">
        <v>25</v>
      </c>
      <c r="E123" t="s">
        <v>1160</v>
      </c>
      <c r="F123" t="s">
        <v>1171</v>
      </c>
      <c r="G123" t="s">
        <v>16</v>
      </c>
      <c r="H123" s="5">
        <v>45284</v>
      </c>
      <c r="I123">
        <v>61086.47</v>
      </c>
      <c r="J123" t="s">
        <v>48</v>
      </c>
      <c r="K123">
        <v>-9639907675</v>
      </c>
      <c r="L123" t="s">
        <v>23</v>
      </c>
      <c r="M123" t="b">
        <v>1</v>
      </c>
      <c r="N123" s="6" cm="1">
        <f t="array" ref="N123">IF(Table_Employee!I123="N/A",
    IFERROR(MEDIAN(_xlfn._xlws.FILTER(Table_Employee_Clean[Salary],
        (Table_Employee_Clean[Department] = Table_Employee!E123) *
        (Table_Employee_Clean[Region] = Table_Employee!F123))),
    "N/A"),
Table_Employee!I123)</f>
        <v>61086.47</v>
      </c>
      <c r="O123" t="str">
        <f>" "&amp;SUBSTITUTE(Table_Employee_Clean[[#This Row],[Phone]],"-","")</f>
        <v xml:space="preserve"> 9639907675</v>
      </c>
      <c r="P123" t="str">
        <f>TEXT(Table_Employee_Clean[[#This Row],[Format_Phone]],"(000) 000-0000")</f>
        <v>(963) 990-7675</v>
      </c>
      <c r="Q123" t="str">
        <f>CONCATENATE(TRIM(Table_Employee_Clean[[#This Row],[First_Name]])," ",TRIM(Table_Employee_Clean[[#This Row],[Last_Name]]))</f>
        <v>Bob Jones</v>
      </c>
      <c r="R123">
        <f ca="1">DATEDIF(Table_Employee_Clean[[#This Row],[Join_Date]], TODAY(), "y")</f>
        <v>2</v>
      </c>
      <c r="S123" t="str">
        <f>CONCATENATE(TRIM(Table_Employee_Clean[[#This Row],[Name_Concat]])," FROM ",TRIM(Table_Employee_Clean[[#This Row],[Region]]))</f>
        <v>Bob Jones FROM Illinois</v>
      </c>
    </row>
    <row r="124" spans="1:19" x14ac:dyDescent="0.25">
      <c r="A124" t="s">
        <v>248</v>
      </c>
      <c r="B124" t="s">
        <v>67</v>
      </c>
      <c r="C124" t="s">
        <v>53</v>
      </c>
      <c r="D124">
        <v>25</v>
      </c>
      <c r="E124" t="s">
        <v>1164</v>
      </c>
      <c r="F124" t="s">
        <v>1163</v>
      </c>
      <c r="G124" t="s">
        <v>33</v>
      </c>
      <c r="H124" s="5">
        <v>44071</v>
      </c>
      <c r="I124">
        <v>95339.68</v>
      </c>
      <c r="J124" t="s">
        <v>116</v>
      </c>
      <c r="K124">
        <v>-9915078592</v>
      </c>
      <c r="L124" t="s">
        <v>40</v>
      </c>
      <c r="M124" t="b">
        <v>1</v>
      </c>
      <c r="N124" s="6" cm="1">
        <f t="array" ref="N124">IF(Table_Employee!I124="N/A",
    IFERROR(MEDIAN(_xlfn._xlws.FILTER(Table_Employee_Clean[Salary],
        (Table_Employee_Clean[Department] = Table_Employee!E124) *
        (Table_Employee_Clean[Region] = Table_Employee!F124))),
    "N/A"),
Table_Employee!I124)</f>
        <v>95339.68</v>
      </c>
      <c r="O124" t="str">
        <f>" "&amp;SUBSTITUTE(Table_Employee_Clean[[#This Row],[Phone]],"-","")</f>
        <v xml:space="preserve"> 9915078592</v>
      </c>
      <c r="P124" t="str">
        <f>TEXT(Table_Employee_Clean[[#This Row],[Format_Phone]],"(000) 000-0000")</f>
        <v>(991) 507-8592</v>
      </c>
      <c r="Q124" t="str">
        <f>CONCATENATE(TRIM(Table_Employee_Clean[[#This Row],[First_Name]])," ",TRIM(Table_Employee_Clean[[#This Row],[Last_Name]]))</f>
        <v>Grace Johnson</v>
      </c>
      <c r="R124">
        <f ca="1">DATEDIF(Table_Employee_Clean[[#This Row],[Join_Date]], TODAY(), "y")</f>
        <v>6</v>
      </c>
      <c r="S124" t="str">
        <f>CONCATENATE(TRIM(Table_Employee_Clean[[#This Row],[Name_Concat]])," FROM ",TRIM(Table_Employee_Clean[[#This Row],[Region]]))</f>
        <v>Grace Johnson FROM Texas</v>
      </c>
    </row>
    <row r="125" spans="1:19" x14ac:dyDescent="0.25">
      <c r="A125" t="s">
        <v>249</v>
      </c>
      <c r="B125" t="s">
        <v>32</v>
      </c>
      <c r="C125" t="s">
        <v>14</v>
      </c>
      <c r="D125">
        <v>30</v>
      </c>
      <c r="E125" t="s">
        <v>1160</v>
      </c>
      <c r="F125" t="s">
        <v>1161</v>
      </c>
      <c r="G125" t="s">
        <v>33</v>
      </c>
      <c r="H125" s="5">
        <v>45540</v>
      </c>
      <c r="I125">
        <v>83774.97</v>
      </c>
      <c r="J125" t="s">
        <v>34</v>
      </c>
      <c r="K125">
        <v>-1109193927</v>
      </c>
      <c r="L125" t="s">
        <v>18</v>
      </c>
      <c r="M125" t="b">
        <v>0</v>
      </c>
      <c r="N125" s="6" cm="1">
        <f t="array" ref="N125">IF(Table_Employee!I125="N/A",
    IFERROR(MEDIAN(_xlfn._xlws.FILTER(Table_Employee_Clean[Salary],
        (Table_Employee_Clean[Department] = Table_Employee!E125) *
        (Table_Employee_Clean[Region] = Table_Employee!F125))),
    "N/A"),
Table_Employee!I125)</f>
        <v>83774.97</v>
      </c>
      <c r="O125" t="str">
        <f>" "&amp;SUBSTITUTE(Table_Employee_Clean[[#This Row],[Phone]],"-","")</f>
        <v xml:space="preserve"> 1109193927</v>
      </c>
      <c r="P125" t="str">
        <f>TEXT(Table_Employee_Clean[[#This Row],[Format_Phone]],"(000) 000-0000")</f>
        <v>(110) 919-3927</v>
      </c>
      <c r="Q125" t="str">
        <f>CONCATENATE(TRIM(Table_Employee_Clean[[#This Row],[First_Name]])," ",TRIM(Table_Employee_Clean[[#This Row],[Last_Name]]))</f>
        <v>Eva Davis</v>
      </c>
      <c r="R125">
        <f ca="1">DATEDIF(Table_Employee_Clean[[#This Row],[Join_Date]], TODAY(), "y")</f>
        <v>2</v>
      </c>
      <c r="S125" t="str">
        <f>CONCATENATE(TRIM(Table_Employee_Clean[[#This Row],[Name_Concat]])," FROM ",TRIM(Table_Employee_Clean[[#This Row],[Region]]))</f>
        <v>Eva Davis FROM California</v>
      </c>
    </row>
    <row r="126" spans="1:19" x14ac:dyDescent="0.25">
      <c r="A126" t="s">
        <v>250</v>
      </c>
      <c r="B126" t="s">
        <v>63</v>
      </c>
      <c r="C126" t="s">
        <v>26</v>
      </c>
      <c r="D126">
        <v>30</v>
      </c>
      <c r="E126" t="s">
        <v>1164</v>
      </c>
      <c r="F126" t="s">
        <v>1167</v>
      </c>
      <c r="G126" t="s">
        <v>16</v>
      </c>
      <c r="H126" s="5">
        <v>45058</v>
      </c>
      <c r="I126">
        <v>85576.86</v>
      </c>
      <c r="J126" t="s">
        <v>251</v>
      </c>
      <c r="K126">
        <v>-4567972319</v>
      </c>
      <c r="L126" t="s">
        <v>40</v>
      </c>
      <c r="M126" t="b">
        <v>0</v>
      </c>
      <c r="N126" s="6" cm="1">
        <f t="array" ref="N126">IF(Table_Employee!I126="N/A",
    IFERROR(MEDIAN(_xlfn._xlws.FILTER(Table_Employee_Clean[Salary],
        (Table_Employee_Clean[Department] = Table_Employee!E126) *
        (Table_Employee_Clean[Region] = Table_Employee!F126))),
    "N/A"),
Table_Employee!I126)</f>
        <v>85576.86</v>
      </c>
      <c r="O126" t="str">
        <f>" "&amp;SUBSTITUTE(Table_Employee_Clean[[#This Row],[Phone]],"-","")</f>
        <v xml:space="preserve"> 4567972319</v>
      </c>
      <c r="P126" t="str">
        <f>TEXT(Table_Employee_Clean[[#This Row],[Format_Phone]],"(000) 000-0000")</f>
        <v>(456) 797-2319</v>
      </c>
      <c r="Q126" t="str">
        <f>CONCATENATE(TRIM(Table_Employee_Clean[[#This Row],[First_Name]])," ",TRIM(Table_Employee_Clean[[#This Row],[Last_Name]]))</f>
        <v>Heidi Jones</v>
      </c>
      <c r="R126">
        <f ca="1">DATEDIF(Table_Employee_Clean[[#This Row],[Join_Date]], TODAY(), "y")</f>
        <v>3</v>
      </c>
      <c r="S126" t="str">
        <f>CONCATENATE(TRIM(Table_Employee_Clean[[#This Row],[Name_Concat]])," FROM ",TRIM(Table_Employee_Clean[[#This Row],[Region]]))</f>
        <v>Heidi Jones FROM Florida</v>
      </c>
    </row>
    <row r="127" spans="1:19" x14ac:dyDescent="0.25">
      <c r="A127" t="s">
        <v>252</v>
      </c>
      <c r="B127" t="s">
        <v>13</v>
      </c>
      <c r="C127" t="s">
        <v>42</v>
      </c>
      <c r="D127">
        <v>35</v>
      </c>
      <c r="E127" t="s">
        <v>1162</v>
      </c>
      <c r="F127" t="s">
        <v>1161</v>
      </c>
      <c r="G127" t="s">
        <v>28</v>
      </c>
      <c r="H127" s="5">
        <v>44378</v>
      </c>
      <c r="I127">
        <v>107438.46</v>
      </c>
      <c r="J127" t="s">
        <v>136</v>
      </c>
      <c r="K127">
        <v>-249685497</v>
      </c>
      <c r="L127" t="s">
        <v>30</v>
      </c>
      <c r="M127" t="b">
        <v>1</v>
      </c>
      <c r="N127" s="6" cm="1">
        <f t="array" ref="N127">IF(Table_Employee!I127="N/A",
    IFERROR(MEDIAN(_xlfn._xlws.FILTER(Table_Employee_Clean[Salary],
        (Table_Employee_Clean[Department] = Table_Employee!E127) *
        (Table_Employee_Clean[Region] = Table_Employee!F127))),
    "N/A"),
Table_Employee!I127)</f>
        <v>107438.46</v>
      </c>
      <c r="O127" t="str">
        <f>" "&amp;SUBSTITUTE(Table_Employee_Clean[[#This Row],[Phone]],"-","")</f>
        <v xml:space="preserve"> 249685497</v>
      </c>
      <c r="P127" t="str">
        <f>TEXT(Table_Employee_Clean[[#This Row],[Format_Phone]],"(000) 000-0000")</f>
        <v>(024) 968-5497</v>
      </c>
      <c r="Q127" t="str">
        <f>CONCATENATE(TRIM(Table_Employee_Clean[[#This Row],[First_Name]])," ",TRIM(Table_Employee_Clean[[#This Row],[Last_Name]]))</f>
        <v>Bob Garcia</v>
      </c>
      <c r="R127">
        <f ca="1">DATEDIF(Table_Employee_Clean[[#This Row],[Join_Date]], TODAY(), "y")</f>
        <v>5</v>
      </c>
      <c r="S127" t="str">
        <f>CONCATENATE(TRIM(Table_Employee_Clean[[#This Row],[Name_Concat]])," FROM ",TRIM(Table_Employee_Clean[[#This Row],[Region]]))</f>
        <v>Bob Garcia FROM California</v>
      </c>
    </row>
    <row r="128" spans="1:19" x14ac:dyDescent="0.25">
      <c r="A128" t="s">
        <v>253</v>
      </c>
      <c r="B128" t="s">
        <v>32</v>
      </c>
      <c r="C128" t="s">
        <v>53</v>
      </c>
      <c r="D128">
        <v>30</v>
      </c>
      <c r="E128" t="s">
        <v>1168</v>
      </c>
      <c r="F128" t="s">
        <v>1165</v>
      </c>
      <c r="G128" t="s">
        <v>33</v>
      </c>
      <c r="H128" s="5">
        <v>45603</v>
      </c>
      <c r="I128">
        <v>60401.68</v>
      </c>
      <c r="J128" t="s">
        <v>254</v>
      </c>
      <c r="K128">
        <v>-2274954507</v>
      </c>
      <c r="L128" t="s">
        <v>18</v>
      </c>
      <c r="M128" t="b">
        <v>0</v>
      </c>
      <c r="N128" s="6" cm="1">
        <f t="array" ref="N128">IF(Table_Employee!I128="N/A",
    IFERROR(MEDIAN(_xlfn._xlws.FILTER(Table_Employee_Clean[Salary],
        (Table_Employee_Clean[Department] = Table_Employee!E128) *
        (Table_Employee_Clean[Region] = Table_Employee!F128))),
    "N/A"),
Table_Employee!I128)</f>
        <v>60401.68</v>
      </c>
      <c r="O128" t="str">
        <f>" "&amp;SUBSTITUTE(Table_Employee_Clean[[#This Row],[Phone]],"-","")</f>
        <v xml:space="preserve"> 2274954507</v>
      </c>
      <c r="P128" t="str">
        <f>TEXT(Table_Employee_Clean[[#This Row],[Format_Phone]],"(000) 000-0000")</f>
        <v>(227) 495-4507</v>
      </c>
      <c r="Q128" t="str">
        <f>CONCATENATE(TRIM(Table_Employee_Clean[[#This Row],[First_Name]])," ",TRIM(Table_Employee_Clean[[#This Row],[Last_Name]]))</f>
        <v>Eva Johnson</v>
      </c>
      <c r="R128">
        <f ca="1">DATEDIF(Table_Employee_Clean[[#This Row],[Join_Date]], TODAY(), "y")</f>
        <v>1</v>
      </c>
      <c r="S128" t="str">
        <f>CONCATENATE(TRIM(Table_Employee_Clean[[#This Row],[Name_Concat]])," FROM ",TRIM(Table_Employee_Clean[[#This Row],[Region]]))</f>
        <v>Eva Johnson FROM Nevada</v>
      </c>
    </row>
    <row r="129" spans="1:19" x14ac:dyDescent="0.25">
      <c r="A129" t="s">
        <v>255</v>
      </c>
      <c r="B129" t="s">
        <v>36</v>
      </c>
      <c r="C129" t="s">
        <v>111</v>
      </c>
      <c r="D129">
        <v>35</v>
      </c>
      <c r="E129" t="s">
        <v>1168</v>
      </c>
      <c r="F129" t="s">
        <v>1171</v>
      </c>
      <c r="G129" t="s">
        <v>33</v>
      </c>
      <c r="H129" s="5">
        <v>44763</v>
      </c>
      <c r="I129">
        <v>115299.66</v>
      </c>
      <c r="J129" t="s">
        <v>124</v>
      </c>
      <c r="K129">
        <v>-9203880652</v>
      </c>
      <c r="L129" t="s">
        <v>30</v>
      </c>
      <c r="M129" t="b">
        <v>1</v>
      </c>
      <c r="N129" s="6" cm="1">
        <f t="array" ref="N129">IF(Table_Employee!I129="N/A",
    IFERROR(MEDIAN(_xlfn._xlws.FILTER(Table_Employee_Clean[Salary],
        (Table_Employee_Clean[Department] = Table_Employee!E129) *
        (Table_Employee_Clean[Region] = Table_Employee!F129))),
    "N/A"),
Table_Employee!I129)</f>
        <v>115299.66</v>
      </c>
      <c r="O129" t="str">
        <f>" "&amp;SUBSTITUTE(Table_Employee_Clean[[#This Row],[Phone]],"-","")</f>
        <v xml:space="preserve"> 9203880652</v>
      </c>
      <c r="P129" t="str">
        <f>TEXT(Table_Employee_Clean[[#This Row],[Format_Phone]],"(000) 000-0000")</f>
        <v>(920) 388-0652</v>
      </c>
      <c r="Q129" t="str">
        <f>CONCATENATE(TRIM(Table_Employee_Clean[[#This Row],[First_Name]])," ",TRIM(Table_Employee_Clean[[#This Row],[Last_Name]]))</f>
        <v>Frank Smith</v>
      </c>
      <c r="R129">
        <f ca="1">DATEDIF(Table_Employee_Clean[[#This Row],[Join_Date]], TODAY(), "y")</f>
        <v>4</v>
      </c>
      <c r="S129" t="str">
        <f>CONCATENATE(TRIM(Table_Employee_Clean[[#This Row],[Name_Concat]])," FROM ",TRIM(Table_Employee_Clean[[#This Row],[Region]]))</f>
        <v>Frank Smith FROM Illinois</v>
      </c>
    </row>
    <row r="130" spans="1:19" x14ac:dyDescent="0.25">
      <c r="A130" t="s">
        <v>256</v>
      </c>
      <c r="B130" t="s">
        <v>57</v>
      </c>
      <c r="C130" t="s">
        <v>20</v>
      </c>
      <c r="D130">
        <v>30</v>
      </c>
      <c r="E130" t="s">
        <v>1162</v>
      </c>
      <c r="F130" t="s">
        <v>1169</v>
      </c>
      <c r="G130" t="s">
        <v>33</v>
      </c>
      <c r="H130" s="5">
        <v>43920</v>
      </c>
      <c r="I130">
        <v>72272.34</v>
      </c>
      <c r="J130" t="s">
        <v>188</v>
      </c>
      <c r="K130">
        <v>-3315377958</v>
      </c>
      <c r="L130" t="s">
        <v>18</v>
      </c>
      <c r="M130" t="b">
        <v>0</v>
      </c>
      <c r="N130" s="6" cm="1">
        <f t="array" ref="N130">IF(Table_Employee!I130="N/A",
    IFERROR(MEDIAN(_xlfn._xlws.FILTER(Table_Employee_Clean[Salary],
        (Table_Employee_Clean[Department] = Table_Employee!E130) *
        (Table_Employee_Clean[Region] = Table_Employee!F130))),
    "N/A"),
Table_Employee!I130)</f>
        <v>72272.34</v>
      </c>
      <c r="O130" t="str">
        <f>" "&amp;SUBSTITUTE(Table_Employee_Clean[[#This Row],[Phone]],"-","")</f>
        <v xml:space="preserve"> 3315377958</v>
      </c>
      <c r="P130" t="str">
        <f>TEXT(Table_Employee_Clean[[#This Row],[Format_Phone]],"(000) 000-0000")</f>
        <v>(331) 537-7958</v>
      </c>
      <c r="Q130" t="str">
        <f>CONCATENATE(TRIM(Table_Employee_Clean[[#This Row],[First_Name]])," ",TRIM(Table_Employee_Clean[[#This Row],[Last_Name]]))</f>
        <v>David Brown</v>
      </c>
      <c r="R130">
        <f ca="1">DATEDIF(Table_Employee_Clean[[#This Row],[Join_Date]], TODAY(), "y")</f>
        <v>6</v>
      </c>
      <c r="S130" t="str">
        <f>CONCATENATE(TRIM(Table_Employee_Clean[[#This Row],[Name_Concat]])," FROM ",TRIM(Table_Employee_Clean[[#This Row],[Region]]))</f>
        <v>David Brown FROM New York</v>
      </c>
    </row>
    <row r="131" spans="1:19" x14ac:dyDescent="0.25">
      <c r="A131" t="s">
        <v>257</v>
      </c>
      <c r="B131" t="s">
        <v>67</v>
      </c>
      <c r="C131" t="s">
        <v>20</v>
      </c>
      <c r="D131">
        <v>40</v>
      </c>
      <c r="E131" t="s">
        <v>1160</v>
      </c>
      <c r="F131" t="s">
        <v>1165</v>
      </c>
      <c r="G131" t="s">
        <v>16</v>
      </c>
      <c r="H131" s="5">
        <v>44845</v>
      </c>
      <c r="I131">
        <v>117537.71</v>
      </c>
      <c r="J131" t="s">
        <v>173</v>
      </c>
      <c r="K131">
        <v>-9594652169</v>
      </c>
      <c r="L131" t="s">
        <v>23</v>
      </c>
      <c r="M131" t="b">
        <v>0</v>
      </c>
      <c r="N131" s="6" cm="1">
        <f t="array" ref="N131">IF(Table_Employee!I131="N/A",
    IFERROR(MEDIAN(_xlfn._xlws.FILTER(Table_Employee_Clean[Salary],
        (Table_Employee_Clean[Department] = Table_Employee!E131) *
        (Table_Employee_Clean[Region] = Table_Employee!F131))),
    "N/A"),
Table_Employee!I131)</f>
        <v>117537.71</v>
      </c>
      <c r="O131" t="str">
        <f>" "&amp;SUBSTITUTE(Table_Employee_Clean[[#This Row],[Phone]],"-","")</f>
        <v xml:space="preserve"> 9594652169</v>
      </c>
      <c r="P131" t="str">
        <f>TEXT(Table_Employee_Clean[[#This Row],[Format_Phone]],"(000) 000-0000")</f>
        <v>(959) 465-2169</v>
      </c>
      <c r="Q131" t="str">
        <f>CONCATENATE(TRIM(Table_Employee_Clean[[#This Row],[First_Name]])," ",TRIM(Table_Employee_Clean[[#This Row],[Last_Name]]))</f>
        <v>Grace Brown</v>
      </c>
      <c r="R131">
        <f ca="1">DATEDIF(Table_Employee_Clean[[#This Row],[Join_Date]], TODAY(), "y")</f>
        <v>4</v>
      </c>
      <c r="S131" t="str">
        <f>CONCATENATE(TRIM(Table_Employee_Clean[[#This Row],[Name_Concat]])," FROM ",TRIM(Table_Employee_Clean[[#This Row],[Region]]))</f>
        <v>Grace Brown FROM Nevada</v>
      </c>
    </row>
    <row r="132" spans="1:19" x14ac:dyDescent="0.25">
      <c r="A132" t="s">
        <v>259</v>
      </c>
      <c r="B132" t="s">
        <v>36</v>
      </c>
      <c r="C132" t="s">
        <v>20</v>
      </c>
      <c r="D132">
        <v>25</v>
      </c>
      <c r="E132" t="s">
        <v>1162</v>
      </c>
      <c r="F132" t="s">
        <v>1163</v>
      </c>
      <c r="G132" t="s">
        <v>28</v>
      </c>
      <c r="H132" s="5">
        <v>44766</v>
      </c>
      <c r="I132">
        <v>51074.33</v>
      </c>
      <c r="J132" t="s">
        <v>198</v>
      </c>
      <c r="K132">
        <v>-7303379336</v>
      </c>
      <c r="L132" t="s">
        <v>23</v>
      </c>
      <c r="M132" t="b">
        <v>1</v>
      </c>
      <c r="N132" s="6" cm="1">
        <f t="array" ref="N132">IF(Table_Employee!I132="N/A",
    IFERROR(MEDIAN(_xlfn._xlws.FILTER(Table_Employee_Clean[Salary],
        (Table_Employee_Clean[Department] = Table_Employee!E132) *
        (Table_Employee_Clean[Region] = Table_Employee!F132))),
    "N/A"),
Table_Employee!I132)</f>
        <v>51074.33</v>
      </c>
      <c r="O132" t="str">
        <f>" "&amp;SUBSTITUTE(Table_Employee_Clean[[#This Row],[Phone]],"-","")</f>
        <v xml:space="preserve"> 7303379336</v>
      </c>
      <c r="P132" t="str">
        <f>TEXT(Table_Employee_Clean[[#This Row],[Format_Phone]],"(000) 000-0000")</f>
        <v>(730) 337-9336</v>
      </c>
      <c r="Q132" t="str">
        <f>CONCATENATE(TRIM(Table_Employee_Clean[[#This Row],[First_Name]])," ",TRIM(Table_Employee_Clean[[#This Row],[Last_Name]]))</f>
        <v>Frank Brown</v>
      </c>
      <c r="R132">
        <f ca="1">DATEDIF(Table_Employee_Clean[[#This Row],[Join_Date]], TODAY(), "y")</f>
        <v>4</v>
      </c>
      <c r="S132" t="str">
        <f>CONCATENATE(TRIM(Table_Employee_Clean[[#This Row],[Name_Concat]])," FROM ",TRIM(Table_Employee_Clean[[#This Row],[Region]]))</f>
        <v>Frank Brown FROM Texas</v>
      </c>
    </row>
    <row r="133" spans="1:19" x14ac:dyDescent="0.25">
      <c r="A133" t="s">
        <v>260</v>
      </c>
      <c r="B133" t="s">
        <v>52</v>
      </c>
      <c r="C133" t="s">
        <v>26</v>
      </c>
      <c r="D133">
        <v>25</v>
      </c>
      <c r="E133" t="s">
        <v>1162</v>
      </c>
      <c r="F133" t="s">
        <v>1161</v>
      </c>
      <c r="G133" t="s">
        <v>33</v>
      </c>
      <c r="H133" s="5">
        <v>45107</v>
      </c>
      <c r="I133">
        <v>98489.32</v>
      </c>
      <c r="J133" t="s">
        <v>109</v>
      </c>
      <c r="K133">
        <v>-5636205014</v>
      </c>
      <c r="L133" t="s">
        <v>23</v>
      </c>
      <c r="M133" t="b">
        <v>0</v>
      </c>
      <c r="N133" s="6" cm="1">
        <f t="array" ref="N133">IF(Table_Employee!I133="N/A",
    IFERROR(MEDIAN(_xlfn._xlws.FILTER(Table_Employee_Clean[Salary],
        (Table_Employee_Clean[Department] = Table_Employee!E133) *
        (Table_Employee_Clean[Region] = Table_Employee!F133))),
    "N/A"),
Table_Employee!I133)</f>
        <v>98489.32</v>
      </c>
      <c r="O133" t="str">
        <f>" "&amp;SUBSTITUTE(Table_Employee_Clean[[#This Row],[Phone]],"-","")</f>
        <v xml:space="preserve"> 5636205014</v>
      </c>
      <c r="P133" t="str">
        <f>TEXT(Table_Employee_Clean[[#This Row],[Format_Phone]],"(000) 000-0000")</f>
        <v>(563) 620-5014</v>
      </c>
      <c r="Q133" t="str">
        <f>CONCATENATE(TRIM(Table_Employee_Clean[[#This Row],[First_Name]])," ",TRIM(Table_Employee_Clean[[#This Row],[Last_Name]]))</f>
        <v>Charlie Jones</v>
      </c>
      <c r="R133">
        <f ca="1">DATEDIF(Table_Employee_Clean[[#This Row],[Join_Date]], TODAY(), "y")</f>
        <v>3</v>
      </c>
      <c r="S133" t="str">
        <f>CONCATENATE(TRIM(Table_Employee_Clean[[#This Row],[Name_Concat]])," FROM ",TRIM(Table_Employee_Clean[[#This Row],[Region]]))</f>
        <v>Charlie Jones FROM California</v>
      </c>
    </row>
    <row r="134" spans="1:19" x14ac:dyDescent="0.25">
      <c r="A134" t="s">
        <v>261</v>
      </c>
      <c r="B134" t="s">
        <v>36</v>
      </c>
      <c r="C134" t="s">
        <v>111</v>
      </c>
      <c r="D134">
        <v>30</v>
      </c>
      <c r="E134" t="s">
        <v>1162</v>
      </c>
      <c r="F134" t="s">
        <v>1161</v>
      </c>
      <c r="G134" t="s">
        <v>28</v>
      </c>
      <c r="H134" s="5">
        <v>45302</v>
      </c>
      <c r="I134">
        <v>112120.71</v>
      </c>
      <c r="J134" t="s">
        <v>124</v>
      </c>
      <c r="K134">
        <v>-812473949</v>
      </c>
      <c r="L134" t="s">
        <v>40</v>
      </c>
      <c r="M134" t="b">
        <v>1</v>
      </c>
      <c r="N134" s="6" cm="1">
        <f t="array" ref="N134">IF(Table_Employee!I134="N/A",
    IFERROR(MEDIAN(_xlfn._xlws.FILTER(Table_Employee_Clean[Salary],
        (Table_Employee_Clean[Department] = Table_Employee!E134) *
        (Table_Employee_Clean[Region] = Table_Employee!F134))),
    "N/A"),
Table_Employee!I134)</f>
        <v>112120.71</v>
      </c>
      <c r="O134" t="str">
        <f>" "&amp;SUBSTITUTE(Table_Employee_Clean[[#This Row],[Phone]],"-","")</f>
        <v xml:space="preserve"> 812473949</v>
      </c>
      <c r="P134" t="str">
        <f>TEXT(Table_Employee_Clean[[#This Row],[Format_Phone]],"(000) 000-0000")</f>
        <v>(081) 247-3949</v>
      </c>
      <c r="Q134" t="str">
        <f>CONCATENATE(TRIM(Table_Employee_Clean[[#This Row],[First_Name]])," ",TRIM(Table_Employee_Clean[[#This Row],[Last_Name]]))</f>
        <v>Frank Smith</v>
      </c>
      <c r="R134">
        <f ca="1">DATEDIF(Table_Employee_Clean[[#This Row],[Join_Date]], TODAY(), "y")</f>
        <v>2</v>
      </c>
      <c r="S134" t="str">
        <f>CONCATENATE(TRIM(Table_Employee_Clean[[#This Row],[Name_Concat]])," FROM ",TRIM(Table_Employee_Clean[[#This Row],[Region]]))</f>
        <v>Frank Smith FROM California</v>
      </c>
    </row>
    <row r="135" spans="1:19" x14ac:dyDescent="0.25">
      <c r="A135" t="s">
        <v>262</v>
      </c>
      <c r="B135" t="s">
        <v>25</v>
      </c>
      <c r="C135" t="s">
        <v>26</v>
      </c>
      <c r="D135">
        <v>30</v>
      </c>
      <c r="E135" t="s">
        <v>1166</v>
      </c>
      <c r="F135" t="s">
        <v>1169</v>
      </c>
      <c r="G135" t="s">
        <v>28</v>
      </c>
      <c r="H135" s="5">
        <v>45232</v>
      </c>
      <c r="I135">
        <v>114465.04</v>
      </c>
      <c r="J135" t="s">
        <v>29</v>
      </c>
      <c r="K135">
        <v>-334234257</v>
      </c>
      <c r="L135" t="s">
        <v>30</v>
      </c>
      <c r="M135" t="b">
        <v>0</v>
      </c>
      <c r="N135" s="6" cm="1">
        <f t="array" ref="N135">IF(Table_Employee!I135="N/A",
    IFERROR(MEDIAN(_xlfn._xlws.FILTER(Table_Employee_Clean[Salary],
        (Table_Employee_Clean[Department] = Table_Employee!E135) *
        (Table_Employee_Clean[Region] = Table_Employee!F135))),
    "N/A"),
Table_Employee!I135)</f>
        <v>114465.04</v>
      </c>
      <c r="O135" t="str">
        <f>" "&amp;SUBSTITUTE(Table_Employee_Clean[[#This Row],[Phone]],"-","")</f>
        <v xml:space="preserve"> 334234257</v>
      </c>
      <c r="P135" t="str">
        <f>TEXT(Table_Employee_Clean[[#This Row],[Format_Phone]],"(000) 000-0000")</f>
        <v>(033) 423-4257</v>
      </c>
      <c r="Q135" t="str">
        <f>CONCATENATE(TRIM(Table_Employee_Clean[[#This Row],[First_Name]])," ",TRIM(Table_Employee_Clean[[#This Row],[Last_Name]]))</f>
        <v>Alice Jones</v>
      </c>
      <c r="R135">
        <f ca="1">DATEDIF(Table_Employee_Clean[[#This Row],[Join_Date]], TODAY(), "y")</f>
        <v>2</v>
      </c>
      <c r="S135" t="str">
        <f>CONCATENATE(TRIM(Table_Employee_Clean[[#This Row],[Name_Concat]])," FROM ",TRIM(Table_Employee_Clean[[#This Row],[Region]]))</f>
        <v>Alice Jones FROM New York</v>
      </c>
    </row>
    <row r="136" spans="1:19" x14ac:dyDescent="0.25">
      <c r="A136" t="s">
        <v>263</v>
      </c>
      <c r="B136" t="s">
        <v>13</v>
      </c>
      <c r="C136" t="s">
        <v>14</v>
      </c>
      <c r="D136">
        <v>40</v>
      </c>
      <c r="E136" t="s">
        <v>1166</v>
      </c>
      <c r="F136" t="s">
        <v>1165</v>
      </c>
      <c r="G136" t="s">
        <v>28</v>
      </c>
      <c r="H136" s="5">
        <v>45618</v>
      </c>
      <c r="I136">
        <v>57035.51</v>
      </c>
      <c r="J136" t="s">
        <v>17</v>
      </c>
      <c r="K136">
        <v>-3230241025</v>
      </c>
      <c r="L136" t="s">
        <v>40</v>
      </c>
      <c r="M136" t="b">
        <v>1</v>
      </c>
      <c r="N136" s="6" cm="1">
        <f t="array" ref="N136">IF(Table_Employee!I136="N/A",
    IFERROR(MEDIAN(_xlfn._xlws.FILTER(Table_Employee_Clean[Salary],
        (Table_Employee_Clean[Department] = Table_Employee!E136) *
        (Table_Employee_Clean[Region] = Table_Employee!F136))),
    "N/A"),
Table_Employee!I136)</f>
        <v>57035.51</v>
      </c>
      <c r="O136" t="str">
        <f>" "&amp;SUBSTITUTE(Table_Employee_Clean[[#This Row],[Phone]],"-","")</f>
        <v xml:space="preserve"> 3230241025</v>
      </c>
      <c r="P136" t="str">
        <f>TEXT(Table_Employee_Clean[[#This Row],[Format_Phone]],"(000) 000-0000")</f>
        <v>(323) 024-1025</v>
      </c>
      <c r="Q136" t="str">
        <f>CONCATENATE(TRIM(Table_Employee_Clean[[#This Row],[First_Name]])," ",TRIM(Table_Employee_Clean[[#This Row],[Last_Name]]))</f>
        <v>Bob Davis</v>
      </c>
      <c r="R136">
        <f ca="1">DATEDIF(Table_Employee_Clean[[#This Row],[Join_Date]], TODAY(), "y")</f>
        <v>1</v>
      </c>
      <c r="S136" t="str">
        <f>CONCATENATE(TRIM(Table_Employee_Clean[[#This Row],[Name_Concat]])," FROM ",TRIM(Table_Employee_Clean[[#This Row],[Region]]))</f>
        <v>Bob Davis FROM Nevada</v>
      </c>
    </row>
    <row r="137" spans="1:19" x14ac:dyDescent="0.25">
      <c r="A137" t="s">
        <v>264</v>
      </c>
      <c r="B137" t="s">
        <v>32</v>
      </c>
      <c r="C137" t="s">
        <v>26</v>
      </c>
      <c r="D137">
        <v>25</v>
      </c>
      <c r="E137" t="s">
        <v>1166</v>
      </c>
      <c r="F137" t="s">
        <v>1161</v>
      </c>
      <c r="G137" t="s">
        <v>16</v>
      </c>
      <c r="H137" s="5">
        <v>44431</v>
      </c>
      <c r="I137">
        <v>75092.429999999993</v>
      </c>
      <c r="J137" t="s">
        <v>224</v>
      </c>
      <c r="K137">
        <v>-1534735527</v>
      </c>
      <c r="L137" t="s">
        <v>23</v>
      </c>
      <c r="M137" t="b">
        <v>1</v>
      </c>
      <c r="N137" s="6" cm="1">
        <f t="array" ref="N137">IF(Table_Employee!I137="N/A",
    IFERROR(MEDIAN(_xlfn._xlws.FILTER(Table_Employee_Clean[Salary],
        (Table_Employee_Clean[Department] = Table_Employee!E137) *
        (Table_Employee_Clean[Region] = Table_Employee!F137))),
    "N/A"),
Table_Employee!I137)</f>
        <v>75092.429999999993</v>
      </c>
      <c r="O137" t="str">
        <f>" "&amp;SUBSTITUTE(Table_Employee_Clean[[#This Row],[Phone]],"-","")</f>
        <v xml:space="preserve"> 1534735527</v>
      </c>
      <c r="P137" t="str">
        <f>TEXT(Table_Employee_Clean[[#This Row],[Format_Phone]],"(000) 000-0000")</f>
        <v>(153) 473-5527</v>
      </c>
      <c r="Q137" t="str">
        <f>CONCATENATE(TRIM(Table_Employee_Clean[[#This Row],[First_Name]])," ",TRIM(Table_Employee_Clean[[#This Row],[Last_Name]]))</f>
        <v>Eva Jones</v>
      </c>
      <c r="R137">
        <f ca="1">DATEDIF(Table_Employee_Clean[[#This Row],[Join_Date]], TODAY(), "y")</f>
        <v>5</v>
      </c>
      <c r="S137" t="str">
        <f>CONCATENATE(TRIM(Table_Employee_Clean[[#This Row],[Name_Concat]])," FROM ",TRIM(Table_Employee_Clean[[#This Row],[Region]]))</f>
        <v>Eva Jones FROM California</v>
      </c>
    </row>
    <row r="138" spans="1:19" x14ac:dyDescent="0.25">
      <c r="A138" t="s">
        <v>265</v>
      </c>
      <c r="B138" t="s">
        <v>57</v>
      </c>
      <c r="C138" t="s">
        <v>111</v>
      </c>
      <c r="D138">
        <v>30</v>
      </c>
      <c r="E138" t="s">
        <v>1162</v>
      </c>
      <c r="F138" t="s">
        <v>1171</v>
      </c>
      <c r="G138" t="s">
        <v>28</v>
      </c>
      <c r="H138" s="5">
        <v>45454</v>
      </c>
      <c r="I138">
        <v>62603.98</v>
      </c>
      <c r="J138" t="s">
        <v>266</v>
      </c>
      <c r="K138">
        <v>-9611223385</v>
      </c>
      <c r="L138" t="s">
        <v>30</v>
      </c>
      <c r="M138" t="b">
        <v>0</v>
      </c>
      <c r="N138" s="6" cm="1">
        <f t="array" ref="N138">IF(Table_Employee!I138="N/A",
    IFERROR(MEDIAN(_xlfn._xlws.FILTER(Table_Employee_Clean[Salary],
        (Table_Employee_Clean[Department] = Table_Employee!E138) *
        (Table_Employee_Clean[Region] = Table_Employee!F138))),
    "N/A"),
Table_Employee!I138)</f>
        <v>62603.98</v>
      </c>
      <c r="O138" t="str">
        <f>" "&amp;SUBSTITUTE(Table_Employee_Clean[[#This Row],[Phone]],"-","")</f>
        <v xml:space="preserve"> 9611223385</v>
      </c>
      <c r="P138" t="str">
        <f>TEXT(Table_Employee_Clean[[#This Row],[Format_Phone]],"(000) 000-0000")</f>
        <v>(961) 122-3385</v>
      </c>
      <c r="Q138" t="str">
        <f>CONCATENATE(TRIM(Table_Employee_Clean[[#This Row],[First_Name]])," ",TRIM(Table_Employee_Clean[[#This Row],[Last_Name]]))</f>
        <v>David Smith</v>
      </c>
      <c r="R138">
        <f ca="1">DATEDIF(Table_Employee_Clean[[#This Row],[Join_Date]], TODAY(), "y")</f>
        <v>2</v>
      </c>
      <c r="S138" t="str">
        <f>CONCATENATE(TRIM(Table_Employee_Clean[[#This Row],[Name_Concat]])," FROM ",TRIM(Table_Employee_Clean[[#This Row],[Region]]))</f>
        <v>David Smith FROM Illinois</v>
      </c>
    </row>
    <row r="139" spans="1:19" x14ac:dyDescent="0.25">
      <c r="A139" t="s">
        <v>267</v>
      </c>
      <c r="B139" t="s">
        <v>67</v>
      </c>
      <c r="C139" t="s">
        <v>111</v>
      </c>
      <c r="D139">
        <v>30</v>
      </c>
      <c r="E139" t="s">
        <v>1160</v>
      </c>
      <c r="F139" t="s">
        <v>1169</v>
      </c>
      <c r="G139" t="s">
        <v>33</v>
      </c>
      <c r="H139" s="5">
        <v>45025</v>
      </c>
      <c r="I139">
        <v>60018.239999999998</v>
      </c>
      <c r="J139" t="s">
        <v>122</v>
      </c>
      <c r="K139">
        <v>-5596309937</v>
      </c>
      <c r="L139" t="s">
        <v>23</v>
      </c>
      <c r="M139" t="b">
        <v>0</v>
      </c>
      <c r="N139" s="6" cm="1">
        <f t="array" ref="N139">IF(Table_Employee!I139="N/A",
    IFERROR(MEDIAN(_xlfn._xlws.FILTER(Table_Employee_Clean[Salary],
        (Table_Employee_Clean[Department] = Table_Employee!E139) *
        (Table_Employee_Clean[Region] = Table_Employee!F139))),
    "N/A"),
Table_Employee!I139)</f>
        <v>60018.239999999998</v>
      </c>
      <c r="O139" t="str">
        <f>" "&amp;SUBSTITUTE(Table_Employee_Clean[[#This Row],[Phone]],"-","")</f>
        <v xml:space="preserve"> 5596309937</v>
      </c>
      <c r="P139" t="str">
        <f>TEXT(Table_Employee_Clean[[#This Row],[Format_Phone]],"(000) 000-0000")</f>
        <v>(559) 630-9937</v>
      </c>
      <c r="Q139" t="str">
        <f>CONCATENATE(TRIM(Table_Employee_Clean[[#This Row],[First_Name]])," ",TRIM(Table_Employee_Clean[[#This Row],[Last_Name]]))</f>
        <v>Grace Smith</v>
      </c>
      <c r="R139">
        <f ca="1">DATEDIF(Table_Employee_Clean[[#This Row],[Join_Date]], TODAY(), "y")</f>
        <v>3</v>
      </c>
      <c r="S139" t="str">
        <f>CONCATENATE(TRIM(Table_Employee_Clean[[#This Row],[Name_Concat]])," FROM ",TRIM(Table_Employee_Clean[[#This Row],[Region]]))</f>
        <v>Grace Smith FROM New York</v>
      </c>
    </row>
    <row r="140" spans="1:19" x14ac:dyDescent="0.25">
      <c r="A140" t="s">
        <v>268</v>
      </c>
      <c r="B140" t="s">
        <v>32</v>
      </c>
      <c r="C140" t="s">
        <v>14</v>
      </c>
      <c r="D140">
        <v>40</v>
      </c>
      <c r="E140" t="s">
        <v>1170</v>
      </c>
      <c r="F140" t="s">
        <v>1165</v>
      </c>
      <c r="G140" t="s">
        <v>16</v>
      </c>
      <c r="H140" s="5">
        <v>45478</v>
      </c>
      <c r="I140">
        <v>82567.73</v>
      </c>
      <c r="J140" t="s">
        <v>34</v>
      </c>
      <c r="K140">
        <v>-4253042896</v>
      </c>
      <c r="L140" t="s">
        <v>40</v>
      </c>
      <c r="M140" t="b">
        <v>1</v>
      </c>
      <c r="N140" s="6" cm="1">
        <f t="array" ref="N140">IF(Table_Employee!I140="N/A",
    IFERROR(MEDIAN(_xlfn._xlws.FILTER(Table_Employee_Clean[Salary],
        (Table_Employee_Clean[Department] = Table_Employee!E140) *
        (Table_Employee_Clean[Region] = Table_Employee!F140))),
    "N/A"),
Table_Employee!I140)</f>
        <v>82567.73</v>
      </c>
      <c r="O140" t="str">
        <f>" "&amp;SUBSTITUTE(Table_Employee_Clean[[#This Row],[Phone]],"-","")</f>
        <v xml:space="preserve"> 4253042896</v>
      </c>
      <c r="P140" t="str">
        <f>TEXT(Table_Employee_Clean[[#This Row],[Format_Phone]],"(000) 000-0000")</f>
        <v>(425) 304-2896</v>
      </c>
      <c r="Q140" t="str">
        <f>CONCATENATE(TRIM(Table_Employee_Clean[[#This Row],[First_Name]])," ",TRIM(Table_Employee_Clean[[#This Row],[Last_Name]]))</f>
        <v>Eva Davis</v>
      </c>
      <c r="R140">
        <f ca="1">DATEDIF(Table_Employee_Clean[[#This Row],[Join_Date]], TODAY(), "y")</f>
        <v>2</v>
      </c>
      <c r="S140" t="str">
        <f>CONCATENATE(TRIM(Table_Employee_Clean[[#This Row],[Name_Concat]])," FROM ",TRIM(Table_Employee_Clean[[#This Row],[Region]]))</f>
        <v>Eva Davis FROM Nevada</v>
      </c>
    </row>
    <row r="141" spans="1:19" x14ac:dyDescent="0.25">
      <c r="A141" t="s">
        <v>269</v>
      </c>
      <c r="B141" t="s">
        <v>52</v>
      </c>
      <c r="C141" t="s">
        <v>111</v>
      </c>
      <c r="D141">
        <v>25</v>
      </c>
      <c r="E141" t="s">
        <v>1162</v>
      </c>
      <c r="F141" t="s">
        <v>1161</v>
      </c>
      <c r="G141" t="s">
        <v>28</v>
      </c>
      <c r="H141" s="5">
        <v>44443</v>
      </c>
      <c r="I141">
        <v>94725.71</v>
      </c>
      <c r="J141" t="s">
        <v>167</v>
      </c>
      <c r="K141">
        <v>-3179128684</v>
      </c>
      <c r="L141" t="s">
        <v>40</v>
      </c>
      <c r="M141" t="b">
        <v>0</v>
      </c>
      <c r="N141" s="6" cm="1">
        <f t="array" ref="N141">IF(Table_Employee!I141="N/A",
    IFERROR(MEDIAN(_xlfn._xlws.FILTER(Table_Employee_Clean[Salary],
        (Table_Employee_Clean[Department] = Table_Employee!E141) *
        (Table_Employee_Clean[Region] = Table_Employee!F141))),
    "N/A"),
Table_Employee!I141)</f>
        <v>94725.71</v>
      </c>
      <c r="O141" t="str">
        <f>" "&amp;SUBSTITUTE(Table_Employee_Clean[[#This Row],[Phone]],"-","")</f>
        <v xml:space="preserve"> 3179128684</v>
      </c>
      <c r="P141" t="str">
        <f>TEXT(Table_Employee_Clean[[#This Row],[Format_Phone]],"(000) 000-0000")</f>
        <v>(317) 912-8684</v>
      </c>
      <c r="Q141" t="str">
        <f>CONCATENATE(TRIM(Table_Employee_Clean[[#This Row],[First_Name]])," ",TRIM(Table_Employee_Clean[[#This Row],[Last_Name]]))</f>
        <v>Charlie Smith</v>
      </c>
      <c r="R141">
        <f ca="1">DATEDIF(Table_Employee_Clean[[#This Row],[Join_Date]], TODAY(), "y")</f>
        <v>5</v>
      </c>
      <c r="S141" t="str">
        <f>CONCATENATE(TRIM(Table_Employee_Clean[[#This Row],[Name_Concat]])," FROM ",TRIM(Table_Employee_Clean[[#This Row],[Region]]))</f>
        <v>Charlie Smith FROM California</v>
      </c>
    </row>
    <row r="142" spans="1:19" x14ac:dyDescent="0.25">
      <c r="A142" t="s">
        <v>270</v>
      </c>
      <c r="B142" t="s">
        <v>32</v>
      </c>
      <c r="C142" t="s">
        <v>42</v>
      </c>
      <c r="D142">
        <v>40</v>
      </c>
      <c r="E142" t="s">
        <v>1170</v>
      </c>
      <c r="F142" t="s">
        <v>1169</v>
      </c>
      <c r="G142" t="s">
        <v>33</v>
      </c>
      <c r="H142" s="5">
        <v>45578</v>
      </c>
      <c r="I142">
        <v>83824.56</v>
      </c>
      <c r="J142" t="s">
        <v>236</v>
      </c>
      <c r="K142">
        <v>-7872558776</v>
      </c>
      <c r="L142" t="s">
        <v>40</v>
      </c>
      <c r="M142" t="b">
        <v>0</v>
      </c>
      <c r="N142" s="6" cm="1">
        <f t="array" ref="N142">IF(Table_Employee!I142="N/A",
    IFERROR(MEDIAN(_xlfn._xlws.FILTER(Table_Employee_Clean[Salary],
        (Table_Employee_Clean[Department] = Table_Employee!E142) *
        (Table_Employee_Clean[Region] = Table_Employee!F142))),
    "N/A"),
Table_Employee!I142)</f>
        <v>83824.56</v>
      </c>
      <c r="O142" t="str">
        <f>" "&amp;SUBSTITUTE(Table_Employee_Clean[[#This Row],[Phone]],"-","")</f>
        <v xml:space="preserve"> 7872558776</v>
      </c>
      <c r="P142" t="str">
        <f>TEXT(Table_Employee_Clean[[#This Row],[Format_Phone]],"(000) 000-0000")</f>
        <v>(787) 255-8776</v>
      </c>
      <c r="Q142" t="str">
        <f>CONCATENATE(TRIM(Table_Employee_Clean[[#This Row],[First_Name]])," ",TRIM(Table_Employee_Clean[[#This Row],[Last_Name]]))</f>
        <v>Eva Garcia</v>
      </c>
      <c r="R142">
        <f ca="1">DATEDIF(Table_Employee_Clean[[#This Row],[Join_Date]], TODAY(), "y")</f>
        <v>2</v>
      </c>
      <c r="S142" t="str">
        <f>CONCATENATE(TRIM(Table_Employee_Clean[[#This Row],[Name_Concat]])," FROM ",TRIM(Table_Employee_Clean[[#This Row],[Region]]))</f>
        <v>Eva Garcia FROM New York</v>
      </c>
    </row>
    <row r="143" spans="1:19" x14ac:dyDescent="0.25">
      <c r="A143" t="s">
        <v>271</v>
      </c>
      <c r="B143" t="s">
        <v>36</v>
      </c>
      <c r="C143" t="s">
        <v>111</v>
      </c>
      <c r="D143">
        <v>30</v>
      </c>
      <c r="E143" t="s">
        <v>1170</v>
      </c>
      <c r="F143" t="s">
        <v>1165</v>
      </c>
      <c r="G143" t="s">
        <v>33</v>
      </c>
      <c r="H143" s="5">
        <v>43875</v>
      </c>
      <c r="I143">
        <v>118456.11</v>
      </c>
      <c r="J143" t="s">
        <v>124</v>
      </c>
      <c r="K143">
        <v>-4969033372</v>
      </c>
      <c r="L143" t="s">
        <v>23</v>
      </c>
      <c r="M143" t="b">
        <v>1</v>
      </c>
      <c r="N143" s="6" cm="1">
        <f t="array" ref="N143">IF(Table_Employee!I143="N/A",
    IFERROR(MEDIAN(_xlfn._xlws.FILTER(Table_Employee_Clean[Salary],
        (Table_Employee_Clean[Department] = Table_Employee!E143) *
        (Table_Employee_Clean[Region] = Table_Employee!F143))),
    "N/A"),
Table_Employee!I143)</f>
        <v>118456.11</v>
      </c>
      <c r="O143" t="str">
        <f>" "&amp;SUBSTITUTE(Table_Employee_Clean[[#This Row],[Phone]],"-","")</f>
        <v xml:space="preserve"> 4969033372</v>
      </c>
      <c r="P143" t="str">
        <f>TEXT(Table_Employee_Clean[[#This Row],[Format_Phone]],"(000) 000-0000")</f>
        <v>(496) 903-3372</v>
      </c>
      <c r="Q143" t="str">
        <f>CONCATENATE(TRIM(Table_Employee_Clean[[#This Row],[First_Name]])," ",TRIM(Table_Employee_Clean[[#This Row],[Last_Name]]))</f>
        <v>Frank Smith</v>
      </c>
      <c r="R143">
        <f ca="1">DATEDIF(Table_Employee_Clean[[#This Row],[Join_Date]], TODAY(), "y")</f>
        <v>6</v>
      </c>
      <c r="S143" t="str">
        <f>CONCATENATE(TRIM(Table_Employee_Clean[[#This Row],[Name_Concat]])," FROM ",TRIM(Table_Employee_Clean[[#This Row],[Region]]))</f>
        <v>Frank Smith FROM Nevada</v>
      </c>
    </row>
    <row r="144" spans="1:19" x14ac:dyDescent="0.25">
      <c r="A144" t="s">
        <v>272</v>
      </c>
      <c r="B144" t="s">
        <v>32</v>
      </c>
      <c r="C144" t="s">
        <v>20</v>
      </c>
      <c r="D144">
        <v>25</v>
      </c>
      <c r="E144" t="s">
        <v>1168</v>
      </c>
      <c r="F144" t="s">
        <v>1165</v>
      </c>
      <c r="G144" t="s">
        <v>28</v>
      </c>
      <c r="H144" s="5">
        <v>43931</v>
      </c>
      <c r="I144">
        <v>113743.19</v>
      </c>
      <c r="J144" t="s">
        <v>138</v>
      </c>
      <c r="K144">
        <v>-6346692547</v>
      </c>
      <c r="L144" t="s">
        <v>30</v>
      </c>
      <c r="M144" t="b">
        <v>1</v>
      </c>
      <c r="N144" s="6" cm="1">
        <f t="array" ref="N144">IF(Table_Employee!I144="N/A",
    IFERROR(MEDIAN(_xlfn._xlws.FILTER(Table_Employee_Clean[Salary],
        (Table_Employee_Clean[Department] = Table_Employee!E144) *
        (Table_Employee_Clean[Region] = Table_Employee!F144))),
    "N/A"),
Table_Employee!I144)</f>
        <v>113743.19</v>
      </c>
      <c r="O144" t="str">
        <f>" "&amp;SUBSTITUTE(Table_Employee_Clean[[#This Row],[Phone]],"-","")</f>
        <v xml:space="preserve"> 6346692547</v>
      </c>
      <c r="P144" t="str">
        <f>TEXT(Table_Employee_Clean[[#This Row],[Format_Phone]],"(000) 000-0000")</f>
        <v>(634) 669-2547</v>
      </c>
      <c r="Q144" t="str">
        <f>CONCATENATE(TRIM(Table_Employee_Clean[[#This Row],[First_Name]])," ",TRIM(Table_Employee_Clean[[#This Row],[Last_Name]]))</f>
        <v>Eva Brown</v>
      </c>
      <c r="R144">
        <f ca="1">DATEDIF(Table_Employee_Clean[[#This Row],[Join_Date]], TODAY(), "y")</f>
        <v>6</v>
      </c>
      <c r="S144" t="str">
        <f>CONCATENATE(TRIM(Table_Employee_Clean[[#This Row],[Name_Concat]])," FROM ",TRIM(Table_Employee_Clean[[#This Row],[Region]]))</f>
        <v>Eva Brown FROM Nevada</v>
      </c>
    </row>
    <row r="145" spans="1:19" x14ac:dyDescent="0.25">
      <c r="A145" t="s">
        <v>273</v>
      </c>
      <c r="B145" t="s">
        <v>32</v>
      </c>
      <c r="C145" t="s">
        <v>42</v>
      </c>
      <c r="D145">
        <v>30</v>
      </c>
      <c r="E145" t="s">
        <v>1168</v>
      </c>
      <c r="F145" t="s">
        <v>1161</v>
      </c>
      <c r="G145" t="s">
        <v>16</v>
      </c>
      <c r="H145" s="5">
        <v>45134</v>
      </c>
      <c r="I145">
        <v>63309.24</v>
      </c>
      <c r="J145" t="s">
        <v>236</v>
      </c>
      <c r="K145">
        <v>-1214785389</v>
      </c>
      <c r="L145" t="s">
        <v>30</v>
      </c>
      <c r="M145" t="b">
        <v>0</v>
      </c>
      <c r="N145" s="6" cm="1">
        <f t="array" ref="N145">IF(Table_Employee!I145="N/A",
    IFERROR(MEDIAN(_xlfn._xlws.FILTER(Table_Employee_Clean[Salary],
        (Table_Employee_Clean[Department] = Table_Employee!E145) *
        (Table_Employee_Clean[Region] = Table_Employee!F145))),
    "N/A"),
Table_Employee!I145)</f>
        <v>63309.24</v>
      </c>
      <c r="O145" t="str">
        <f>" "&amp;SUBSTITUTE(Table_Employee_Clean[[#This Row],[Phone]],"-","")</f>
        <v xml:space="preserve"> 1214785389</v>
      </c>
      <c r="P145" t="str">
        <f>TEXT(Table_Employee_Clean[[#This Row],[Format_Phone]],"(000) 000-0000")</f>
        <v>(121) 478-5389</v>
      </c>
      <c r="Q145" t="str">
        <f>CONCATENATE(TRIM(Table_Employee_Clean[[#This Row],[First_Name]])," ",TRIM(Table_Employee_Clean[[#This Row],[Last_Name]]))</f>
        <v>Eva Garcia</v>
      </c>
      <c r="R145">
        <f ca="1">DATEDIF(Table_Employee_Clean[[#This Row],[Join_Date]], TODAY(), "y")</f>
        <v>3</v>
      </c>
      <c r="S145" t="str">
        <f>CONCATENATE(TRIM(Table_Employee_Clean[[#This Row],[Name_Concat]])," FROM ",TRIM(Table_Employee_Clean[[#This Row],[Region]]))</f>
        <v>Eva Garcia FROM California</v>
      </c>
    </row>
    <row r="146" spans="1:19" x14ac:dyDescent="0.25">
      <c r="A146" t="s">
        <v>274</v>
      </c>
      <c r="B146" t="s">
        <v>52</v>
      </c>
      <c r="C146" t="s">
        <v>42</v>
      </c>
      <c r="D146">
        <v>25</v>
      </c>
      <c r="E146" t="s">
        <v>1160</v>
      </c>
      <c r="F146" t="s">
        <v>1165</v>
      </c>
      <c r="G146" t="s">
        <v>16</v>
      </c>
      <c r="H146" s="5">
        <v>44463</v>
      </c>
      <c r="I146">
        <v>105202.73</v>
      </c>
      <c r="J146" t="s">
        <v>81</v>
      </c>
      <c r="K146">
        <v>-7895677664</v>
      </c>
      <c r="L146" t="s">
        <v>23</v>
      </c>
      <c r="M146" t="b">
        <v>1</v>
      </c>
      <c r="N146" s="6" cm="1">
        <f t="array" ref="N146">IF(Table_Employee!I146="N/A",
    IFERROR(MEDIAN(_xlfn._xlws.FILTER(Table_Employee_Clean[Salary],
        (Table_Employee_Clean[Department] = Table_Employee!E146) *
        (Table_Employee_Clean[Region] = Table_Employee!F146))),
    "N/A"),
Table_Employee!I146)</f>
        <v>105202.73</v>
      </c>
      <c r="O146" t="str">
        <f>" "&amp;SUBSTITUTE(Table_Employee_Clean[[#This Row],[Phone]],"-","")</f>
        <v xml:space="preserve"> 7895677664</v>
      </c>
      <c r="P146" t="str">
        <f>TEXT(Table_Employee_Clean[[#This Row],[Format_Phone]],"(000) 000-0000")</f>
        <v>(789) 567-7664</v>
      </c>
      <c r="Q146" t="str">
        <f>CONCATENATE(TRIM(Table_Employee_Clean[[#This Row],[First_Name]])," ",TRIM(Table_Employee_Clean[[#This Row],[Last_Name]]))</f>
        <v>Charlie Garcia</v>
      </c>
      <c r="R146">
        <f ca="1">DATEDIF(Table_Employee_Clean[[#This Row],[Join_Date]], TODAY(), "y")</f>
        <v>5</v>
      </c>
      <c r="S146" t="str">
        <f>CONCATENATE(TRIM(Table_Employee_Clean[[#This Row],[Name_Concat]])," FROM ",TRIM(Table_Employee_Clean[[#This Row],[Region]]))</f>
        <v>Charlie Garcia FROM Nevada</v>
      </c>
    </row>
    <row r="147" spans="1:19" x14ac:dyDescent="0.25">
      <c r="A147" t="s">
        <v>275</v>
      </c>
      <c r="B147" t="s">
        <v>36</v>
      </c>
      <c r="C147" t="s">
        <v>14</v>
      </c>
      <c r="D147">
        <v>30</v>
      </c>
      <c r="E147" t="s">
        <v>1166</v>
      </c>
      <c r="F147" t="s">
        <v>1161</v>
      </c>
      <c r="G147" t="s">
        <v>33</v>
      </c>
      <c r="H147" s="5">
        <v>45361</v>
      </c>
      <c r="I147">
        <v>79085.22</v>
      </c>
      <c r="J147" t="s">
        <v>50</v>
      </c>
      <c r="K147">
        <v>-7546027340</v>
      </c>
      <c r="L147" t="s">
        <v>30</v>
      </c>
      <c r="M147" t="b">
        <v>1</v>
      </c>
      <c r="N147" s="6" cm="1">
        <f t="array" ref="N147">IF(Table_Employee!I147="N/A",
    IFERROR(MEDIAN(_xlfn._xlws.FILTER(Table_Employee_Clean[Salary],
        (Table_Employee_Clean[Department] = Table_Employee!E147) *
        (Table_Employee_Clean[Region] = Table_Employee!F147))),
    "N/A"),
Table_Employee!I147)</f>
        <v>79085.22</v>
      </c>
      <c r="O147" t="str">
        <f>" "&amp;SUBSTITUTE(Table_Employee_Clean[[#This Row],[Phone]],"-","")</f>
        <v xml:space="preserve"> 7546027340</v>
      </c>
      <c r="P147" t="str">
        <f>TEXT(Table_Employee_Clean[[#This Row],[Format_Phone]],"(000) 000-0000")</f>
        <v>(754) 602-7340</v>
      </c>
      <c r="Q147" t="str">
        <f>CONCATENATE(TRIM(Table_Employee_Clean[[#This Row],[First_Name]])," ",TRIM(Table_Employee_Clean[[#This Row],[Last_Name]]))</f>
        <v>Frank Davis</v>
      </c>
      <c r="R147">
        <f ca="1">DATEDIF(Table_Employee_Clean[[#This Row],[Join_Date]], TODAY(), "y")</f>
        <v>2</v>
      </c>
      <c r="S147" t="str">
        <f>CONCATENATE(TRIM(Table_Employee_Clean[[#This Row],[Name_Concat]])," FROM ",TRIM(Table_Employee_Clean[[#This Row],[Region]]))</f>
        <v>Frank Davis FROM California</v>
      </c>
    </row>
    <row r="148" spans="1:19" x14ac:dyDescent="0.25">
      <c r="A148" t="s">
        <v>276</v>
      </c>
      <c r="B148" t="s">
        <v>36</v>
      </c>
      <c r="C148" t="s">
        <v>37</v>
      </c>
      <c r="D148">
        <v>30</v>
      </c>
      <c r="E148" t="s">
        <v>1168</v>
      </c>
      <c r="F148" t="s">
        <v>1161</v>
      </c>
      <c r="G148" t="s">
        <v>16</v>
      </c>
      <c r="H148" s="5">
        <v>44357</v>
      </c>
      <c r="I148">
        <v>113983.43</v>
      </c>
      <c r="J148" t="s">
        <v>39</v>
      </c>
      <c r="K148">
        <v>-5148881430</v>
      </c>
      <c r="L148" t="s">
        <v>23</v>
      </c>
      <c r="M148" t="b">
        <v>1</v>
      </c>
      <c r="N148" s="6" cm="1">
        <f t="array" ref="N148">IF(Table_Employee!I148="N/A",
    IFERROR(MEDIAN(_xlfn._xlws.FILTER(Table_Employee_Clean[Salary],
        (Table_Employee_Clean[Department] = Table_Employee!E148) *
        (Table_Employee_Clean[Region] = Table_Employee!F148))),
    "N/A"),
Table_Employee!I148)</f>
        <v>113983.43</v>
      </c>
      <c r="O148" t="str">
        <f>" "&amp;SUBSTITUTE(Table_Employee_Clean[[#This Row],[Phone]],"-","")</f>
        <v xml:space="preserve"> 5148881430</v>
      </c>
      <c r="P148" t="str">
        <f>TEXT(Table_Employee_Clean[[#This Row],[Format_Phone]],"(000) 000-0000")</f>
        <v>(514) 888-1430</v>
      </c>
      <c r="Q148" t="str">
        <f>CONCATENATE(TRIM(Table_Employee_Clean[[#This Row],[First_Name]])," ",TRIM(Table_Employee_Clean[[#This Row],[Last_Name]]))</f>
        <v>Frank Williams</v>
      </c>
      <c r="R148">
        <f ca="1">DATEDIF(Table_Employee_Clean[[#This Row],[Join_Date]], TODAY(), "y")</f>
        <v>5</v>
      </c>
      <c r="S148" t="str">
        <f>CONCATENATE(TRIM(Table_Employee_Clean[[#This Row],[Name_Concat]])," FROM ",TRIM(Table_Employee_Clean[[#This Row],[Region]]))</f>
        <v>Frank Williams FROM California</v>
      </c>
    </row>
    <row r="149" spans="1:19" x14ac:dyDescent="0.25">
      <c r="A149" t="s">
        <v>277</v>
      </c>
      <c r="B149" t="s">
        <v>32</v>
      </c>
      <c r="C149" t="s">
        <v>37</v>
      </c>
      <c r="D149">
        <v>35</v>
      </c>
      <c r="E149" t="s">
        <v>1166</v>
      </c>
      <c r="F149" t="s">
        <v>1167</v>
      </c>
      <c r="G149" t="s">
        <v>16</v>
      </c>
      <c r="H149" s="5">
        <v>44119</v>
      </c>
      <c r="I149">
        <v>102790.6</v>
      </c>
      <c r="J149" t="s">
        <v>127</v>
      </c>
      <c r="K149">
        <v>-1150835353</v>
      </c>
      <c r="L149" t="s">
        <v>30</v>
      </c>
      <c r="M149" t="b">
        <v>0</v>
      </c>
      <c r="N149" s="6" cm="1">
        <f t="array" ref="N149">IF(Table_Employee!I149="N/A",
    IFERROR(MEDIAN(_xlfn._xlws.FILTER(Table_Employee_Clean[Salary],
        (Table_Employee_Clean[Department] = Table_Employee!E149) *
        (Table_Employee_Clean[Region] = Table_Employee!F149))),
    "N/A"),
Table_Employee!I149)</f>
        <v>102790.6</v>
      </c>
      <c r="O149" t="str">
        <f>" "&amp;SUBSTITUTE(Table_Employee_Clean[[#This Row],[Phone]],"-","")</f>
        <v xml:space="preserve"> 1150835353</v>
      </c>
      <c r="P149" t="str">
        <f>TEXT(Table_Employee_Clean[[#This Row],[Format_Phone]],"(000) 000-0000")</f>
        <v>(115) 083-5353</v>
      </c>
      <c r="Q149" t="str">
        <f>CONCATENATE(TRIM(Table_Employee_Clean[[#This Row],[First_Name]])," ",TRIM(Table_Employee_Clean[[#This Row],[Last_Name]]))</f>
        <v>Eva Williams</v>
      </c>
      <c r="R149">
        <f ca="1">DATEDIF(Table_Employee_Clean[[#This Row],[Join_Date]], TODAY(), "y")</f>
        <v>6</v>
      </c>
      <c r="S149" t="str">
        <f>CONCATENATE(TRIM(Table_Employee_Clean[[#This Row],[Name_Concat]])," FROM ",TRIM(Table_Employee_Clean[[#This Row],[Region]]))</f>
        <v>Eva Williams FROM Florida</v>
      </c>
    </row>
    <row r="150" spans="1:19" x14ac:dyDescent="0.25">
      <c r="A150" t="s">
        <v>278</v>
      </c>
      <c r="B150" t="s">
        <v>67</v>
      </c>
      <c r="C150" t="s">
        <v>111</v>
      </c>
      <c r="D150">
        <v>30</v>
      </c>
      <c r="E150" t="s">
        <v>1170</v>
      </c>
      <c r="F150" t="s">
        <v>1163</v>
      </c>
      <c r="G150" t="s">
        <v>33</v>
      </c>
      <c r="H150" s="5">
        <v>43859</v>
      </c>
      <c r="I150">
        <v>68512.100000000006</v>
      </c>
      <c r="J150" t="s">
        <v>122</v>
      </c>
      <c r="K150">
        <v>-4439284043</v>
      </c>
      <c r="L150" t="s">
        <v>18</v>
      </c>
      <c r="M150" t="b">
        <v>0</v>
      </c>
      <c r="N150" s="6" cm="1">
        <f t="array" ref="N150">IF(Table_Employee!I150="N/A",
    IFERROR(MEDIAN(_xlfn._xlws.FILTER(Table_Employee_Clean[Salary],
        (Table_Employee_Clean[Department] = Table_Employee!E150) *
        (Table_Employee_Clean[Region] = Table_Employee!F150))),
    "N/A"),
Table_Employee!I150)</f>
        <v>68512.100000000006</v>
      </c>
      <c r="O150" t="str">
        <f>" "&amp;SUBSTITUTE(Table_Employee_Clean[[#This Row],[Phone]],"-","")</f>
        <v xml:space="preserve"> 4439284043</v>
      </c>
      <c r="P150" t="str">
        <f>TEXT(Table_Employee_Clean[[#This Row],[Format_Phone]],"(000) 000-0000")</f>
        <v>(443) 928-4043</v>
      </c>
      <c r="Q150" t="str">
        <f>CONCATENATE(TRIM(Table_Employee_Clean[[#This Row],[First_Name]])," ",TRIM(Table_Employee_Clean[[#This Row],[Last_Name]]))</f>
        <v>Grace Smith</v>
      </c>
      <c r="R150">
        <f ca="1">DATEDIF(Table_Employee_Clean[[#This Row],[Join_Date]], TODAY(), "y")</f>
        <v>6</v>
      </c>
      <c r="S150" t="str">
        <f>CONCATENATE(TRIM(Table_Employee_Clean[[#This Row],[Name_Concat]])," FROM ",TRIM(Table_Employee_Clean[[#This Row],[Region]]))</f>
        <v>Grace Smith FROM Texas</v>
      </c>
    </row>
    <row r="151" spans="1:19" x14ac:dyDescent="0.25">
      <c r="A151" t="s">
        <v>279</v>
      </c>
      <c r="B151" t="s">
        <v>36</v>
      </c>
      <c r="C151" t="s">
        <v>42</v>
      </c>
      <c r="D151">
        <v>35</v>
      </c>
      <c r="E151" t="s">
        <v>1168</v>
      </c>
      <c r="F151" t="s">
        <v>1167</v>
      </c>
      <c r="G151" t="s">
        <v>28</v>
      </c>
      <c r="H151" s="5">
        <v>44591</v>
      </c>
      <c r="I151">
        <v>57584.23</v>
      </c>
      <c r="J151" t="s">
        <v>157</v>
      </c>
      <c r="K151">
        <v>-5669078262</v>
      </c>
      <c r="L151" t="s">
        <v>18</v>
      </c>
      <c r="M151" t="b">
        <v>1</v>
      </c>
      <c r="N151" s="6" cm="1">
        <f t="array" ref="N151">IF(Table_Employee!I151="N/A",
    IFERROR(MEDIAN(_xlfn._xlws.FILTER(Table_Employee_Clean[Salary],
        (Table_Employee_Clean[Department] = Table_Employee!E151) *
        (Table_Employee_Clean[Region] = Table_Employee!F151))),
    "N/A"),
Table_Employee!I151)</f>
        <v>57584.23</v>
      </c>
      <c r="O151" t="str">
        <f>" "&amp;SUBSTITUTE(Table_Employee_Clean[[#This Row],[Phone]],"-","")</f>
        <v xml:space="preserve"> 5669078262</v>
      </c>
      <c r="P151" t="str">
        <f>TEXT(Table_Employee_Clean[[#This Row],[Format_Phone]],"(000) 000-0000")</f>
        <v>(566) 907-8262</v>
      </c>
      <c r="Q151" t="str">
        <f>CONCATENATE(TRIM(Table_Employee_Clean[[#This Row],[First_Name]])," ",TRIM(Table_Employee_Clean[[#This Row],[Last_Name]]))</f>
        <v>Frank Garcia</v>
      </c>
      <c r="R151">
        <f ca="1">DATEDIF(Table_Employee_Clean[[#This Row],[Join_Date]], TODAY(), "y")</f>
        <v>4</v>
      </c>
      <c r="S151" t="str">
        <f>CONCATENATE(TRIM(Table_Employee_Clean[[#This Row],[Name_Concat]])," FROM ",TRIM(Table_Employee_Clean[[#This Row],[Region]]))</f>
        <v>Frank Garcia FROM Florida</v>
      </c>
    </row>
    <row r="152" spans="1:19" x14ac:dyDescent="0.25">
      <c r="A152" t="s">
        <v>280</v>
      </c>
      <c r="B152" t="s">
        <v>25</v>
      </c>
      <c r="C152" t="s">
        <v>37</v>
      </c>
      <c r="D152">
        <v>30</v>
      </c>
      <c r="E152" t="s">
        <v>1168</v>
      </c>
      <c r="F152" t="s">
        <v>1161</v>
      </c>
      <c r="G152" t="s">
        <v>28</v>
      </c>
      <c r="H152" s="5">
        <v>44284</v>
      </c>
      <c r="I152">
        <v>95335.67</v>
      </c>
      <c r="J152" t="s">
        <v>281</v>
      </c>
      <c r="K152">
        <v>-3373898774</v>
      </c>
      <c r="L152" t="s">
        <v>40</v>
      </c>
      <c r="M152" t="b">
        <v>0</v>
      </c>
      <c r="N152" s="6" cm="1">
        <f t="array" ref="N152">IF(Table_Employee!I152="N/A",
    IFERROR(MEDIAN(_xlfn._xlws.FILTER(Table_Employee_Clean[Salary],
        (Table_Employee_Clean[Department] = Table_Employee!E152) *
        (Table_Employee_Clean[Region] = Table_Employee!F152))),
    "N/A"),
Table_Employee!I152)</f>
        <v>95335.67</v>
      </c>
      <c r="O152" t="str">
        <f>" "&amp;SUBSTITUTE(Table_Employee_Clean[[#This Row],[Phone]],"-","")</f>
        <v xml:space="preserve"> 3373898774</v>
      </c>
      <c r="P152" t="str">
        <f>TEXT(Table_Employee_Clean[[#This Row],[Format_Phone]],"(000) 000-0000")</f>
        <v>(337) 389-8774</v>
      </c>
      <c r="Q152" t="str">
        <f>CONCATENATE(TRIM(Table_Employee_Clean[[#This Row],[First_Name]])," ",TRIM(Table_Employee_Clean[[#This Row],[Last_Name]]))</f>
        <v>Alice Williams</v>
      </c>
      <c r="R152">
        <f ca="1">DATEDIF(Table_Employee_Clean[[#This Row],[Join_Date]], TODAY(), "y")</f>
        <v>5</v>
      </c>
      <c r="S152" t="str">
        <f>CONCATENATE(TRIM(Table_Employee_Clean[[#This Row],[Name_Concat]])," FROM ",TRIM(Table_Employee_Clean[[#This Row],[Region]]))</f>
        <v>Alice Williams FROM California</v>
      </c>
    </row>
    <row r="153" spans="1:19" x14ac:dyDescent="0.25">
      <c r="A153" t="s">
        <v>282</v>
      </c>
      <c r="B153" t="s">
        <v>63</v>
      </c>
      <c r="C153" t="s">
        <v>37</v>
      </c>
      <c r="D153">
        <v>35</v>
      </c>
      <c r="E153" t="s">
        <v>1160</v>
      </c>
      <c r="F153" t="s">
        <v>1167</v>
      </c>
      <c r="G153" t="s">
        <v>16</v>
      </c>
      <c r="H153" s="5">
        <v>44117</v>
      </c>
      <c r="I153">
        <v>53174.28</v>
      </c>
      <c r="J153" t="s">
        <v>65</v>
      </c>
      <c r="K153">
        <v>-1536637779</v>
      </c>
      <c r="L153" t="s">
        <v>18</v>
      </c>
      <c r="M153" t="b">
        <v>1</v>
      </c>
      <c r="N153" s="6" cm="1">
        <f t="array" ref="N153">IF(Table_Employee!I153="N/A",
    IFERROR(MEDIAN(_xlfn._xlws.FILTER(Table_Employee_Clean[Salary],
        (Table_Employee_Clean[Department] = Table_Employee!E153) *
        (Table_Employee_Clean[Region] = Table_Employee!F153))),
    "N/A"),
Table_Employee!I153)</f>
        <v>53174.28</v>
      </c>
      <c r="O153" t="str">
        <f>" "&amp;SUBSTITUTE(Table_Employee_Clean[[#This Row],[Phone]],"-","")</f>
        <v xml:space="preserve"> 1536637779</v>
      </c>
      <c r="P153" t="str">
        <f>TEXT(Table_Employee_Clean[[#This Row],[Format_Phone]],"(000) 000-0000")</f>
        <v>(153) 663-7779</v>
      </c>
      <c r="Q153" t="str">
        <f>CONCATENATE(TRIM(Table_Employee_Clean[[#This Row],[First_Name]])," ",TRIM(Table_Employee_Clean[[#This Row],[Last_Name]]))</f>
        <v>Heidi Williams</v>
      </c>
      <c r="R153">
        <f ca="1">DATEDIF(Table_Employee_Clean[[#This Row],[Join_Date]], TODAY(), "y")</f>
        <v>6</v>
      </c>
      <c r="S153" t="str">
        <f>CONCATENATE(TRIM(Table_Employee_Clean[[#This Row],[Name_Concat]])," FROM ",TRIM(Table_Employee_Clean[[#This Row],[Region]]))</f>
        <v>Heidi Williams FROM Florida</v>
      </c>
    </row>
    <row r="154" spans="1:19" x14ac:dyDescent="0.25">
      <c r="A154" t="s">
        <v>283</v>
      </c>
      <c r="B154" t="s">
        <v>63</v>
      </c>
      <c r="C154" t="s">
        <v>111</v>
      </c>
      <c r="D154">
        <v>25</v>
      </c>
      <c r="E154" t="s">
        <v>1166</v>
      </c>
      <c r="F154" t="s">
        <v>1169</v>
      </c>
      <c r="G154" t="s">
        <v>28</v>
      </c>
      <c r="H154" s="5">
        <v>44108</v>
      </c>
      <c r="I154">
        <v>77205.210000000006</v>
      </c>
      <c r="J154" t="s">
        <v>284</v>
      </c>
      <c r="K154">
        <v>-5292407552</v>
      </c>
      <c r="L154" t="s">
        <v>18</v>
      </c>
      <c r="M154" t="b">
        <v>0</v>
      </c>
      <c r="N154" s="6" cm="1">
        <f t="array" ref="N154">IF(Table_Employee!I154="N/A",
    IFERROR(MEDIAN(_xlfn._xlws.FILTER(Table_Employee_Clean[Salary],
        (Table_Employee_Clean[Department] = Table_Employee!E154) *
        (Table_Employee_Clean[Region] = Table_Employee!F154))),
    "N/A"),
Table_Employee!I154)</f>
        <v>77205.210000000006</v>
      </c>
      <c r="O154" t="str">
        <f>" "&amp;SUBSTITUTE(Table_Employee_Clean[[#This Row],[Phone]],"-","")</f>
        <v xml:space="preserve"> 5292407552</v>
      </c>
      <c r="P154" t="str">
        <f>TEXT(Table_Employee_Clean[[#This Row],[Format_Phone]],"(000) 000-0000")</f>
        <v>(529) 240-7552</v>
      </c>
      <c r="Q154" t="str">
        <f>CONCATENATE(TRIM(Table_Employee_Clean[[#This Row],[First_Name]])," ",TRIM(Table_Employee_Clean[[#This Row],[Last_Name]]))</f>
        <v>Heidi Smith</v>
      </c>
      <c r="R154">
        <f ca="1">DATEDIF(Table_Employee_Clean[[#This Row],[Join_Date]], TODAY(), "y")</f>
        <v>6</v>
      </c>
      <c r="S154" t="str">
        <f>CONCATENATE(TRIM(Table_Employee_Clean[[#This Row],[Name_Concat]])," FROM ",TRIM(Table_Employee_Clean[[#This Row],[Region]]))</f>
        <v>Heidi Smith FROM New York</v>
      </c>
    </row>
    <row r="155" spans="1:19" x14ac:dyDescent="0.25">
      <c r="A155" t="s">
        <v>285</v>
      </c>
      <c r="B155" t="s">
        <v>67</v>
      </c>
      <c r="C155" t="s">
        <v>37</v>
      </c>
      <c r="D155">
        <v>30</v>
      </c>
      <c r="E155" t="s">
        <v>1160</v>
      </c>
      <c r="F155" t="s">
        <v>1165</v>
      </c>
      <c r="G155" t="s">
        <v>16</v>
      </c>
      <c r="H155" s="5">
        <v>45644</v>
      </c>
      <c r="I155">
        <v>79041.919999999998</v>
      </c>
      <c r="J155" t="s">
        <v>69</v>
      </c>
      <c r="K155">
        <v>-6668459089</v>
      </c>
      <c r="L155" t="s">
        <v>18</v>
      </c>
      <c r="M155" t="b">
        <v>1</v>
      </c>
      <c r="N155" s="6" cm="1">
        <f t="array" ref="N155">IF(Table_Employee!I155="N/A",
    IFERROR(MEDIAN(_xlfn._xlws.FILTER(Table_Employee_Clean[Salary],
        (Table_Employee_Clean[Department] = Table_Employee!E155) *
        (Table_Employee_Clean[Region] = Table_Employee!F155))),
    "N/A"),
Table_Employee!I155)</f>
        <v>79041.919999999998</v>
      </c>
      <c r="O155" t="str">
        <f>" "&amp;SUBSTITUTE(Table_Employee_Clean[[#This Row],[Phone]],"-","")</f>
        <v xml:space="preserve"> 6668459089</v>
      </c>
      <c r="P155" t="str">
        <f>TEXT(Table_Employee_Clean[[#This Row],[Format_Phone]],"(000) 000-0000")</f>
        <v>(666) 845-9089</v>
      </c>
      <c r="Q155" t="str">
        <f>CONCATENATE(TRIM(Table_Employee_Clean[[#This Row],[First_Name]])," ",TRIM(Table_Employee_Clean[[#This Row],[Last_Name]]))</f>
        <v>Grace Williams</v>
      </c>
      <c r="R155">
        <f ca="1">DATEDIF(Table_Employee_Clean[[#This Row],[Join_Date]], TODAY(), "y")</f>
        <v>1</v>
      </c>
      <c r="S155" t="str">
        <f>CONCATENATE(TRIM(Table_Employee_Clean[[#This Row],[Name_Concat]])," FROM ",TRIM(Table_Employee_Clean[[#This Row],[Region]]))</f>
        <v>Grace Williams FROM Nevada</v>
      </c>
    </row>
    <row r="156" spans="1:19" x14ac:dyDescent="0.25">
      <c r="A156" t="s">
        <v>286</v>
      </c>
      <c r="B156" t="s">
        <v>63</v>
      </c>
      <c r="C156" t="s">
        <v>26</v>
      </c>
      <c r="D156">
        <v>30</v>
      </c>
      <c r="E156" t="s">
        <v>1162</v>
      </c>
      <c r="F156" t="s">
        <v>1161</v>
      </c>
      <c r="G156" t="s">
        <v>16</v>
      </c>
      <c r="H156" s="5">
        <v>45244</v>
      </c>
      <c r="I156">
        <v>75937.100000000006</v>
      </c>
      <c r="J156" t="s">
        <v>251</v>
      </c>
      <c r="K156">
        <v>-2259999662</v>
      </c>
      <c r="L156" t="s">
        <v>23</v>
      </c>
      <c r="M156" t="b">
        <v>1</v>
      </c>
      <c r="N156" s="6" cm="1">
        <f t="array" ref="N156">IF(Table_Employee!I156="N/A",
    IFERROR(MEDIAN(_xlfn._xlws.FILTER(Table_Employee_Clean[Salary],
        (Table_Employee_Clean[Department] = Table_Employee!E156) *
        (Table_Employee_Clean[Region] = Table_Employee!F156))),
    "N/A"),
Table_Employee!I156)</f>
        <v>75937.100000000006</v>
      </c>
      <c r="O156" t="str">
        <f>" "&amp;SUBSTITUTE(Table_Employee_Clean[[#This Row],[Phone]],"-","")</f>
        <v xml:space="preserve"> 2259999662</v>
      </c>
      <c r="P156" t="str">
        <f>TEXT(Table_Employee_Clean[[#This Row],[Format_Phone]],"(000) 000-0000")</f>
        <v>(225) 999-9662</v>
      </c>
      <c r="Q156" t="str">
        <f>CONCATENATE(TRIM(Table_Employee_Clean[[#This Row],[First_Name]])," ",TRIM(Table_Employee_Clean[[#This Row],[Last_Name]]))</f>
        <v>Heidi Jones</v>
      </c>
      <c r="R156">
        <f ca="1">DATEDIF(Table_Employee_Clean[[#This Row],[Join_Date]], TODAY(), "y")</f>
        <v>2</v>
      </c>
      <c r="S156" t="str">
        <f>CONCATENATE(TRIM(Table_Employee_Clean[[#This Row],[Name_Concat]])," FROM ",TRIM(Table_Employee_Clean[[#This Row],[Region]]))</f>
        <v>Heidi Jones FROM California</v>
      </c>
    </row>
    <row r="157" spans="1:19" x14ac:dyDescent="0.25">
      <c r="A157" t="s">
        <v>287</v>
      </c>
      <c r="B157" t="s">
        <v>57</v>
      </c>
      <c r="C157" t="s">
        <v>53</v>
      </c>
      <c r="D157">
        <v>35</v>
      </c>
      <c r="E157" t="s">
        <v>1166</v>
      </c>
      <c r="F157" t="s">
        <v>1165</v>
      </c>
      <c r="G157" t="s">
        <v>33</v>
      </c>
      <c r="H157" s="5">
        <v>44946</v>
      </c>
      <c r="I157">
        <v>113118.73</v>
      </c>
      <c r="J157" t="s">
        <v>183</v>
      </c>
      <c r="K157">
        <v>-6186371596</v>
      </c>
      <c r="L157" t="s">
        <v>18</v>
      </c>
      <c r="M157" t="b">
        <v>0</v>
      </c>
      <c r="N157" s="6" cm="1">
        <f t="array" ref="N157">IF(Table_Employee!I157="N/A",
    IFERROR(MEDIAN(_xlfn._xlws.FILTER(Table_Employee_Clean[Salary],
        (Table_Employee_Clean[Department] = Table_Employee!E157) *
        (Table_Employee_Clean[Region] = Table_Employee!F157))),
    "N/A"),
Table_Employee!I157)</f>
        <v>113118.73</v>
      </c>
      <c r="O157" t="str">
        <f>" "&amp;SUBSTITUTE(Table_Employee_Clean[[#This Row],[Phone]],"-","")</f>
        <v xml:space="preserve"> 6186371596</v>
      </c>
      <c r="P157" t="str">
        <f>TEXT(Table_Employee_Clean[[#This Row],[Format_Phone]],"(000) 000-0000")</f>
        <v>(618) 637-1596</v>
      </c>
      <c r="Q157" t="str">
        <f>CONCATENATE(TRIM(Table_Employee_Clean[[#This Row],[First_Name]])," ",TRIM(Table_Employee_Clean[[#This Row],[Last_Name]]))</f>
        <v>David Johnson</v>
      </c>
      <c r="R157">
        <f ca="1">DATEDIF(Table_Employee_Clean[[#This Row],[Join_Date]], TODAY(), "y")</f>
        <v>3</v>
      </c>
      <c r="S157" t="str">
        <f>CONCATENATE(TRIM(Table_Employee_Clean[[#This Row],[Name_Concat]])," FROM ",TRIM(Table_Employee_Clean[[#This Row],[Region]]))</f>
        <v>David Johnson FROM Nevada</v>
      </c>
    </row>
    <row r="158" spans="1:19" x14ac:dyDescent="0.25">
      <c r="A158" t="s">
        <v>288</v>
      </c>
      <c r="B158" t="s">
        <v>25</v>
      </c>
      <c r="C158" t="s">
        <v>14</v>
      </c>
      <c r="D158">
        <v>40</v>
      </c>
      <c r="E158" t="s">
        <v>1170</v>
      </c>
      <c r="F158" t="s">
        <v>1169</v>
      </c>
      <c r="G158" t="s">
        <v>16</v>
      </c>
      <c r="H158" s="5">
        <v>45567</v>
      </c>
      <c r="I158">
        <v>107693.38</v>
      </c>
      <c r="J158" t="s">
        <v>143</v>
      </c>
      <c r="K158">
        <v>-4121820969</v>
      </c>
      <c r="L158" t="s">
        <v>18</v>
      </c>
      <c r="M158" t="b">
        <v>1</v>
      </c>
      <c r="N158" s="6" cm="1">
        <f t="array" ref="N158">IF(Table_Employee!I158="N/A",
    IFERROR(MEDIAN(_xlfn._xlws.FILTER(Table_Employee_Clean[Salary],
        (Table_Employee_Clean[Department] = Table_Employee!E158) *
        (Table_Employee_Clean[Region] = Table_Employee!F158))),
    "N/A"),
Table_Employee!I158)</f>
        <v>107693.38</v>
      </c>
      <c r="O158" t="str">
        <f>" "&amp;SUBSTITUTE(Table_Employee_Clean[[#This Row],[Phone]],"-","")</f>
        <v xml:space="preserve"> 4121820969</v>
      </c>
      <c r="P158" t="str">
        <f>TEXT(Table_Employee_Clean[[#This Row],[Format_Phone]],"(000) 000-0000")</f>
        <v>(412) 182-0969</v>
      </c>
      <c r="Q158" t="str">
        <f>CONCATENATE(TRIM(Table_Employee_Clean[[#This Row],[First_Name]])," ",TRIM(Table_Employee_Clean[[#This Row],[Last_Name]]))</f>
        <v>Alice Davis</v>
      </c>
      <c r="R158">
        <f ca="1">DATEDIF(Table_Employee_Clean[[#This Row],[Join_Date]], TODAY(), "y")</f>
        <v>2</v>
      </c>
      <c r="S158" t="str">
        <f>CONCATENATE(TRIM(Table_Employee_Clean[[#This Row],[Name_Concat]])," FROM ",TRIM(Table_Employee_Clean[[#This Row],[Region]]))</f>
        <v>Alice Davis FROM New York</v>
      </c>
    </row>
    <row r="159" spans="1:19" x14ac:dyDescent="0.25">
      <c r="A159" t="s">
        <v>289</v>
      </c>
      <c r="B159" t="s">
        <v>57</v>
      </c>
      <c r="C159" t="s">
        <v>53</v>
      </c>
      <c r="D159">
        <v>30</v>
      </c>
      <c r="E159" t="s">
        <v>1166</v>
      </c>
      <c r="F159" t="s">
        <v>1163</v>
      </c>
      <c r="G159" t="s">
        <v>33</v>
      </c>
      <c r="H159" s="5">
        <v>44329</v>
      </c>
      <c r="I159">
        <v>119217.46</v>
      </c>
      <c r="J159" t="s">
        <v>183</v>
      </c>
      <c r="K159">
        <v>-2316433480</v>
      </c>
      <c r="L159" t="s">
        <v>40</v>
      </c>
      <c r="M159" t="b">
        <v>0</v>
      </c>
      <c r="N159" s="6" cm="1">
        <f t="array" ref="N159">IF(Table_Employee!I159="N/A",
    IFERROR(MEDIAN(_xlfn._xlws.FILTER(Table_Employee_Clean[Salary],
        (Table_Employee_Clean[Department] = Table_Employee!E159) *
        (Table_Employee_Clean[Region] = Table_Employee!F159))),
    "N/A"),
Table_Employee!I159)</f>
        <v>119217.46</v>
      </c>
      <c r="O159" t="str">
        <f>" "&amp;SUBSTITUTE(Table_Employee_Clean[[#This Row],[Phone]],"-","")</f>
        <v xml:space="preserve"> 2316433480</v>
      </c>
      <c r="P159" t="str">
        <f>TEXT(Table_Employee_Clean[[#This Row],[Format_Phone]],"(000) 000-0000")</f>
        <v>(231) 643-3480</v>
      </c>
      <c r="Q159" t="str">
        <f>CONCATENATE(TRIM(Table_Employee_Clean[[#This Row],[First_Name]])," ",TRIM(Table_Employee_Clean[[#This Row],[Last_Name]]))</f>
        <v>David Johnson</v>
      </c>
      <c r="R159">
        <f ca="1">DATEDIF(Table_Employee_Clean[[#This Row],[Join_Date]], TODAY(), "y")</f>
        <v>5</v>
      </c>
      <c r="S159" t="str">
        <f>CONCATENATE(TRIM(Table_Employee_Clean[[#This Row],[Name_Concat]])," FROM ",TRIM(Table_Employee_Clean[[#This Row],[Region]]))</f>
        <v>David Johnson FROM Texas</v>
      </c>
    </row>
    <row r="160" spans="1:19" x14ac:dyDescent="0.25">
      <c r="A160" t="s">
        <v>290</v>
      </c>
      <c r="B160" t="s">
        <v>57</v>
      </c>
      <c r="C160" t="s">
        <v>111</v>
      </c>
      <c r="D160">
        <v>25</v>
      </c>
      <c r="E160" t="s">
        <v>1168</v>
      </c>
      <c r="F160" t="s">
        <v>1169</v>
      </c>
      <c r="G160" t="s">
        <v>28</v>
      </c>
      <c r="H160" s="5">
        <v>44273</v>
      </c>
      <c r="I160">
        <v>106913.71</v>
      </c>
      <c r="J160" t="s">
        <v>266</v>
      </c>
      <c r="K160">
        <v>-7058025661</v>
      </c>
      <c r="L160" t="s">
        <v>18</v>
      </c>
      <c r="M160" t="b">
        <v>0</v>
      </c>
      <c r="N160" s="6" cm="1">
        <f t="array" ref="N160">IF(Table_Employee!I160="N/A",
    IFERROR(MEDIAN(_xlfn._xlws.FILTER(Table_Employee_Clean[Salary],
        (Table_Employee_Clean[Department] = Table_Employee!E160) *
        (Table_Employee_Clean[Region] = Table_Employee!F160))),
    "N/A"),
Table_Employee!I160)</f>
        <v>106913.71</v>
      </c>
      <c r="O160" t="str">
        <f>" "&amp;SUBSTITUTE(Table_Employee_Clean[[#This Row],[Phone]],"-","")</f>
        <v xml:space="preserve"> 7058025661</v>
      </c>
      <c r="P160" t="str">
        <f>TEXT(Table_Employee_Clean[[#This Row],[Format_Phone]],"(000) 000-0000")</f>
        <v>(705) 802-5661</v>
      </c>
      <c r="Q160" t="str">
        <f>CONCATENATE(TRIM(Table_Employee_Clean[[#This Row],[First_Name]])," ",TRIM(Table_Employee_Clean[[#This Row],[Last_Name]]))</f>
        <v>David Smith</v>
      </c>
      <c r="R160">
        <f ca="1">DATEDIF(Table_Employee_Clean[[#This Row],[Join_Date]], TODAY(), "y")</f>
        <v>5</v>
      </c>
      <c r="S160" t="str">
        <f>CONCATENATE(TRIM(Table_Employee_Clean[[#This Row],[Name_Concat]])," FROM ",TRIM(Table_Employee_Clean[[#This Row],[Region]]))</f>
        <v>David Smith FROM New York</v>
      </c>
    </row>
    <row r="161" spans="1:19" x14ac:dyDescent="0.25">
      <c r="A161" t="s">
        <v>291</v>
      </c>
      <c r="B161" t="s">
        <v>52</v>
      </c>
      <c r="C161" t="s">
        <v>20</v>
      </c>
      <c r="D161">
        <v>30</v>
      </c>
      <c r="E161" t="s">
        <v>1166</v>
      </c>
      <c r="F161" t="s">
        <v>1161</v>
      </c>
      <c r="G161" t="s">
        <v>16</v>
      </c>
      <c r="H161" s="5">
        <v>44097</v>
      </c>
      <c r="I161">
        <v>87815.08</v>
      </c>
      <c r="J161" t="s">
        <v>114</v>
      </c>
      <c r="K161">
        <v>-1286716322</v>
      </c>
      <c r="L161" t="s">
        <v>18</v>
      </c>
      <c r="M161" t="b">
        <v>1</v>
      </c>
      <c r="N161" s="6" cm="1">
        <f t="array" ref="N161">IF(Table_Employee!I161="N/A",
    IFERROR(MEDIAN(_xlfn._xlws.FILTER(Table_Employee_Clean[Salary],
        (Table_Employee_Clean[Department] = Table_Employee!E161) *
        (Table_Employee_Clean[Region] = Table_Employee!F161))),
    "N/A"),
Table_Employee!I161)</f>
        <v>87815.08</v>
      </c>
      <c r="O161" t="str">
        <f>" "&amp;SUBSTITUTE(Table_Employee_Clean[[#This Row],[Phone]],"-","")</f>
        <v xml:space="preserve"> 1286716322</v>
      </c>
      <c r="P161" t="str">
        <f>TEXT(Table_Employee_Clean[[#This Row],[Format_Phone]],"(000) 000-0000")</f>
        <v>(128) 671-6322</v>
      </c>
      <c r="Q161" t="str">
        <f>CONCATENATE(TRIM(Table_Employee_Clean[[#This Row],[First_Name]])," ",TRIM(Table_Employee_Clean[[#This Row],[Last_Name]]))</f>
        <v>Charlie Brown</v>
      </c>
      <c r="R161">
        <f ca="1">DATEDIF(Table_Employee_Clean[[#This Row],[Join_Date]], TODAY(), "y")</f>
        <v>6</v>
      </c>
      <c r="S161" t="str">
        <f>CONCATENATE(TRIM(Table_Employee_Clean[[#This Row],[Name_Concat]])," FROM ",TRIM(Table_Employee_Clean[[#This Row],[Region]]))</f>
        <v>Charlie Brown FROM California</v>
      </c>
    </row>
    <row r="162" spans="1:19" x14ac:dyDescent="0.25">
      <c r="A162" t="s">
        <v>292</v>
      </c>
      <c r="B162" t="s">
        <v>13</v>
      </c>
      <c r="C162" t="s">
        <v>14</v>
      </c>
      <c r="D162">
        <v>25</v>
      </c>
      <c r="E162" t="s">
        <v>1164</v>
      </c>
      <c r="F162" t="s">
        <v>1163</v>
      </c>
      <c r="G162" t="s">
        <v>33</v>
      </c>
      <c r="H162" s="5">
        <v>45448</v>
      </c>
      <c r="I162">
        <v>105190.21</v>
      </c>
      <c r="J162" t="s">
        <v>17</v>
      </c>
      <c r="K162">
        <v>-4672994937</v>
      </c>
      <c r="L162" t="s">
        <v>30</v>
      </c>
      <c r="M162" t="b">
        <v>1</v>
      </c>
      <c r="N162" s="6" cm="1">
        <f t="array" ref="N162">IF(Table_Employee!I162="N/A",
    IFERROR(MEDIAN(_xlfn._xlws.FILTER(Table_Employee_Clean[Salary],
        (Table_Employee_Clean[Department] = Table_Employee!E162) *
        (Table_Employee_Clean[Region] = Table_Employee!F162))),
    "N/A"),
Table_Employee!I162)</f>
        <v>105190.21</v>
      </c>
      <c r="O162" t="str">
        <f>" "&amp;SUBSTITUTE(Table_Employee_Clean[[#This Row],[Phone]],"-","")</f>
        <v xml:space="preserve"> 4672994937</v>
      </c>
      <c r="P162" t="str">
        <f>TEXT(Table_Employee_Clean[[#This Row],[Format_Phone]],"(000) 000-0000")</f>
        <v>(467) 299-4937</v>
      </c>
      <c r="Q162" t="str">
        <f>CONCATENATE(TRIM(Table_Employee_Clean[[#This Row],[First_Name]])," ",TRIM(Table_Employee_Clean[[#This Row],[Last_Name]]))</f>
        <v>Bob Davis</v>
      </c>
      <c r="R162">
        <f ca="1">DATEDIF(Table_Employee_Clean[[#This Row],[Join_Date]], TODAY(), "y")</f>
        <v>2</v>
      </c>
      <c r="S162" t="str">
        <f>CONCATENATE(TRIM(Table_Employee_Clean[[#This Row],[Name_Concat]])," FROM ",TRIM(Table_Employee_Clean[[#This Row],[Region]]))</f>
        <v>Bob Davis FROM Texas</v>
      </c>
    </row>
    <row r="163" spans="1:19" x14ac:dyDescent="0.25">
      <c r="A163" t="s">
        <v>293</v>
      </c>
      <c r="B163" t="s">
        <v>25</v>
      </c>
      <c r="C163" t="s">
        <v>111</v>
      </c>
      <c r="D163">
        <v>30</v>
      </c>
      <c r="E163" t="s">
        <v>1170</v>
      </c>
      <c r="F163" t="s">
        <v>1163</v>
      </c>
      <c r="G163" t="s">
        <v>16</v>
      </c>
      <c r="H163" s="5">
        <v>45350</v>
      </c>
      <c r="I163">
        <v>79467.240000000005</v>
      </c>
      <c r="J163" t="s">
        <v>159</v>
      </c>
      <c r="K163">
        <v>-7430271692</v>
      </c>
      <c r="L163" t="s">
        <v>40</v>
      </c>
      <c r="M163" t="b">
        <v>0</v>
      </c>
      <c r="N163" s="6" cm="1">
        <f t="array" ref="N163">IF(Table_Employee!I163="N/A",
    IFERROR(MEDIAN(_xlfn._xlws.FILTER(Table_Employee_Clean[Salary],
        (Table_Employee_Clean[Department] = Table_Employee!E163) *
        (Table_Employee_Clean[Region] = Table_Employee!F163))),
    "N/A"),
Table_Employee!I163)</f>
        <v>79467.240000000005</v>
      </c>
      <c r="O163" t="str">
        <f>" "&amp;SUBSTITUTE(Table_Employee_Clean[[#This Row],[Phone]],"-","")</f>
        <v xml:space="preserve"> 7430271692</v>
      </c>
      <c r="P163" t="str">
        <f>TEXT(Table_Employee_Clean[[#This Row],[Format_Phone]],"(000) 000-0000")</f>
        <v>(743) 027-1692</v>
      </c>
      <c r="Q163" t="str">
        <f>CONCATENATE(TRIM(Table_Employee_Clean[[#This Row],[First_Name]])," ",TRIM(Table_Employee_Clean[[#This Row],[Last_Name]]))</f>
        <v>Alice Smith</v>
      </c>
      <c r="R163">
        <f ca="1">DATEDIF(Table_Employee_Clean[[#This Row],[Join_Date]], TODAY(), "y")</f>
        <v>2</v>
      </c>
      <c r="S163" t="str">
        <f>CONCATENATE(TRIM(Table_Employee_Clean[[#This Row],[Name_Concat]])," FROM ",TRIM(Table_Employee_Clean[[#This Row],[Region]]))</f>
        <v>Alice Smith FROM Texas</v>
      </c>
    </row>
    <row r="164" spans="1:19" x14ac:dyDescent="0.25">
      <c r="A164" t="s">
        <v>294</v>
      </c>
      <c r="B164" t="s">
        <v>13</v>
      </c>
      <c r="C164" t="s">
        <v>42</v>
      </c>
      <c r="D164">
        <v>40</v>
      </c>
      <c r="E164" t="s">
        <v>1162</v>
      </c>
      <c r="F164" t="s">
        <v>1161</v>
      </c>
      <c r="G164" t="s">
        <v>28</v>
      </c>
      <c r="H164" s="5">
        <v>45046</v>
      </c>
      <c r="I164">
        <v>57633.78</v>
      </c>
      <c r="J164" t="s">
        <v>136</v>
      </c>
      <c r="K164">
        <v>-8597779013</v>
      </c>
      <c r="L164" t="s">
        <v>40</v>
      </c>
      <c r="M164" t="b">
        <v>1</v>
      </c>
      <c r="N164" s="6" cm="1">
        <f t="array" ref="N164">IF(Table_Employee!I164="N/A",
    IFERROR(MEDIAN(_xlfn._xlws.FILTER(Table_Employee_Clean[Salary],
        (Table_Employee_Clean[Department] = Table_Employee!E164) *
        (Table_Employee_Clean[Region] = Table_Employee!F164))),
    "N/A"),
Table_Employee!I164)</f>
        <v>57633.78</v>
      </c>
      <c r="O164" t="str">
        <f>" "&amp;SUBSTITUTE(Table_Employee_Clean[[#This Row],[Phone]],"-","")</f>
        <v xml:space="preserve"> 8597779013</v>
      </c>
      <c r="P164" t="str">
        <f>TEXT(Table_Employee_Clean[[#This Row],[Format_Phone]],"(000) 000-0000")</f>
        <v>(859) 777-9013</v>
      </c>
      <c r="Q164" t="str">
        <f>CONCATENATE(TRIM(Table_Employee_Clean[[#This Row],[First_Name]])," ",TRIM(Table_Employee_Clean[[#This Row],[Last_Name]]))</f>
        <v>Bob Garcia</v>
      </c>
      <c r="R164">
        <f ca="1">DATEDIF(Table_Employee_Clean[[#This Row],[Join_Date]], TODAY(), "y")</f>
        <v>3</v>
      </c>
      <c r="S164" t="str">
        <f>CONCATENATE(TRIM(Table_Employee_Clean[[#This Row],[Name_Concat]])," FROM ",TRIM(Table_Employee_Clean[[#This Row],[Region]]))</f>
        <v>Bob Garcia FROM California</v>
      </c>
    </row>
    <row r="165" spans="1:19" x14ac:dyDescent="0.25">
      <c r="A165" t="s">
        <v>295</v>
      </c>
      <c r="B165" t="s">
        <v>25</v>
      </c>
      <c r="C165" t="s">
        <v>20</v>
      </c>
      <c r="D165">
        <v>30</v>
      </c>
      <c r="E165" t="s">
        <v>1170</v>
      </c>
      <c r="F165" t="s">
        <v>1167</v>
      </c>
      <c r="G165" t="s">
        <v>28</v>
      </c>
      <c r="H165" s="5">
        <v>43894</v>
      </c>
      <c r="I165">
        <v>54257.78</v>
      </c>
      <c r="J165" t="s">
        <v>76</v>
      </c>
      <c r="K165">
        <v>-7546926328</v>
      </c>
      <c r="L165" t="s">
        <v>40</v>
      </c>
      <c r="M165" t="b">
        <v>1</v>
      </c>
      <c r="N165" s="6" cm="1">
        <f t="array" ref="N165">IF(Table_Employee!I165="N/A",
    IFERROR(MEDIAN(_xlfn._xlws.FILTER(Table_Employee_Clean[Salary],
        (Table_Employee_Clean[Department] = Table_Employee!E165) *
        (Table_Employee_Clean[Region] = Table_Employee!F165))),
    "N/A"),
Table_Employee!I165)</f>
        <v>54257.78</v>
      </c>
      <c r="O165" t="str">
        <f>" "&amp;SUBSTITUTE(Table_Employee_Clean[[#This Row],[Phone]],"-","")</f>
        <v xml:space="preserve"> 7546926328</v>
      </c>
      <c r="P165" t="str">
        <f>TEXT(Table_Employee_Clean[[#This Row],[Format_Phone]],"(000) 000-0000")</f>
        <v>(754) 692-6328</v>
      </c>
      <c r="Q165" t="str">
        <f>CONCATENATE(TRIM(Table_Employee_Clean[[#This Row],[First_Name]])," ",TRIM(Table_Employee_Clean[[#This Row],[Last_Name]]))</f>
        <v>Alice Brown</v>
      </c>
      <c r="R165">
        <f ca="1">DATEDIF(Table_Employee_Clean[[#This Row],[Join_Date]], TODAY(), "y")</f>
        <v>6</v>
      </c>
      <c r="S165" t="str">
        <f>CONCATENATE(TRIM(Table_Employee_Clean[[#This Row],[Name_Concat]])," FROM ",TRIM(Table_Employee_Clean[[#This Row],[Region]]))</f>
        <v>Alice Brown FROM Florida</v>
      </c>
    </row>
    <row r="166" spans="1:19" x14ac:dyDescent="0.25">
      <c r="A166" t="s">
        <v>296</v>
      </c>
      <c r="B166" t="s">
        <v>67</v>
      </c>
      <c r="C166" t="s">
        <v>53</v>
      </c>
      <c r="D166">
        <v>40</v>
      </c>
      <c r="E166" t="s">
        <v>1160</v>
      </c>
      <c r="F166" t="s">
        <v>1163</v>
      </c>
      <c r="G166" t="s">
        <v>33</v>
      </c>
      <c r="H166" s="5">
        <v>45289</v>
      </c>
      <c r="I166">
        <v>113679.06</v>
      </c>
      <c r="J166" t="s">
        <v>116</v>
      </c>
      <c r="K166">
        <v>-6762916031</v>
      </c>
      <c r="L166" t="s">
        <v>40</v>
      </c>
      <c r="M166" t="b">
        <v>1</v>
      </c>
      <c r="N166" s="6" cm="1">
        <f t="array" ref="N166">IF(Table_Employee!I166="N/A",
    IFERROR(MEDIAN(_xlfn._xlws.FILTER(Table_Employee_Clean[Salary],
        (Table_Employee_Clean[Department] = Table_Employee!E166) *
        (Table_Employee_Clean[Region] = Table_Employee!F166))),
    "N/A"),
Table_Employee!I166)</f>
        <v>113679.06</v>
      </c>
      <c r="O166" t="str">
        <f>" "&amp;SUBSTITUTE(Table_Employee_Clean[[#This Row],[Phone]],"-","")</f>
        <v xml:space="preserve"> 6762916031</v>
      </c>
      <c r="P166" t="str">
        <f>TEXT(Table_Employee_Clean[[#This Row],[Format_Phone]],"(000) 000-0000")</f>
        <v>(676) 291-6031</v>
      </c>
      <c r="Q166" t="str">
        <f>CONCATENATE(TRIM(Table_Employee_Clean[[#This Row],[First_Name]])," ",TRIM(Table_Employee_Clean[[#This Row],[Last_Name]]))</f>
        <v>Grace Johnson</v>
      </c>
      <c r="R166">
        <f ca="1">DATEDIF(Table_Employee_Clean[[#This Row],[Join_Date]], TODAY(), "y")</f>
        <v>2</v>
      </c>
      <c r="S166" t="str">
        <f>CONCATENATE(TRIM(Table_Employee_Clean[[#This Row],[Name_Concat]])," FROM ",TRIM(Table_Employee_Clean[[#This Row],[Region]]))</f>
        <v>Grace Johnson FROM Texas</v>
      </c>
    </row>
    <row r="167" spans="1:19" x14ac:dyDescent="0.25">
      <c r="A167" t="s">
        <v>297</v>
      </c>
      <c r="B167" t="s">
        <v>13</v>
      </c>
      <c r="C167" t="s">
        <v>111</v>
      </c>
      <c r="D167">
        <v>35</v>
      </c>
      <c r="E167" t="s">
        <v>1168</v>
      </c>
      <c r="F167" t="s">
        <v>1169</v>
      </c>
      <c r="G167" t="s">
        <v>16</v>
      </c>
      <c r="H167" s="5">
        <v>44089</v>
      </c>
      <c r="I167">
        <v>69251.12</v>
      </c>
      <c r="J167" t="s">
        <v>112</v>
      </c>
      <c r="K167">
        <v>-4841376814</v>
      </c>
      <c r="L167" t="s">
        <v>40</v>
      </c>
      <c r="M167" t="b">
        <v>1</v>
      </c>
      <c r="N167" s="6" cm="1">
        <f t="array" ref="N167">IF(Table_Employee!I167="N/A",
    IFERROR(MEDIAN(_xlfn._xlws.FILTER(Table_Employee_Clean[Salary],
        (Table_Employee_Clean[Department] = Table_Employee!E167) *
        (Table_Employee_Clean[Region] = Table_Employee!F167))),
    "N/A"),
Table_Employee!I167)</f>
        <v>69251.12</v>
      </c>
      <c r="O167" t="str">
        <f>" "&amp;SUBSTITUTE(Table_Employee_Clean[[#This Row],[Phone]],"-","")</f>
        <v xml:space="preserve"> 4841376814</v>
      </c>
      <c r="P167" t="str">
        <f>TEXT(Table_Employee_Clean[[#This Row],[Format_Phone]],"(000) 000-0000")</f>
        <v>(484) 137-6814</v>
      </c>
      <c r="Q167" t="str">
        <f>CONCATENATE(TRIM(Table_Employee_Clean[[#This Row],[First_Name]])," ",TRIM(Table_Employee_Clean[[#This Row],[Last_Name]]))</f>
        <v>Bob Smith</v>
      </c>
      <c r="R167">
        <f ca="1">DATEDIF(Table_Employee_Clean[[#This Row],[Join_Date]], TODAY(), "y")</f>
        <v>6</v>
      </c>
      <c r="S167" t="str">
        <f>CONCATENATE(TRIM(Table_Employee_Clean[[#This Row],[Name_Concat]])," FROM ",TRIM(Table_Employee_Clean[[#This Row],[Region]]))</f>
        <v>Bob Smith FROM New York</v>
      </c>
    </row>
    <row r="168" spans="1:19" x14ac:dyDescent="0.25">
      <c r="A168" t="s">
        <v>298</v>
      </c>
      <c r="B168" t="s">
        <v>36</v>
      </c>
      <c r="C168" t="s">
        <v>42</v>
      </c>
      <c r="D168">
        <v>40</v>
      </c>
      <c r="E168" t="s">
        <v>1168</v>
      </c>
      <c r="F168" t="s">
        <v>1171</v>
      </c>
      <c r="G168" t="s">
        <v>33</v>
      </c>
      <c r="H168" s="5">
        <v>44760</v>
      </c>
      <c r="I168">
        <v>85388.58</v>
      </c>
      <c r="J168" t="s">
        <v>157</v>
      </c>
      <c r="K168">
        <v>-1185672437</v>
      </c>
      <c r="L168" t="s">
        <v>40</v>
      </c>
      <c r="M168" t="b">
        <v>1</v>
      </c>
      <c r="N168" s="6" cm="1">
        <f t="array" ref="N168">IF(Table_Employee!I168="N/A",
    IFERROR(MEDIAN(_xlfn._xlws.FILTER(Table_Employee_Clean[Salary],
        (Table_Employee_Clean[Department] = Table_Employee!E168) *
        (Table_Employee_Clean[Region] = Table_Employee!F168))),
    "N/A"),
Table_Employee!I168)</f>
        <v>85388.58</v>
      </c>
      <c r="O168" t="str">
        <f>" "&amp;SUBSTITUTE(Table_Employee_Clean[[#This Row],[Phone]],"-","")</f>
        <v xml:space="preserve"> 1185672437</v>
      </c>
      <c r="P168" t="str">
        <f>TEXT(Table_Employee_Clean[[#This Row],[Format_Phone]],"(000) 000-0000")</f>
        <v>(118) 567-2437</v>
      </c>
      <c r="Q168" t="str">
        <f>CONCATENATE(TRIM(Table_Employee_Clean[[#This Row],[First_Name]])," ",TRIM(Table_Employee_Clean[[#This Row],[Last_Name]]))</f>
        <v>Frank Garcia</v>
      </c>
      <c r="R168">
        <f ca="1">DATEDIF(Table_Employee_Clean[[#This Row],[Join_Date]], TODAY(), "y")</f>
        <v>4</v>
      </c>
      <c r="S168" t="str">
        <f>CONCATENATE(TRIM(Table_Employee_Clean[[#This Row],[Name_Concat]])," FROM ",TRIM(Table_Employee_Clean[[#This Row],[Region]]))</f>
        <v>Frank Garcia FROM Illinois</v>
      </c>
    </row>
    <row r="169" spans="1:19" x14ac:dyDescent="0.25">
      <c r="A169" t="s">
        <v>299</v>
      </c>
      <c r="B169" t="s">
        <v>13</v>
      </c>
      <c r="C169" t="s">
        <v>14</v>
      </c>
      <c r="D169">
        <v>30</v>
      </c>
      <c r="E169" t="s">
        <v>1160</v>
      </c>
      <c r="F169" t="s">
        <v>1169</v>
      </c>
      <c r="G169" t="s">
        <v>33</v>
      </c>
      <c r="H169" s="5">
        <v>44755</v>
      </c>
      <c r="I169">
        <v>112166.37</v>
      </c>
      <c r="J169" t="s">
        <v>17</v>
      </c>
      <c r="K169">
        <v>-701765635</v>
      </c>
      <c r="L169" t="s">
        <v>23</v>
      </c>
      <c r="M169" t="b">
        <v>0</v>
      </c>
      <c r="N169" s="6" cm="1">
        <f t="array" ref="N169">IF(Table_Employee!I169="N/A",
    IFERROR(MEDIAN(_xlfn._xlws.FILTER(Table_Employee_Clean[Salary],
        (Table_Employee_Clean[Department] = Table_Employee!E169) *
        (Table_Employee_Clean[Region] = Table_Employee!F169))),
    "N/A"),
Table_Employee!I169)</f>
        <v>112166.37</v>
      </c>
      <c r="O169" t="str">
        <f>" "&amp;SUBSTITUTE(Table_Employee_Clean[[#This Row],[Phone]],"-","")</f>
        <v xml:space="preserve"> 701765635</v>
      </c>
      <c r="P169" t="str">
        <f>TEXT(Table_Employee_Clean[[#This Row],[Format_Phone]],"(000) 000-0000")</f>
        <v>(070) 176-5635</v>
      </c>
      <c r="Q169" t="str">
        <f>CONCATENATE(TRIM(Table_Employee_Clean[[#This Row],[First_Name]])," ",TRIM(Table_Employee_Clean[[#This Row],[Last_Name]]))</f>
        <v>Bob Davis</v>
      </c>
      <c r="R169">
        <f ca="1">DATEDIF(Table_Employee_Clean[[#This Row],[Join_Date]], TODAY(), "y")</f>
        <v>4</v>
      </c>
      <c r="S169" t="str">
        <f>CONCATENATE(TRIM(Table_Employee_Clean[[#This Row],[Name_Concat]])," FROM ",TRIM(Table_Employee_Clean[[#This Row],[Region]]))</f>
        <v>Bob Davis FROM New York</v>
      </c>
    </row>
    <row r="170" spans="1:19" x14ac:dyDescent="0.25">
      <c r="A170" t="s">
        <v>300</v>
      </c>
      <c r="B170" t="s">
        <v>63</v>
      </c>
      <c r="C170" t="s">
        <v>14</v>
      </c>
      <c r="D170">
        <v>40</v>
      </c>
      <c r="E170" t="s">
        <v>1162</v>
      </c>
      <c r="F170" t="s">
        <v>1165</v>
      </c>
      <c r="G170" t="s">
        <v>16</v>
      </c>
      <c r="H170" s="5">
        <v>44471</v>
      </c>
      <c r="I170">
        <v>79873.48</v>
      </c>
      <c r="J170" t="s">
        <v>301</v>
      </c>
      <c r="K170">
        <v>-41257770</v>
      </c>
      <c r="L170" t="s">
        <v>18</v>
      </c>
      <c r="M170" t="b">
        <v>0</v>
      </c>
      <c r="N170" s="6" cm="1">
        <f t="array" ref="N170">IF(Table_Employee!I170="N/A",
    IFERROR(MEDIAN(_xlfn._xlws.FILTER(Table_Employee_Clean[Salary],
        (Table_Employee_Clean[Department] = Table_Employee!E170) *
        (Table_Employee_Clean[Region] = Table_Employee!F170))),
    "N/A"),
Table_Employee!I170)</f>
        <v>79873.48</v>
      </c>
      <c r="O170" t="str">
        <f>" "&amp;SUBSTITUTE(Table_Employee_Clean[[#This Row],[Phone]],"-","")</f>
        <v xml:space="preserve"> 41257770</v>
      </c>
      <c r="P170" t="str">
        <f>TEXT(Table_Employee_Clean[[#This Row],[Format_Phone]],"(000) 000-0000")</f>
        <v>(004) 125-7770</v>
      </c>
      <c r="Q170" t="str">
        <f>CONCATENATE(TRIM(Table_Employee_Clean[[#This Row],[First_Name]])," ",TRIM(Table_Employee_Clean[[#This Row],[Last_Name]]))</f>
        <v>Heidi Davis</v>
      </c>
      <c r="R170">
        <f ca="1">DATEDIF(Table_Employee_Clean[[#This Row],[Join_Date]], TODAY(), "y")</f>
        <v>5</v>
      </c>
      <c r="S170" t="str">
        <f>CONCATENATE(TRIM(Table_Employee_Clean[[#This Row],[Name_Concat]])," FROM ",TRIM(Table_Employee_Clean[[#This Row],[Region]]))</f>
        <v>Heidi Davis FROM Nevada</v>
      </c>
    </row>
    <row r="171" spans="1:19" x14ac:dyDescent="0.25">
      <c r="A171" t="s">
        <v>302</v>
      </c>
      <c r="B171" t="s">
        <v>36</v>
      </c>
      <c r="C171" t="s">
        <v>86</v>
      </c>
      <c r="D171">
        <v>30</v>
      </c>
      <c r="E171" t="s">
        <v>1160</v>
      </c>
      <c r="F171" t="s">
        <v>1167</v>
      </c>
      <c r="G171" t="s">
        <v>16</v>
      </c>
      <c r="H171" s="5">
        <v>44017</v>
      </c>
      <c r="I171">
        <v>108224.03</v>
      </c>
      <c r="J171" t="s">
        <v>101</v>
      </c>
      <c r="K171">
        <v>-1837274219</v>
      </c>
      <c r="L171" t="s">
        <v>40</v>
      </c>
      <c r="M171" t="b">
        <v>1</v>
      </c>
      <c r="N171" s="6" cm="1">
        <f t="array" ref="N171">IF(Table_Employee!I171="N/A",
    IFERROR(MEDIAN(_xlfn._xlws.FILTER(Table_Employee_Clean[Salary],
        (Table_Employee_Clean[Department] = Table_Employee!E171) *
        (Table_Employee_Clean[Region] = Table_Employee!F171))),
    "N/A"),
Table_Employee!I171)</f>
        <v>108224.03</v>
      </c>
      <c r="O171" t="str">
        <f>" "&amp;SUBSTITUTE(Table_Employee_Clean[[#This Row],[Phone]],"-","")</f>
        <v xml:space="preserve"> 1837274219</v>
      </c>
      <c r="P171" t="str">
        <f>TEXT(Table_Employee_Clean[[#This Row],[Format_Phone]],"(000) 000-0000")</f>
        <v>(183) 727-4219</v>
      </c>
      <c r="Q171" t="str">
        <f>CONCATENATE(TRIM(Table_Employee_Clean[[#This Row],[First_Name]])," ",TRIM(Table_Employee_Clean[[#This Row],[Last_Name]]))</f>
        <v>Frank Miller</v>
      </c>
      <c r="R171">
        <f ca="1">DATEDIF(Table_Employee_Clean[[#This Row],[Join_Date]], TODAY(), "y")</f>
        <v>6</v>
      </c>
      <c r="S171" t="str">
        <f>CONCATENATE(TRIM(Table_Employee_Clean[[#This Row],[Name_Concat]])," FROM ",TRIM(Table_Employee_Clean[[#This Row],[Region]]))</f>
        <v>Frank Miller FROM Florida</v>
      </c>
    </row>
    <row r="172" spans="1:19" x14ac:dyDescent="0.25">
      <c r="A172" t="s">
        <v>303</v>
      </c>
      <c r="B172" t="s">
        <v>13</v>
      </c>
      <c r="C172" t="s">
        <v>42</v>
      </c>
      <c r="D172">
        <v>35</v>
      </c>
      <c r="E172" t="s">
        <v>1164</v>
      </c>
      <c r="F172" t="s">
        <v>1171</v>
      </c>
      <c r="G172" t="s">
        <v>16</v>
      </c>
      <c r="H172" s="5">
        <v>45032</v>
      </c>
      <c r="I172">
        <v>116963.72</v>
      </c>
      <c r="J172" t="s">
        <v>136</v>
      </c>
      <c r="K172">
        <v>-9124186209</v>
      </c>
      <c r="L172" t="s">
        <v>18</v>
      </c>
      <c r="M172" t="b">
        <v>1</v>
      </c>
      <c r="N172" s="6" cm="1">
        <f t="array" ref="N172">IF(Table_Employee!I172="N/A",
    IFERROR(MEDIAN(_xlfn._xlws.FILTER(Table_Employee_Clean[Salary],
        (Table_Employee_Clean[Department] = Table_Employee!E172) *
        (Table_Employee_Clean[Region] = Table_Employee!F172))),
    "N/A"),
Table_Employee!I172)</f>
        <v>116963.72</v>
      </c>
      <c r="O172" t="str">
        <f>" "&amp;SUBSTITUTE(Table_Employee_Clean[[#This Row],[Phone]],"-","")</f>
        <v xml:space="preserve"> 9124186209</v>
      </c>
      <c r="P172" t="str">
        <f>TEXT(Table_Employee_Clean[[#This Row],[Format_Phone]],"(000) 000-0000")</f>
        <v>(912) 418-6209</v>
      </c>
      <c r="Q172" t="str">
        <f>CONCATENATE(TRIM(Table_Employee_Clean[[#This Row],[First_Name]])," ",TRIM(Table_Employee_Clean[[#This Row],[Last_Name]]))</f>
        <v>Bob Garcia</v>
      </c>
      <c r="R172">
        <f ca="1">DATEDIF(Table_Employee_Clean[[#This Row],[Join_Date]], TODAY(), "y")</f>
        <v>3</v>
      </c>
      <c r="S172" t="str">
        <f>CONCATENATE(TRIM(Table_Employee_Clean[[#This Row],[Name_Concat]])," FROM ",TRIM(Table_Employee_Clean[[#This Row],[Region]]))</f>
        <v>Bob Garcia FROM Illinois</v>
      </c>
    </row>
    <row r="173" spans="1:19" x14ac:dyDescent="0.25">
      <c r="A173" t="s">
        <v>304</v>
      </c>
      <c r="B173" t="s">
        <v>13</v>
      </c>
      <c r="C173" t="s">
        <v>26</v>
      </c>
      <c r="D173">
        <v>40</v>
      </c>
      <c r="E173" t="s">
        <v>1170</v>
      </c>
      <c r="F173" t="s">
        <v>1165</v>
      </c>
      <c r="G173" t="s">
        <v>33</v>
      </c>
      <c r="H173" s="5">
        <v>45608</v>
      </c>
      <c r="I173">
        <v>114109.06</v>
      </c>
      <c r="J173" t="s">
        <v>48</v>
      </c>
      <c r="K173">
        <v>-4275230836</v>
      </c>
      <c r="L173" t="s">
        <v>18</v>
      </c>
      <c r="M173" t="b">
        <v>1</v>
      </c>
      <c r="N173" s="6" cm="1">
        <f t="array" ref="N173">IF(Table_Employee!I173="N/A",
    IFERROR(MEDIAN(_xlfn._xlws.FILTER(Table_Employee_Clean[Salary],
        (Table_Employee_Clean[Department] = Table_Employee!E173) *
        (Table_Employee_Clean[Region] = Table_Employee!F173))),
    "N/A"),
Table_Employee!I173)</f>
        <v>114109.06</v>
      </c>
      <c r="O173" t="str">
        <f>" "&amp;SUBSTITUTE(Table_Employee_Clean[[#This Row],[Phone]],"-","")</f>
        <v xml:space="preserve"> 4275230836</v>
      </c>
      <c r="P173" t="str">
        <f>TEXT(Table_Employee_Clean[[#This Row],[Format_Phone]],"(000) 000-0000")</f>
        <v>(427) 523-0836</v>
      </c>
      <c r="Q173" t="str">
        <f>CONCATENATE(TRIM(Table_Employee_Clean[[#This Row],[First_Name]])," ",TRIM(Table_Employee_Clean[[#This Row],[Last_Name]]))</f>
        <v>Bob Jones</v>
      </c>
      <c r="R173">
        <f ca="1">DATEDIF(Table_Employee_Clean[[#This Row],[Join_Date]], TODAY(), "y")</f>
        <v>1</v>
      </c>
      <c r="S173" t="str">
        <f>CONCATENATE(TRIM(Table_Employee_Clean[[#This Row],[Name_Concat]])," FROM ",TRIM(Table_Employee_Clean[[#This Row],[Region]]))</f>
        <v>Bob Jones FROM Nevada</v>
      </c>
    </row>
    <row r="174" spans="1:19" x14ac:dyDescent="0.25">
      <c r="A174" t="s">
        <v>305</v>
      </c>
      <c r="B174" t="s">
        <v>32</v>
      </c>
      <c r="C174" t="s">
        <v>37</v>
      </c>
      <c r="D174">
        <v>30</v>
      </c>
      <c r="E174" t="s">
        <v>1170</v>
      </c>
      <c r="F174" t="s">
        <v>1161</v>
      </c>
      <c r="G174" t="s">
        <v>16</v>
      </c>
      <c r="H174" s="5">
        <v>45014</v>
      </c>
      <c r="I174">
        <v>85518.88</v>
      </c>
      <c r="J174" t="s">
        <v>127</v>
      </c>
      <c r="K174">
        <v>-816470899</v>
      </c>
      <c r="L174" t="s">
        <v>23</v>
      </c>
      <c r="M174" t="b">
        <v>0</v>
      </c>
      <c r="N174" s="6" cm="1">
        <f t="array" ref="N174">IF(Table_Employee!I174="N/A",
    IFERROR(MEDIAN(_xlfn._xlws.FILTER(Table_Employee_Clean[Salary],
        (Table_Employee_Clean[Department] = Table_Employee!E174) *
        (Table_Employee_Clean[Region] = Table_Employee!F174))),
    "N/A"),
Table_Employee!I174)</f>
        <v>85518.88</v>
      </c>
      <c r="O174" t="str">
        <f>" "&amp;SUBSTITUTE(Table_Employee_Clean[[#This Row],[Phone]],"-","")</f>
        <v xml:space="preserve"> 816470899</v>
      </c>
      <c r="P174" t="str">
        <f>TEXT(Table_Employee_Clean[[#This Row],[Format_Phone]],"(000) 000-0000")</f>
        <v>(081) 647-0899</v>
      </c>
      <c r="Q174" t="str">
        <f>CONCATENATE(TRIM(Table_Employee_Clean[[#This Row],[First_Name]])," ",TRIM(Table_Employee_Clean[[#This Row],[Last_Name]]))</f>
        <v>Eva Williams</v>
      </c>
      <c r="R174">
        <f ca="1">DATEDIF(Table_Employee_Clean[[#This Row],[Join_Date]], TODAY(), "y")</f>
        <v>3</v>
      </c>
      <c r="S174" t="str">
        <f>CONCATENATE(TRIM(Table_Employee_Clean[[#This Row],[Name_Concat]])," FROM ",TRIM(Table_Employee_Clean[[#This Row],[Region]]))</f>
        <v>Eva Williams FROM California</v>
      </c>
    </row>
    <row r="175" spans="1:19" x14ac:dyDescent="0.25">
      <c r="A175" t="s">
        <v>306</v>
      </c>
      <c r="B175" t="s">
        <v>63</v>
      </c>
      <c r="C175" t="s">
        <v>20</v>
      </c>
      <c r="D175">
        <v>30</v>
      </c>
      <c r="E175" t="s">
        <v>1166</v>
      </c>
      <c r="F175" t="s">
        <v>1161</v>
      </c>
      <c r="G175" t="s">
        <v>28</v>
      </c>
      <c r="H175" s="5">
        <v>44583</v>
      </c>
      <c r="I175">
        <v>58041.97</v>
      </c>
      <c r="J175" t="s">
        <v>307</v>
      </c>
      <c r="K175">
        <v>-6335331059</v>
      </c>
      <c r="L175" t="s">
        <v>40</v>
      </c>
      <c r="M175" t="b">
        <v>1</v>
      </c>
      <c r="N175" s="6" cm="1">
        <f t="array" ref="N175">IF(Table_Employee!I175="N/A",
    IFERROR(MEDIAN(_xlfn._xlws.FILTER(Table_Employee_Clean[Salary],
        (Table_Employee_Clean[Department] = Table_Employee!E175) *
        (Table_Employee_Clean[Region] = Table_Employee!F175))),
    "N/A"),
Table_Employee!I175)</f>
        <v>58041.97</v>
      </c>
      <c r="O175" t="str">
        <f>" "&amp;SUBSTITUTE(Table_Employee_Clean[[#This Row],[Phone]],"-","")</f>
        <v xml:space="preserve"> 6335331059</v>
      </c>
      <c r="P175" t="str">
        <f>TEXT(Table_Employee_Clean[[#This Row],[Format_Phone]],"(000) 000-0000")</f>
        <v>(633) 533-1059</v>
      </c>
      <c r="Q175" t="str">
        <f>CONCATENATE(TRIM(Table_Employee_Clean[[#This Row],[First_Name]])," ",TRIM(Table_Employee_Clean[[#This Row],[Last_Name]]))</f>
        <v>Heidi Brown</v>
      </c>
      <c r="R175">
        <f ca="1">DATEDIF(Table_Employee_Clean[[#This Row],[Join_Date]], TODAY(), "y")</f>
        <v>4</v>
      </c>
      <c r="S175" t="str">
        <f>CONCATENATE(TRIM(Table_Employee_Clean[[#This Row],[Name_Concat]])," FROM ",TRIM(Table_Employee_Clean[[#This Row],[Region]]))</f>
        <v>Heidi Brown FROM California</v>
      </c>
    </row>
    <row r="176" spans="1:19" x14ac:dyDescent="0.25">
      <c r="A176" t="s">
        <v>308</v>
      </c>
      <c r="B176" t="s">
        <v>57</v>
      </c>
      <c r="C176" t="s">
        <v>42</v>
      </c>
      <c r="D176">
        <v>40</v>
      </c>
      <c r="E176" t="s">
        <v>1168</v>
      </c>
      <c r="F176" t="s">
        <v>1171</v>
      </c>
      <c r="G176" t="s">
        <v>28</v>
      </c>
      <c r="H176" s="5">
        <v>45213</v>
      </c>
      <c r="I176">
        <v>94988.94</v>
      </c>
      <c r="J176" t="s">
        <v>94</v>
      </c>
      <c r="K176">
        <v>-531312205</v>
      </c>
      <c r="L176" t="s">
        <v>30</v>
      </c>
      <c r="M176" t="b">
        <v>0</v>
      </c>
      <c r="N176" s="6" cm="1">
        <f t="array" ref="N176">IF(Table_Employee!I176="N/A",
    IFERROR(MEDIAN(_xlfn._xlws.FILTER(Table_Employee_Clean[Salary],
        (Table_Employee_Clean[Department] = Table_Employee!E176) *
        (Table_Employee_Clean[Region] = Table_Employee!F176))),
    "N/A"),
Table_Employee!I176)</f>
        <v>94988.94</v>
      </c>
      <c r="O176" t="str">
        <f>" "&amp;SUBSTITUTE(Table_Employee_Clean[[#This Row],[Phone]],"-","")</f>
        <v xml:space="preserve"> 531312205</v>
      </c>
      <c r="P176" t="str">
        <f>TEXT(Table_Employee_Clean[[#This Row],[Format_Phone]],"(000) 000-0000")</f>
        <v>(053) 131-2205</v>
      </c>
      <c r="Q176" t="str">
        <f>CONCATENATE(TRIM(Table_Employee_Clean[[#This Row],[First_Name]])," ",TRIM(Table_Employee_Clean[[#This Row],[Last_Name]]))</f>
        <v>David Garcia</v>
      </c>
      <c r="R176">
        <f ca="1">DATEDIF(Table_Employee_Clean[[#This Row],[Join_Date]], TODAY(), "y")</f>
        <v>3</v>
      </c>
      <c r="S176" t="str">
        <f>CONCATENATE(TRIM(Table_Employee_Clean[[#This Row],[Name_Concat]])," FROM ",TRIM(Table_Employee_Clean[[#This Row],[Region]]))</f>
        <v>David Garcia FROM Illinois</v>
      </c>
    </row>
    <row r="177" spans="1:19" x14ac:dyDescent="0.25">
      <c r="A177" t="s">
        <v>309</v>
      </c>
      <c r="B177" t="s">
        <v>32</v>
      </c>
      <c r="C177" t="s">
        <v>86</v>
      </c>
      <c r="D177">
        <v>25</v>
      </c>
      <c r="E177" t="s">
        <v>1164</v>
      </c>
      <c r="F177" t="s">
        <v>1161</v>
      </c>
      <c r="G177" t="s">
        <v>28</v>
      </c>
      <c r="H177" s="5">
        <v>45392</v>
      </c>
      <c r="I177">
        <v>71628.929999999993</v>
      </c>
      <c r="J177" t="s">
        <v>213</v>
      </c>
      <c r="K177">
        <v>-8155839385</v>
      </c>
      <c r="L177" t="s">
        <v>23</v>
      </c>
      <c r="M177" t="b">
        <v>0</v>
      </c>
      <c r="N177" s="6" cm="1">
        <f t="array" ref="N177">IF(Table_Employee!I177="N/A",
    IFERROR(MEDIAN(_xlfn._xlws.FILTER(Table_Employee_Clean[Salary],
        (Table_Employee_Clean[Department] = Table_Employee!E177) *
        (Table_Employee_Clean[Region] = Table_Employee!F177))),
    "N/A"),
Table_Employee!I177)</f>
        <v>71628.929999999993</v>
      </c>
      <c r="O177" t="str">
        <f>" "&amp;SUBSTITUTE(Table_Employee_Clean[[#This Row],[Phone]],"-","")</f>
        <v xml:space="preserve"> 8155839385</v>
      </c>
      <c r="P177" t="str">
        <f>TEXT(Table_Employee_Clean[[#This Row],[Format_Phone]],"(000) 000-0000")</f>
        <v>(815) 583-9385</v>
      </c>
      <c r="Q177" t="str">
        <f>CONCATENATE(TRIM(Table_Employee_Clean[[#This Row],[First_Name]])," ",TRIM(Table_Employee_Clean[[#This Row],[Last_Name]]))</f>
        <v>Eva Miller</v>
      </c>
      <c r="R177">
        <f ca="1">DATEDIF(Table_Employee_Clean[[#This Row],[Join_Date]], TODAY(), "y")</f>
        <v>2</v>
      </c>
      <c r="S177" t="str">
        <f>CONCATENATE(TRIM(Table_Employee_Clean[[#This Row],[Name_Concat]])," FROM ",TRIM(Table_Employee_Clean[[#This Row],[Region]]))</f>
        <v>Eva Miller FROM California</v>
      </c>
    </row>
    <row r="178" spans="1:19" x14ac:dyDescent="0.25">
      <c r="A178" t="s">
        <v>310</v>
      </c>
      <c r="B178" t="s">
        <v>25</v>
      </c>
      <c r="C178" t="s">
        <v>37</v>
      </c>
      <c r="D178">
        <v>30</v>
      </c>
      <c r="E178" t="s">
        <v>1164</v>
      </c>
      <c r="F178" t="s">
        <v>1171</v>
      </c>
      <c r="G178" t="s">
        <v>28</v>
      </c>
      <c r="H178" s="5">
        <v>44651</v>
      </c>
      <c r="I178">
        <v>54870.98</v>
      </c>
      <c r="J178" t="s">
        <v>281</v>
      </c>
      <c r="K178">
        <v>-6133155205</v>
      </c>
      <c r="L178" t="s">
        <v>30</v>
      </c>
      <c r="M178" t="b">
        <v>0</v>
      </c>
      <c r="N178" s="6" cm="1">
        <f t="array" ref="N178">IF(Table_Employee!I178="N/A",
    IFERROR(MEDIAN(_xlfn._xlws.FILTER(Table_Employee_Clean[Salary],
        (Table_Employee_Clean[Department] = Table_Employee!E178) *
        (Table_Employee_Clean[Region] = Table_Employee!F178))),
    "N/A"),
Table_Employee!I178)</f>
        <v>54870.98</v>
      </c>
      <c r="O178" t="str">
        <f>" "&amp;SUBSTITUTE(Table_Employee_Clean[[#This Row],[Phone]],"-","")</f>
        <v xml:space="preserve"> 6133155205</v>
      </c>
      <c r="P178" t="str">
        <f>TEXT(Table_Employee_Clean[[#This Row],[Format_Phone]],"(000) 000-0000")</f>
        <v>(613) 315-5205</v>
      </c>
      <c r="Q178" t="str">
        <f>CONCATENATE(TRIM(Table_Employee_Clean[[#This Row],[First_Name]])," ",TRIM(Table_Employee_Clean[[#This Row],[Last_Name]]))</f>
        <v>Alice Williams</v>
      </c>
      <c r="R178">
        <f ca="1">DATEDIF(Table_Employee_Clean[[#This Row],[Join_Date]], TODAY(), "y")</f>
        <v>4</v>
      </c>
      <c r="S178" t="str">
        <f>CONCATENATE(TRIM(Table_Employee_Clean[[#This Row],[Name_Concat]])," FROM ",TRIM(Table_Employee_Clean[[#This Row],[Region]]))</f>
        <v>Alice Williams FROM Illinois</v>
      </c>
    </row>
    <row r="179" spans="1:19" x14ac:dyDescent="0.25">
      <c r="A179" t="s">
        <v>311</v>
      </c>
      <c r="B179" t="s">
        <v>25</v>
      </c>
      <c r="C179" t="s">
        <v>37</v>
      </c>
      <c r="D179">
        <v>25</v>
      </c>
      <c r="E179" t="s">
        <v>1160</v>
      </c>
      <c r="F179" t="s">
        <v>1171</v>
      </c>
      <c r="G179" t="s">
        <v>16</v>
      </c>
      <c r="H179" s="5">
        <v>44601</v>
      </c>
      <c r="I179">
        <v>79388.27</v>
      </c>
      <c r="J179" t="s">
        <v>281</v>
      </c>
      <c r="K179">
        <v>-5063731494</v>
      </c>
      <c r="L179" t="s">
        <v>18</v>
      </c>
      <c r="M179" t="b">
        <v>1</v>
      </c>
      <c r="N179" s="6" cm="1">
        <f t="array" ref="N179">IF(Table_Employee!I179="N/A",
    IFERROR(MEDIAN(_xlfn._xlws.FILTER(Table_Employee_Clean[Salary],
        (Table_Employee_Clean[Department] = Table_Employee!E179) *
        (Table_Employee_Clean[Region] = Table_Employee!F179))),
    "N/A"),
Table_Employee!I179)</f>
        <v>79388.27</v>
      </c>
      <c r="O179" t="str">
        <f>" "&amp;SUBSTITUTE(Table_Employee_Clean[[#This Row],[Phone]],"-","")</f>
        <v xml:space="preserve"> 5063731494</v>
      </c>
      <c r="P179" t="str">
        <f>TEXT(Table_Employee_Clean[[#This Row],[Format_Phone]],"(000) 000-0000")</f>
        <v>(506) 373-1494</v>
      </c>
      <c r="Q179" t="str">
        <f>CONCATENATE(TRIM(Table_Employee_Clean[[#This Row],[First_Name]])," ",TRIM(Table_Employee_Clean[[#This Row],[Last_Name]]))</f>
        <v>Alice Williams</v>
      </c>
      <c r="R179">
        <f ca="1">DATEDIF(Table_Employee_Clean[[#This Row],[Join_Date]], TODAY(), "y")</f>
        <v>4</v>
      </c>
      <c r="S179" t="str">
        <f>CONCATENATE(TRIM(Table_Employee_Clean[[#This Row],[Name_Concat]])," FROM ",TRIM(Table_Employee_Clean[[#This Row],[Region]]))</f>
        <v>Alice Williams FROM Illinois</v>
      </c>
    </row>
    <row r="180" spans="1:19" x14ac:dyDescent="0.25">
      <c r="A180" t="s">
        <v>312</v>
      </c>
      <c r="B180" t="s">
        <v>36</v>
      </c>
      <c r="C180" t="s">
        <v>111</v>
      </c>
      <c r="D180">
        <v>35</v>
      </c>
      <c r="E180" t="s">
        <v>1160</v>
      </c>
      <c r="F180" t="s">
        <v>1161</v>
      </c>
      <c r="G180" t="s">
        <v>28</v>
      </c>
      <c r="H180" s="5">
        <v>45052</v>
      </c>
      <c r="I180">
        <v>55946.99</v>
      </c>
      <c r="J180" t="s">
        <v>124</v>
      </c>
      <c r="K180">
        <v>-136497188</v>
      </c>
      <c r="L180" t="s">
        <v>18</v>
      </c>
      <c r="M180" t="b">
        <v>0</v>
      </c>
      <c r="N180" s="6" cm="1">
        <f t="array" ref="N180">IF(Table_Employee!I180="N/A",
    IFERROR(MEDIAN(_xlfn._xlws.FILTER(Table_Employee_Clean[Salary],
        (Table_Employee_Clean[Department] = Table_Employee!E180) *
        (Table_Employee_Clean[Region] = Table_Employee!F180))),
    "N/A"),
Table_Employee!I180)</f>
        <v>55946.99</v>
      </c>
      <c r="O180" t="str">
        <f>" "&amp;SUBSTITUTE(Table_Employee_Clean[[#This Row],[Phone]],"-","")</f>
        <v xml:space="preserve"> 136497188</v>
      </c>
      <c r="P180" t="str">
        <f>TEXT(Table_Employee_Clean[[#This Row],[Format_Phone]],"(000) 000-0000")</f>
        <v>(013) 649-7188</v>
      </c>
      <c r="Q180" t="str">
        <f>CONCATENATE(TRIM(Table_Employee_Clean[[#This Row],[First_Name]])," ",TRIM(Table_Employee_Clean[[#This Row],[Last_Name]]))</f>
        <v>Frank Smith</v>
      </c>
      <c r="R180">
        <f ca="1">DATEDIF(Table_Employee_Clean[[#This Row],[Join_Date]], TODAY(), "y")</f>
        <v>3</v>
      </c>
      <c r="S180" t="str">
        <f>CONCATENATE(TRIM(Table_Employee_Clean[[#This Row],[Name_Concat]])," FROM ",TRIM(Table_Employee_Clean[[#This Row],[Region]]))</f>
        <v>Frank Smith FROM California</v>
      </c>
    </row>
    <row r="181" spans="1:19" x14ac:dyDescent="0.25">
      <c r="A181" t="s">
        <v>313</v>
      </c>
      <c r="B181" t="s">
        <v>52</v>
      </c>
      <c r="C181" t="s">
        <v>37</v>
      </c>
      <c r="D181">
        <v>30</v>
      </c>
      <c r="E181" t="s">
        <v>1166</v>
      </c>
      <c r="F181" t="s">
        <v>1165</v>
      </c>
      <c r="G181" t="s">
        <v>16</v>
      </c>
      <c r="H181" s="5">
        <v>44388</v>
      </c>
      <c r="I181">
        <v>81017.91</v>
      </c>
      <c r="J181" t="s">
        <v>84</v>
      </c>
      <c r="K181">
        <v>-2419562524</v>
      </c>
      <c r="L181" t="s">
        <v>23</v>
      </c>
      <c r="M181" t="b">
        <v>1</v>
      </c>
      <c r="N181" s="6" cm="1">
        <f t="array" ref="N181">IF(Table_Employee!I181="N/A",
    IFERROR(MEDIAN(_xlfn._xlws.FILTER(Table_Employee_Clean[Salary],
        (Table_Employee_Clean[Department] = Table_Employee!E181) *
        (Table_Employee_Clean[Region] = Table_Employee!F181))),
    "N/A"),
Table_Employee!I181)</f>
        <v>81017.91</v>
      </c>
      <c r="O181" t="str">
        <f>" "&amp;SUBSTITUTE(Table_Employee_Clean[[#This Row],[Phone]],"-","")</f>
        <v xml:space="preserve"> 2419562524</v>
      </c>
      <c r="P181" t="str">
        <f>TEXT(Table_Employee_Clean[[#This Row],[Format_Phone]],"(000) 000-0000")</f>
        <v>(241) 956-2524</v>
      </c>
      <c r="Q181" t="str">
        <f>CONCATENATE(TRIM(Table_Employee_Clean[[#This Row],[First_Name]])," ",TRIM(Table_Employee_Clean[[#This Row],[Last_Name]]))</f>
        <v>Charlie Williams</v>
      </c>
      <c r="R181">
        <f ca="1">DATEDIF(Table_Employee_Clean[[#This Row],[Join_Date]], TODAY(), "y")</f>
        <v>5</v>
      </c>
      <c r="S181" t="str">
        <f>CONCATENATE(TRIM(Table_Employee_Clean[[#This Row],[Name_Concat]])," FROM ",TRIM(Table_Employee_Clean[[#This Row],[Region]]))</f>
        <v>Charlie Williams FROM Nevada</v>
      </c>
    </row>
    <row r="182" spans="1:19" x14ac:dyDescent="0.25">
      <c r="A182" t="s">
        <v>314</v>
      </c>
      <c r="B182" t="s">
        <v>63</v>
      </c>
      <c r="C182" t="s">
        <v>26</v>
      </c>
      <c r="D182">
        <v>40</v>
      </c>
      <c r="E182" t="s">
        <v>1170</v>
      </c>
      <c r="F182" t="s">
        <v>1169</v>
      </c>
      <c r="G182" t="s">
        <v>28</v>
      </c>
      <c r="H182" s="5">
        <v>44064</v>
      </c>
      <c r="I182">
        <v>74162.100000000006</v>
      </c>
      <c r="J182" t="s">
        <v>251</v>
      </c>
      <c r="K182">
        <v>-7150997682</v>
      </c>
      <c r="L182" t="s">
        <v>23</v>
      </c>
      <c r="M182" t="b">
        <v>0</v>
      </c>
      <c r="N182" s="6" cm="1">
        <f t="array" ref="N182">IF(Table_Employee!I182="N/A",
    IFERROR(MEDIAN(_xlfn._xlws.FILTER(Table_Employee_Clean[Salary],
        (Table_Employee_Clean[Department] = Table_Employee!E182) *
        (Table_Employee_Clean[Region] = Table_Employee!F182))),
    "N/A"),
Table_Employee!I182)</f>
        <v>74162.100000000006</v>
      </c>
      <c r="O182" t="str">
        <f>" "&amp;SUBSTITUTE(Table_Employee_Clean[[#This Row],[Phone]],"-","")</f>
        <v xml:space="preserve"> 7150997682</v>
      </c>
      <c r="P182" t="str">
        <f>TEXT(Table_Employee_Clean[[#This Row],[Format_Phone]],"(000) 000-0000")</f>
        <v>(715) 099-7682</v>
      </c>
      <c r="Q182" t="str">
        <f>CONCATENATE(TRIM(Table_Employee_Clean[[#This Row],[First_Name]])," ",TRIM(Table_Employee_Clean[[#This Row],[Last_Name]]))</f>
        <v>Heidi Jones</v>
      </c>
      <c r="R182">
        <f ca="1">DATEDIF(Table_Employee_Clean[[#This Row],[Join_Date]], TODAY(), "y")</f>
        <v>6</v>
      </c>
      <c r="S182" t="str">
        <f>CONCATENATE(TRIM(Table_Employee_Clean[[#This Row],[Name_Concat]])," FROM ",TRIM(Table_Employee_Clean[[#This Row],[Region]]))</f>
        <v>Heidi Jones FROM New York</v>
      </c>
    </row>
    <row r="183" spans="1:19" x14ac:dyDescent="0.25">
      <c r="A183" t="s">
        <v>315</v>
      </c>
      <c r="B183" t="s">
        <v>63</v>
      </c>
      <c r="C183" t="s">
        <v>14</v>
      </c>
      <c r="D183">
        <v>30</v>
      </c>
      <c r="E183" t="s">
        <v>1160</v>
      </c>
      <c r="F183" t="s">
        <v>1161</v>
      </c>
      <c r="G183" t="s">
        <v>16</v>
      </c>
      <c r="H183" s="5">
        <v>44282</v>
      </c>
      <c r="I183">
        <v>77668.44</v>
      </c>
      <c r="J183" t="s">
        <v>301</v>
      </c>
      <c r="K183">
        <v>-8903091435</v>
      </c>
      <c r="L183" t="s">
        <v>30</v>
      </c>
      <c r="M183" t="b">
        <v>1</v>
      </c>
      <c r="N183" s="6" cm="1">
        <f t="array" ref="N183">IF(Table_Employee!I183="N/A",
    IFERROR(MEDIAN(_xlfn._xlws.FILTER(Table_Employee_Clean[Salary],
        (Table_Employee_Clean[Department] = Table_Employee!E183) *
        (Table_Employee_Clean[Region] = Table_Employee!F183))),
    "N/A"),
Table_Employee!I183)</f>
        <v>77668.44</v>
      </c>
      <c r="O183" t="str">
        <f>" "&amp;SUBSTITUTE(Table_Employee_Clean[[#This Row],[Phone]],"-","")</f>
        <v xml:space="preserve"> 8903091435</v>
      </c>
      <c r="P183" t="str">
        <f>TEXT(Table_Employee_Clean[[#This Row],[Format_Phone]],"(000) 000-0000")</f>
        <v>(890) 309-1435</v>
      </c>
      <c r="Q183" t="str">
        <f>CONCATENATE(TRIM(Table_Employee_Clean[[#This Row],[First_Name]])," ",TRIM(Table_Employee_Clean[[#This Row],[Last_Name]]))</f>
        <v>Heidi Davis</v>
      </c>
      <c r="R183">
        <f ca="1">DATEDIF(Table_Employee_Clean[[#This Row],[Join_Date]], TODAY(), "y")</f>
        <v>5</v>
      </c>
      <c r="S183" t="str">
        <f>CONCATENATE(TRIM(Table_Employee_Clean[[#This Row],[Name_Concat]])," FROM ",TRIM(Table_Employee_Clean[[#This Row],[Region]]))</f>
        <v>Heidi Davis FROM California</v>
      </c>
    </row>
    <row r="184" spans="1:19" x14ac:dyDescent="0.25">
      <c r="A184" t="s">
        <v>316</v>
      </c>
      <c r="B184" t="s">
        <v>25</v>
      </c>
      <c r="C184" t="s">
        <v>86</v>
      </c>
      <c r="D184">
        <v>30</v>
      </c>
      <c r="E184" t="s">
        <v>1170</v>
      </c>
      <c r="F184" t="s">
        <v>1169</v>
      </c>
      <c r="G184" t="s">
        <v>16</v>
      </c>
      <c r="H184" s="5">
        <v>45396</v>
      </c>
      <c r="I184">
        <v>67886.37</v>
      </c>
      <c r="J184" t="s">
        <v>145</v>
      </c>
      <c r="K184">
        <v>-3910257431</v>
      </c>
      <c r="L184" t="s">
        <v>40</v>
      </c>
      <c r="M184" t="b">
        <v>0</v>
      </c>
      <c r="N184" s="6" cm="1">
        <f t="array" ref="N184">IF(Table_Employee!I184="N/A",
    IFERROR(MEDIAN(_xlfn._xlws.FILTER(Table_Employee_Clean[Salary],
        (Table_Employee_Clean[Department] = Table_Employee!E184) *
        (Table_Employee_Clean[Region] = Table_Employee!F184))),
    "N/A"),
Table_Employee!I184)</f>
        <v>67886.37</v>
      </c>
      <c r="O184" t="str">
        <f>" "&amp;SUBSTITUTE(Table_Employee_Clean[[#This Row],[Phone]],"-","")</f>
        <v xml:space="preserve"> 3910257431</v>
      </c>
      <c r="P184" t="str">
        <f>TEXT(Table_Employee_Clean[[#This Row],[Format_Phone]],"(000) 000-0000")</f>
        <v>(391) 025-7431</v>
      </c>
      <c r="Q184" t="str">
        <f>CONCATENATE(TRIM(Table_Employee_Clean[[#This Row],[First_Name]])," ",TRIM(Table_Employee_Clean[[#This Row],[Last_Name]]))</f>
        <v>Alice Miller</v>
      </c>
      <c r="R184">
        <f ca="1">DATEDIF(Table_Employee_Clean[[#This Row],[Join_Date]], TODAY(), "y")</f>
        <v>2</v>
      </c>
      <c r="S184" t="str">
        <f>CONCATENATE(TRIM(Table_Employee_Clean[[#This Row],[Name_Concat]])," FROM ",TRIM(Table_Employee_Clean[[#This Row],[Region]]))</f>
        <v>Alice Miller FROM New York</v>
      </c>
    </row>
    <row r="185" spans="1:19" x14ac:dyDescent="0.25">
      <c r="A185" t="s">
        <v>317</v>
      </c>
      <c r="B185" t="s">
        <v>25</v>
      </c>
      <c r="C185" t="s">
        <v>37</v>
      </c>
      <c r="D185">
        <v>40</v>
      </c>
      <c r="E185" t="s">
        <v>1160</v>
      </c>
      <c r="F185" t="s">
        <v>1167</v>
      </c>
      <c r="G185" t="s">
        <v>16</v>
      </c>
      <c r="H185" s="5">
        <v>44095</v>
      </c>
      <c r="I185">
        <v>76614.52</v>
      </c>
      <c r="J185" t="s">
        <v>281</v>
      </c>
      <c r="K185">
        <v>-6303975244</v>
      </c>
      <c r="L185" t="s">
        <v>30</v>
      </c>
      <c r="M185" t="b">
        <v>1</v>
      </c>
      <c r="N185" s="6" cm="1">
        <f t="array" ref="N185">IF(Table_Employee!I185="N/A",
    IFERROR(MEDIAN(_xlfn._xlws.FILTER(Table_Employee_Clean[Salary],
        (Table_Employee_Clean[Department] = Table_Employee!E185) *
        (Table_Employee_Clean[Region] = Table_Employee!F185))),
    "N/A"),
Table_Employee!I185)</f>
        <v>76614.52</v>
      </c>
      <c r="O185" t="str">
        <f>" "&amp;SUBSTITUTE(Table_Employee_Clean[[#This Row],[Phone]],"-","")</f>
        <v xml:space="preserve"> 6303975244</v>
      </c>
      <c r="P185" t="str">
        <f>TEXT(Table_Employee_Clean[[#This Row],[Format_Phone]],"(000) 000-0000")</f>
        <v>(630) 397-5244</v>
      </c>
      <c r="Q185" t="str">
        <f>CONCATENATE(TRIM(Table_Employee_Clean[[#This Row],[First_Name]])," ",TRIM(Table_Employee_Clean[[#This Row],[Last_Name]]))</f>
        <v>Alice Williams</v>
      </c>
      <c r="R185">
        <f ca="1">DATEDIF(Table_Employee_Clean[[#This Row],[Join_Date]], TODAY(), "y")</f>
        <v>6</v>
      </c>
      <c r="S185" t="str">
        <f>CONCATENATE(TRIM(Table_Employee_Clean[[#This Row],[Name_Concat]])," FROM ",TRIM(Table_Employee_Clean[[#This Row],[Region]]))</f>
        <v>Alice Williams FROM Florida</v>
      </c>
    </row>
    <row r="186" spans="1:19" x14ac:dyDescent="0.25">
      <c r="A186" t="s">
        <v>318</v>
      </c>
      <c r="B186" t="s">
        <v>36</v>
      </c>
      <c r="C186" t="s">
        <v>111</v>
      </c>
      <c r="D186">
        <v>25</v>
      </c>
      <c r="E186" t="s">
        <v>1162</v>
      </c>
      <c r="F186" t="s">
        <v>1165</v>
      </c>
      <c r="G186" t="s">
        <v>16</v>
      </c>
      <c r="H186" s="5">
        <v>44724</v>
      </c>
      <c r="I186">
        <v>51311.91</v>
      </c>
      <c r="J186" t="s">
        <v>124</v>
      </c>
      <c r="K186">
        <v>-864035532</v>
      </c>
      <c r="L186" t="s">
        <v>23</v>
      </c>
      <c r="M186" t="b">
        <v>0</v>
      </c>
      <c r="N186" s="6" cm="1">
        <f t="array" ref="N186">IF(Table_Employee!I186="N/A",
    IFERROR(MEDIAN(_xlfn._xlws.FILTER(Table_Employee_Clean[Salary],
        (Table_Employee_Clean[Department] = Table_Employee!E186) *
        (Table_Employee_Clean[Region] = Table_Employee!F186))),
    "N/A"),
Table_Employee!I186)</f>
        <v>51311.91</v>
      </c>
      <c r="O186" t="str">
        <f>" "&amp;SUBSTITUTE(Table_Employee_Clean[[#This Row],[Phone]],"-","")</f>
        <v xml:space="preserve"> 864035532</v>
      </c>
      <c r="P186" t="str">
        <f>TEXT(Table_Employee_Clean[[#This Row],[Format_Phone]],"(000) 000-0000")</f>
        <v>(086) 403-5532</v>
      </c>
      <c r="Q186" t="str">
        <f>CONCATENATE(TRIM(Table_Employee_Clean[[#This Row],[First_Name]])," ",TRIM(Table_Employee_Clean[[#This Row],[Last_Name]]))</f>
        <v>Frank Smith</v>
      </c>
      <c r="R186">
        <f ca="1">DATEDIF(Table_Employee_Clean[[#This Row],[Join_Date]], TODAY(), "y")</f>
        <v>4</v>
      </c>
      <c r="S186" t="str">
        <f>CONCATENATE(TRIM(Table_Employee_Clean[[#This Row],[Name_Concat]])," FROM ",TRIM(Table_Employee_Clean[[#This Row],[Region]]))</f>
        <v>Frank Smith FROM Nevada</v>
      </c>
    </row>
    <row r="187" spans="1:19" x14ac:dyDescent="0.25">
      <c r="A187" t="s">
        <v>319</v>
      </c>
      <c r="B187" t="s">
        <v>36</v>
      </c>
      <c r="C187" t="s">
        <v>26</v>
      </c>
      <c r="D187">
        <v>30</v>
      </c>
      <c r="E187" t="s">
        <v>1162</v>
      </c>
      <c r="F187" t="s">
        <v>1171</v>
      </c>
      <c r="G187" t="s">
        <v>33</v>
      </c>
      <c r="H187" s="5">
        <v>45284</v>
      </c>
      <c r="I187">
        <v>94809.919999999998</v>
      </c>
      <c r="J187" t="s">
        <v>46</v>
      </c>
      <c r="K187">
        <v>-8033968526</v>
      </c>
      <c r="L187" t="s">
        <v>30</v>
      </c>
      <c r="M187" t="b">
        <v>1</v>
      </c>
      <c r="N187" s="6" cm="1">
        <f t="array" ref="N187">IF(Table_Employee!I187="N/A",
    IFERROR(MEDIAN(_xlfn._xlws.FILTER(Table_Employee_Clean[Salary],
        (Table_Employee_Clean[Department] = Table_Employee!E187) *
        (Table_Employee_Clean[Region] = Table_Employee!F187))),
    "N/A"),
Table_Employee!I187)</f>
        <v>94809.919999999998</v>
      </c>
      <c r="O187" t="str">
        <f>" "&amp;SUBSTITUTE(Table_Employee_Clean[[#This Row],[Phone]],"-","")</f>
        <v xml:space="preserve"> 8033968526</v>
      </c>
      <c r="P187" t="str">
        <f>TEXT(Table_Employee_Clean[[#This Row],[Format_Phone]],"(000) 000-0000")</f>
        <v>(803) 396-8526</v>
      </c>
      <c r="Q187" t="str">
        <f>CONCATENATE(TRIM(Table_Employee_Clean[[#This Row],[First_Name]])," ",TRIM(Table_Employee_Clean[[#This Row],[Last_Name]]))</f>
        <v>Frank Jones</v>
      </c>
      <c r="R187">
        <f ca="1">DATEDIF(Table_Employee_Clean[[#This Row],[Join_Date]], TODAY(), "y")</f>
        <v>2</v>
      </c>
      <c r="S187" t="str">
        <f>CONCATENATE(TRIM(Table_Employee_Clean[[#This Row],[Name_Concat]])," FROM ",TRIM(Table_Employee_Clean[[#This Row],[Region]]))</f>
        <v>Frank Jones FROM Illinois</v>
      </c>
    </row>
    <row r="188" spans="1:19" x14ac:dyDescent="0.25">
      <c r="A188" t="s">
        <v>320</v>
      </c>
      <c r="B188" t="s">
        <v>67</v>
      </c>
      <c r="C188" t="s">
        <v>53</v>
      </c>
      <c r="D188">
        <v>25</v>
      </c>
      <c r="E188" t="s">
        <v>1170</v>
      </c>
      <c r="F188" t="s">
        <v>1169</v>
      </c>
      <c r="G188" t="s">
        <v>28</v>
      </c>
      <c r="H188" s="5">
        <v>44773</v>
      </c>
      <c r="I188">
        <v>108241.81</v>
      </c>
      <c r="J188" t="s">
        <v>116</v>
      </c>
      <c r="K188">
        <v>-171302320</v>
      </c>
      <c r="L188" t="s">
        <v>23</v>
      </c>
      <c r="M188" t="b">
        <v>1</v>
      </c>
      <c r="N188" s="6" cm="1">
        <f t="array" ref="N188">IF(Table_Employee!I188="N/A",
    IFERROR(MEDIAN(_xlfn._xlws.FILTER(Table_Employee_Clean[Salary],
        (Table_Employee_Clean[Department] = Table_Employee!E188) *
        (Table_Employee_Clean[Region] = Table_Employee!F188))),
    "N/A"),
Table_Employee!I188)</f>
        <v>108241.81</v>
      </c>
      <c r="O188" t="str">
        <f>" "&amp;SUBSTITUTE(Table_Employee_Clean[[#This Row],[Phone]],"-","")</f>
        <v xml:space="preserve"> 171302320</v>
      </c>
      <c r="P188" t="str">
        <f>TEXT(Table_Employee_Clean[[#This Row],[Format_Phone]],"(000) 000-0000")</f>
        <v>(017) 130-2320</v>
      </c>
      <c r="Q188" t="str">
        <f>CONCATENATE(TRIM(Table_Employee_Clean[[#This Row],[First_Name]])," ",TRIM(Table_Employee_Clean[[#This Row],[Last_Name]]))</f>
        <v>Grace Johnson</v>
      </c>
      <c r="R188">
        <f ca="1">DATEDIF(Table_Employee_Clean[[#This Row],[Join_Date]], TODAY(), "y")</f>
        <v>4</v>
      </c>
      <c r="S188" t="str">
        <f>CONCATENATE(TRIM(Table_Employee_Clean[[#This Row],[Name_Concat]])," FROM ",TRIM(Table_Employee_Clean[[#This Row],[Region]]))</f>
        <v>Grace Johnson FROM New York</v>
      </c>
    </row>
    <row r="189" spans="1:19" x14ac:dyDescent="0.25">
      <c r="A189" t="s">
        <v>321</v>
      </c>
      <c r="B189" t="s">
        <v>13</v>
      </c>
      <c r="C189" t="s">
        <v>14</v>
      </c>
      <c r="D189">
        <v>40</v>
      </c>
      <c r="E189" t="s">
        <v>1166</v>
      </c>
      <c r="F189" t="s">
        <v>1169</v>
      </c>
      <c r="G189" t="s">
        <v>33</v>
      </c>
      <c r="H189" s="5">
        <v>45037</v>
      </c>
      <c r="I189">
        <v>78031.490000000005</v>
      </c>
      <c r="J189" t="s">
        <v>17</v>
      </c>
      <c r="K189">
        <v>-2983381673</v>
      </c>
      <c r="L189" t="s">
        <v>30</v>
      </c>
      <c r="M189" t="b">
        <v>1</v>
      </c>
      <c r="N189" s="6" cm="1">
        <f t="array" ref="N189">IF(Table_Employee!I189="N/A",
    IFERROR(MEDIAN(_xlfn._xlws.FILTER(Table_Employee_Clean[Salary],
        (Table_Employee_Clean[Department] = Table_Employee!E189) *
        (Table_Employee_Clean[Region] = Table_Employee!F189))),
    "N/A"),
Table_Employee!I189)</f>
        <v>78031.490000000005</v>
      </c>
      <c r="O189" t="str">
        <f>" "&amp;SUBSTITUTE(Table_Employee_Clean[[#This Row],[Phone]],"-","")</f>
        <v xml:space="preserve"> 2983381673</v>
      </c>
      <c r="P189" t="str">
        <f>TEXT(Table_Employee_Clean[[#This Row],[Format_Phone]],"(000) 000-0000")</f>
        <v>(298) 338-1673</v>
      </c>
      <c r="Q189" t="str">
        <f>CONCATENATE(TRIM(Table_Employee_Clean[[#This Row],[First_Name]])," ",TRIM(Table_Employee_Clean[[#This Row],[Last_Name]]))</f>
        <v>Bob Davis</v>
      </c>
      <c r="R189">
        <f ca="1">DATEDIF(Table_Employee_Clean[[#This Row],[Join_Date]], TODAY(), "y")</f>
        <v>3</v>
      </c>
      <c r="S189" t="str">
        <f>CONCATENATE(TRIM(Table_Employee_Clean[[#This Row],[Name_Concat]])," FROM ",TRIM(Table_Employee_Clean[[#This Row],[Region]]))</f>
        <v>Bob Davis FROM New York</v>
      </c>
    </row>
    <row r="190" spans="1:19" x14ac:dyDescent="0.25">
      <c r="A190" t="s">
        <v>322</v>
      </c>
      <c r="B190" t="s">
        <v>32</v>
      </c>
      <c r="C190" t="s">
        <v>14</v>
      </c>
      <c r="D190">
        <v>35</v>
      </c>
      <c r="E190" t="s">
        <v>1164</v>
      </c>
      <c r="F190" t="s">
        <v>1161</v>
      </c>
      <c r="G190" t="s">
        <v>16</v>
      </c>
      <c r="H190" s="5">
        <v>43987</v>
      </c>
      <c r="I190">
        <v>85733.83</v>
      </c>
      <c r="J190" t="s">
        <v>34</v>
      </c>
      <c r="K190">
        <v>-2336293448</v>
      </c>
      <c r="L190" t="s">
        <v>23</v>
      </c>
      <c r="M190" t="b">
        <v>1</v>
      </c>
      <c r="N190" s="6" cm="1">
        <f t="array" ref="N190">IF(Table_Employee!I190="N/A",
    IFERROR(MEDIAN(_xlfn._xlws.FILTER(Table_Employee_Clean[Salary],
        (Table_Employee_Clean[Department] = Table_Employee!E190) *
        (Table_Employee_Clean[Region] = Table_Employee!F190))),
    "N/A"),
Table_Employee!I190)</f>
        <v>85733.83</v>
      </c>
      <c r="O190" t="str">
        <f>" "&amp;SUBSTITUTE(Table_Employee_Clean[[#This Row],[Phone]],"-","")</f>
        <v xml:space="preserve"> 2336293448</v>
      </c>
      <c r="P190" t="str">
        <f>TEXT(Table_Employee_Clean[[#This Row],[Format_Phone]],"(000) 000-0000")</f>
        <v>(233) 629-3448</v>
      </c>
      <c r="Q190" t="str">
        <f>CONCATENATE(TRIM(Table_Employee_Clean[[#This Row],[First_Name]])," ",TRIM(Table_Employee_Clean[[#This Row],[Last_Name]]))</f>
        <v>Eva Davis</v>
      </c>
      <c r="R190">
        <f ca="1">DATEDIF(Table_Employee_Clean[[#This Row],[Join_Date]], TODAY(), "y")</f>
        <v>6</v>
      </c>
      <c r="S190" t="str">
        <f>CONCATENATE(TRIM(Table_Employee_Clean[[#This Row],[Name_Concat]])," FROM ",TRIM(Table_Employee_Clean[[#This Row],[Region]]))</f>
        <v>Eva Davis FROM California</v>
      </c>
    </row>
    <row r="191" spans="1:19" x14ac:dyDescent="0.25">
      <c r="A191" t="s">
        <v>323</v>
      </c>
      <c r="B191" t="s">
        <v>57</v>
      </c>
      <c r="C191" t="s">
        <v>86</v>
      </c>
      <c r="D191">
        <v>35</v>
      </c>
      <c r="E191" t="s">
        <v>1170</v>
      </c>
      <c r="F191" t="s">
        <v>1165</v>
      </c>
      <c r="G191" t="s">
        <v>28</v>
      </c>
      <c r="H191" s="5">
        <v>45500</v>
      </c>
      <c r="I191">
        <v>60338.29</v>
      </c>
      <c r="J191" t="s">
        <v>98</v>
      </c>
      <c r="K191">
        <v>-7347156626</v>
      </c>
      <c r="L191" t="s">
        <v>23</v>
      </c>
      <c r="M191" t="b">
        <v>0</v>
      </c>
      <c r="N191" s="6" cm="1">
        <f t="array" ref="N191">IF(Table_Employee!I191="N/A",
    IFERROR(MEDIAN(_xlfn._xlws.FILTER(Table_Employee_Clean[Salary],
        (Table_Employee_Clean[Department] = Table_Employee!E191) *
        (Table_Employee_Clean[Region] = Table_Employee!F191))),
    "N/A"),
Table_Employee!I191)</f>
        <v>60338.29</v>
      </c>
      <c r="O191" t="str">
        <f>" "&amp;SUBSTITUTE(Table_Employee_Clean[[#This Row],[Phone]],"-","")</f>
        <v xml:space="preserve"> 7347156626</v>
      </c>
      <c r="P191" t="str">
        <f>TEXT(Table_Employee_Clean[[#This Row],[Format_Phone]],"(000) 000-0000")</f>
        <v>(734) 715-6626</v>
      </c>
      <c r="Q191" t="str">
        <f>CONCATENATE(TRIM(Table_Employee_Clean[[#This Row],[First_Name]])," ",TRIM(Table_Employee_Clean[[#This Row],[Last_Name]]))</f>
        <v>David Miller</v>
      </c>
      <c r="R191">
        <f ca="1">DATEDIF(Table_Employee_Clean[[#This Row],[Join_Date]], TODAY(), "y")</f>
        <v>2</v>
      </c>
      <c r="S191" t="str">
        <f>CONCATENATE(TRIM(Table_Employee_Clean[[#This Row],[Name_Concat]])," FROM ",TRIM(Table_Employee_Clean[[#This Row],[Region]]))</f>
        <v>David Miller FROM Nevada</v>
      </c>
    </row>
    <row r="192" spans="1:19" x14ac:dyDescent="0.25">
      <c r="A192" t="s">
        <v>324</v>
      </c>
      <c r="B192" t="s">
        <v>32</v>
      </c>
      <c r="C192" t="s">
        <v>14</v>
      </c>
      <c r="D192">
        <v>30</v>
      </c>
      <c r="E192" t="s">
        <v>1164</v>
      </c>
      <c r="F192" t="s">
        <v>1171</v>
      </c>
      <c r="G192" t="s">
        <v>16</v>
      </c>
      <c r="H192" s="5">
        <v>45387</v>
      </c>
      <c r="I192">
        <v>103140.67</v>
      </c>
      <c r="J192" t="s">
        <v>34</v>
      </c>
      <c r="K192">
        <v>-7689627065</v>
      </c>
      <c r="L192" t="s">
        <v>23</v>
      </c>
      <c r="M192" t="b">
        <v>0</v>
      </c>
      <c r="N192" s="6" cm="1">
        <f t="array" ref="N192">IF(Table_Employee!I192="N/A",
    IFERROR(MEDIAN(_xlfn._xlws.FILTER(Table_Employee_Clean[Salary],
        (Table_Employee_Clean[Department] = Table_Employee!E192) *
        (Table_Employee_Clean[Region] = Table_Employee!F192))),
    "N/A"),
Table_Employee!I192)</f>
        <v>103140.67</v>
      </c>
      <c r="O192" t="str">
        <f>" "&amp;SUBSTITUTE(Table_Employee_Clean[[#This Row],[Phone]],"-","")</f>
        <v xml:space="preserve"> 7689627065</v>
      </c>
      <c r="P192" t="str">
        <f>TEXT(Table_Employee_Clean[[#This Row],[Format_Phone]],"(000) 000-0000")</f>
        <v>(768) 962-7065</v>
      </c>
      <c r="Q192" t="str">
        <f>CONCATENATE(TRIM(Table_Employee_Clean[[#This Row],[First_Name]])," ",TRIM(Table_Employee_Clean[[#This Row],[Last_Name]]))</f>
        <v>Eva Davis</v>
      </c>
      <c r="R192">
        <f ca="1">DATEDIF(Table_Employee_Clean[[#This Row],[Join_Date]], TODAY(), "y")</f>
        <v>2</v>
      </c>
      <c r="S192" t="str">
        <f>CONCATENATE(TRIM(Table_Employee_Clean[[#This Row],[Name_Concat]])," FROM ",TRIM(Table_Employee_Clean[[#This Row],[Region]]))</f>
        <v>Eva Davis FROM Illinois</v>
      </c>
    </row>
    <row r="193" spans="1:19" x14ac:dyDescent="0.25">
      <c r="A193" t="s">
        <v>325</v>
      </c>
      <c r="B193" t="s">
        <v>63</v>
      </c>
      <c r="C193" t="s">
        <v>37</v>
      </c>
      <c r="D193">
        <v>40</v>
      </c>
      <c r="E193" t="s">
        <v>1168</v>
      </c>
      <c r="F193" t="s">
        <v>1171</v>
      </c>
      <c r="G193" t="s">
        <v>33</v>
      </c>
      <c r="H193" s="5">
        <v>45225</v>
      </c>
      <c r="I193">
        <v>114690.8</v>
      </c>
      <c r="J193" t="s">
        <v>65</v>
      </c>
      <c r="K193">
        <v>-1498282466</v>
      </c>
      <c r="L193" t="s">
        <v>40</v>
      </c>
      <c r="M193" t="b">
        <v>1</v>
      </c>
      <c r="N193" s="6" cm="1">
        <f t="array" ref="N193">IF(Table_Employee!I193="N/A",
    IFERROR(MEDIAN(_xlfn._xlws.FILTER(Table_Employee_Clean[Salary],
        (Table_Employee_Clean[Department] = Table_Employee!E193) *
        (Table_Employee_Clean[Region] = Table_Employee!F193))),
    "N/A"),
Table_Employee!I193)</f>
        <v>114690.8</v>
      </c>
      <c r="O193" t="str">
        <f>" "&amp;SUBSTITUTE(Table_Employee_Clean[[#This Row],[Phone]],"-","")</f>
        <v xml:space="preserve"> 1498282466</v>
      </c>
      <c r="P193" t="str">
        <f>TEXT(Table_Employee_Clean[[#This Row],[Format_Phone]],"(000) 000-0000")</f>
        <v>(149) 828-2466</v>
      </c>
      <c r="Q193" t="str">
        <f>CONCATENATE(TRIM(Table_Employee_Clean[[#This Row],[First_Name]])," ",TRIM(Table_Employee_Clean[[#This Row],[Last_Name]]))</f>
        <v>Heidi Williams</v>
      </c>
      <c r="R193">
        <f ca="1">DATEDIF(Table_Employee_Clean[[#This Row],[Join_Date]], TODAY(), "y")</f>
        <v>2</v>
      </c>
      <c r="S193" t="str">
        <f>CONCATENATE(TRIM(Table_Employee_Clean[[#This Row],[Name_Concat]])," FROM ",TRIM(Table_Employee_Clean[[#This Row],[Region]]))</f>
        <v>Heidi Williams FROM Illinois</v>
      </c>
    </row>
    <row r="194" spans="1:19" x14ac:dyDescent="0.25">
      <c r="A194" t="s">
        <v>326</v>
      </c>
      <c r="B194" t="s">
        <v>36</v>
      </c>
      <c r="C194" t="s">
        <v>111</v>
      </c>
      <c r="D194">
        <v>35</v>
      </c>
      <c r="E194" t="s">
        <v>1164</v>
      </c>
      <c r="F194" t="s">
        <v>1167</v>
      </c>
      <c r="G194" t="s">
        <v>16</v>
      </c>
      <c r="H194" s="5">
        <v>44791</v>
      </c>
      <c r="I194">
        <v>80954.559999999998</v>
      </c>
      <c r="J194" t="s">
        <v>124</v>
      </c>
      <c r="K194">
        <v>-4746897151</v>
      </c>
      <c r="L194" t="s">
        <v>30</v>
      </c>
      <c r="M194" t="b">
        <v>0</v>
      </c>
      <c r="N194" s="6" cm="1">
        <f t="array" ref="N194">IF(Table_Employee!I194="N/A",
    IFERROR(MEDIAN(_xlfn._xlws.FILTER(Table_Employee_Clean[Salary],
        (Table_Employee_Clean[Department] = Table_Employee!E194) *
        (Table_Employee_Clean[Region] = Table_Employee!F194))),
    "N/A"),
Table_Employee!I194)</f>
        <v>80954.559999999998</v>
      </c>
      <c r="O194" t="str">
        <f>" "&amp;SUBSTITUTE(Table_Employee_Clean[[#This Row],[Phone]],"-","")</f>
        <v xml:space="preserve"> 4746897151</v>
      </c>
      <c r="P194" t="str">
        <f>TEXT(Table_Employee_Clean[[#This Row],[Format_Phone]],"(000) 000-0000")</f>
        <v>(474) 689-7151</v>
      </c>
      <c r="Q194" t="str">
        <f>CONCATENATE(TRIM(Table_Employee_Clean[[#This Row],[First_Name]])," ",TRIM(Table_Employee_Clean[[#This Row],[Last_Name]]))</f>
        <v>Frank Smith</v>
      </c>
      <c r="R194">
        <f ca="1">DATEDIF(Table_Employee_Clean[[#This Row],[Join_Date]], TODAY(), "y")</f>
        <v>4</v>
      </c>
      <c r="S194" t="str">
        <f>CONCATENATE(TRIM(Table_Employee_Clean[[#This Row],[Name_Concat]])," FROM ",TRIM(Table_Employee_Clean[[#This Row],[Region]]))</f>
        <v>Frank Smith FROM Florida</v>
      </c>
    </row>
    <row r="195" spans="1:19" x14ac:dyDescent="0.25">
      <c r="A195" t="s">
        <v>327</v>
      </c>
      <c r="B195" t="s">
        <v>32</v>
      </c>
      <c r="C195" t="s">
        <v>14</v>
      </c>
      <c r="D195">
        <v>30</v>
      </c>
      <c r="E195" t="s">
        <v>1166</v>
      </c>
      <c r="F195" t="s">
        <v>1161</v>
      </c>
      <c r="G195" t="s">
        <v>28</v>
      </c>
      <c r="H195" s="5">
        <v>43982</v>
      </c>
      <c r="I195">
        <v>71728.55</v>
      </c>
      <c r="J195" t="s">
        <v>34</v>
      </c>
      <c r="K195">
        <v>-7323008575</v>
      </c>
      <c r="L195" t="s">
        <v>30</v>
      </c>
      <c r="M195" t="b">
        <v>1</v>
      </c>
      <c r="N195" s="6" cm="1">
        <f t="array" ref="N195">IF(Table_Employee!I195="N/A",
    IFERROR(MEDIAN(_xlfn._xlws.FILTER(Table_Employee_Clean[Salary],
        (Table_Employee_Clean[Department] = Table_Employee!E195) *
        (Table_Employee_Clean[Region] = Table_Employee!F195))),
    "N/A"),
Table_Employee!I195)</f>
        <v>71728.55</v>
      </c>
      <c r="O195" t="str">
        <f>" "&amp;SUBSTITUTE(Table_Employee_Clean[[#This Row],[Phone]],"-","")</f>
        <v xml:space="preserve"> 7323008575</v>
      </c>
      <c r="P195" t="str">
        <f>TEXT(Table_Employee_Clean[[#This Row],[Format_Phone]],"(000) 000-0000")</f>
        <v>(732) 300-8575</v>
      </c>
      <c r="Q195" t="str">
        <f>CONCATENATE(TRIM(Table_Employee_Clean[[#This Row],[First_Name]])," ",TRIM(Table_Employee_Clean[[#This Row],[Last_Name]]))</f>
        <v>Eva Davis</v>
      </c>
      <c r="R195">
        <f ca="1">DATEDIF(Table_Employee_Clean[[#This Row],[Join_Date]], TODAY(), "y")</f>
        <v>6</v>
      </c>
      <c r="S195" t="str">
        <f>CONCATENATE(TRIM(Table_Employee_Clean[[#This Row],[Name_Concat]])," FROM ",TRIM(Table_Employee_Clean[[#This Row],[Region]]))</f>
        <v>Eva Davis FROM California</v>
      </c>
    </row>
    <row r="196" spans="1:19" x14ac:dyDescent="0.25">
      <c r="A196" t="s">
        <v>328</v>
      </c>
      <c r="B196" t="s">
        <v>25</v>
      </c>
      <c r="C196" t="s">
        <v>14</v>
      </c>
      <c r="D196">
        <v>35</v>
      </c>
      <c r="E196" t="s">
        <v>1170</v>
      </c>
      <c r="F196" t="s">
        <v>1163</v>
      </c>
      <c r="G196" t="s">
        <v>28</v>
      </c>
      <c r="H196" s="5">
        <v>45600</v>
      </c>
      <c r="I196">
        <v>118415.8</v>
      </c>
      <c r="J196" t="s">
        <v>143</v>
      </c>
      <c r="K196">
        <v>-6656749159</v>
      </c>
      <c r="L196" t="s">
        <v>30</v>
      </c>
      <c r="M196" t="b">
        <v>1</v>
      </c>
      <c r="N196" s="6" cm="1">
        <f t="array" ref="N196">IF(Table_Employee!I196="N/A",
    IFERROR(MEDIAN(_xlfn._xlws.FILTER(Table_Employee_Clean[Salary],
        (Table_Employee_Clean[Department] = Table_Employee!E196) *
        (Table_Employee_Clean[Region] = Table_Employee!F196))),
    "N/A"),
Table_Employee!I196)</f>
        <v>118415.8</v>
      </c>
      <c r="O196" t="str">
        <f>" "&amp;SUBSTITUTE(Table_Employee_Clean[[#This Row],[Phone]],"-","")</f>
        <v xml:space="preserve"> 6656749159</v>
      </c>
      <c r="P196" t="str">
        <f>TEXT(Table_Employee_Clean[[#This Row],[Format_Phone]],"(000) 000-0000")</f>
        <v>(665) 674-9159</v>
      </c>
      <c r="Q196" t="str">
        <f>CONCATENATE(TRIM(Table_Employee_Clean[[#This Row],[First_Name]])," ",TRIM(Table_Employee_Clean[[#This Row],[Last_Name]]))</f>
        <v>Alice Davis</v>
      </c>
      <c r="R196">
        <f ca="1">DATEDIF(Table_Employee_Clean[[#This Row],[Join_Date]], TODAY(), "y")</f>
        <v>1</v>
      </c>
      <c r="S196" t="str">
        <f>CONCATENATE(TRIM(Table_Employee_Clean[[#This Row],[Name_Concat]])," FROM ",TRIM(Table_Employee_Clean[[#This Row],[Region]]))</f>
        <v>Alice Davis FROM Texas</v>
      </c>
    </row>
    <row r="197" spans="1:19" x14ac:dyDescent="0.25">
      <c r="A197" t="s">
        <v>329</v>
      </c>
      <c r="B197" t="s">
        <v>67</v>
      </c>
      <c r="C197" t="s">
        <v>53</v>
      </c>
      <c r="D197">
        <v>40</v>
      </c>
      <c r="E197" t="s">
        <v>1168</v>
      </c>
      <c r="F197" t="s">
        <v>1171</v>
      </c>
      <c r="G197" t="s">
        <v>28</v>
      </c>
      <c r="H197" s="5">
        <v>43915</v>
      </c>
      <c r="I197">
        <v>81481.36</v>
      </c>
      <c r="J197" t="s">
        <v>116</v>
      </c>
      <c r="K197">
        <v>-1692364586</v>
      </c>
      <c r="L197" t="s">
        <v>23</v>
      </c>
      <c r="M197" t="b">
        <v>0</v>
      </c>
      <c r="N197" s="6" cm="1">
        <f t="array" ref="N197">IF(Table_Employee!I197="N/A",
    IFERROR(MEDIAN(_xlfn._xlws.FILTER(Table_Employee_Clean[Salary],
        (Table_Employee_Clean[Department] = Table_Employee!E197) *
        (Table_Employee_Clean[Region] = Table_Employee!F197))),
    "N/A"),
Table_Employee!I197)</f>
        <v>81481.36</v>
      </c>
      <c r="O197" t="str">
        <f>" "&amp;SUBSTITUTE(Table_Employee_Clean[[#This Row],[Phone]],"-","")</f>
        <v xml:space="preserve"> 1692364586</v>
      </c>
      <c r="P197" t="str">
        <f>TEXT(Table_Employee_Clean[[#This Row],[Format_Phone]],"(000) 000-0000")</f>
        <v>(169) 236-4586</v>
      </c>
      <c r="Q197" t="str">
        <f>CONCATENATE(TRIM(Table_Employee_Clean[[#This Row],[First_Name]])," ",TRIM(Table_Employee_Clean[[#This Row],[Last_Name]]))</f>
        <v>Grace Johnson</v>
      </c>
      <c r="R197">
        <f ca="1">DATEDIF(Table_Employee_Clean[[#This Row],[Join_Date]], TODAY(), "y")</f>
        <v>6</v>
      </c>
      <c r="S197" t="str">
        <f>CONCATENATE(TRIM(Table_Employee_Clean[[#This Row],[Name_Concat]])," FROM ",TRIM(Table_Employee_Clean[[#This Row],[Region]]))</f>
        <v>Grace Johnson FROM Illinois</v>
      </c>
    </row>
    <row r="198" spans="1:19" x14ac:dyDescent="0.25">
      <c r="A198" t="s">
        <v>330</v>
      </c>
      <c r="B198" t="s">
        <v>57</v>
      </c>
      <c r="C198" t="s">
        <v>53</v>
      </c>
      <c r="D198">
        <v>35</v>
      </c>
      <c r="E198" t="s">
        <v>1168</v>
      </c>
      <c r="F198" t="s">
        <v>1167</v>
      </c>
      <c r="G198" t="s">
        <v>28</v>
      </c>
      <c r="H198" s="5">
        <v>44139</v>
      </c>
      <c r="I198">
        <v>117040.57</v>
      </c>
      <c r="J198" t="s">
        <v>183</v>
      </c>
      <c r="K198">
        <v>-5066337049</v>
      </c>
      <c r="L198" t="s">
        <v>30</v>
      </c>
      <c r="M198" t="b">
        <v>1</v>
      </c>
      <c r="N198" s="6" cm="1">
        <f t="array" ref="N198">IF(Table_Employee!I198="N/A",
    IFERROR(MEDIAN(_xlfn._xlws.FILTER(Table_Employee_Clean[Salary],
        (Table_Employee_Clean[Department] = Table_Employee!E198) *
        (Table_Employee_Clean[Region] = Table_Employee!F198))),
    "N/A"),
Table_Employee!I198)</f>
        <v>117040.57</v>
      </c>
      <c r="O198" t="str">
        <f>" "&amp;SUBSTITUTE(Table_Employee_Clean[[#This Row],[Phone]],"-","")</f>
        <v xml:space="preserve"> 5066337049</v>
      </c>
      <c r="P198" t="str">
        <f>TEXT(Table_Employee_Clean[[#This Row],[Format_Phone]],"(000) 000-0000")</f>
        <v>(506) 633-7049</v>
      </c>
      <c r="Q198" t="str">
        <f>CONCATENATE(TRIM(Table_Employee_Clean[[#This Row],[First_Name]])," ",TRIM(Table_Employee_Clean[[#This Row],[Last_Name]]))</f>
        <v>David Johnson</v>
      </c>
      <c r="R198">
        <f ca="1">DATEDIF(Table_Employee_Clean[[#This Row],[Join_Date]], TODAY(), "y")</f>
        <v>5</v>
      </c>
      <c r="S198" t="str">
        <f>CONCATENATE(TRIM(Table_Employee_Clean[[#This Row],[Name_Concat]])," FROM ",TRIM(Table_Employee_Clean[[#This Row],[Region]]))</f>
        <v>David Johnson FROM Florida</v>
      </c>
    </row>
    <row r="199" spans="1:19" x14ac:dyDescent="0.25">
      <c r="A199" t="s">
        <v>331</v>
      </c>
      <c r="B199" t="s">
        <v>36</v>
      </c>
      <c r="C199" t="s">
        <v>20</v>
      </c>
      <c r="D199">
        <v>25</v>
      </c>
      <c r="E199" t="s">
        <v>1168</v>
      </c>
      <c r="F199" t="s">
        <v>1165</v>
      </c>
      <c r="G199" t="s">
        <v>16</v>
      </c>
      <c r="H199" s="5">
        <v>43911</v>
      </c>
      <c r="I199">
        <v>67342.06</v>
      </c>
      <c r="J199" t="s">
        <v>198</v>
      </c>
      <c r="K199">
        <v>-2497243991</v>
      </c>
      <c r="L199" t="s">
        <v>30</v>
      </c>
      <c r="M199" t="b">
        <v>1</v>
      </c>
      <c r="N199" s="6" cm="1">
        <f t="array" ref="N199">IF(Table_Employee!I199="N/A",
    IFERROR(MEDIAN(_xlfn._xlws.FILTER(Table_Employee_Clean[Salary],
        (Table_Employee_Clean[Department] = Table_Employee!E199) *
        (Table_Employee_Clean[Region] = Table_Employee!F199))),
    "N/A"),
Table_Employee!I199)</f>
        <v>67342.06</v>
      </c>
      <c r="O199" t="str">
        <f>" "&amp;SUBSTITUTE(Table_Employee_Clean[[#This Row],[Phone]],"-","")</f>
        <v xml:space="preserve"> 2497243991</v>
      </c>
      <c r="P199" t="str">
        <f>TEXT(Table_Employee_Clean[[#This Row],[Format_Phone]],"(000) 000-0000")</f>
        <v>(249) 724-3991</v>
      </c>
      <c r="Q199" t="str">
        <f>CONCATENATE(TRIM(Table_Employee_Clean[[#This Row],[First_Name]])," ",TRIM(Table_Employee_Clean[[#This Row],[Last_Name]]))</f>
        <v>Frank Brown</v>
      </c>
      <c r="R199">
        <f ca="1">DATEDIF(Table_Employee_Clean[[#This Row],[Join_Date]], TODAY(), "y")</f>
        <v>6</v>
      </c>
      <c r="S199" t="str">
        <f>CONCATENATE(TRIM(Table_Employee_Clean[[#This Row],[Name_Concat]])," FROM ",TRIM(Table_Employee_Clean[[#This Row],[Region]]))</f>
        <v>Frank Brown FROM Nevada</v>
      </c>
    </row>
    <row r="200" spans="1:19" x14ac:dyDescent="0.25">
      <c r="A200" t="s">
        <v>332</v>
      </c>
      <c r="B200" t="s">
        <v>63</v>
      </c>
      <c r="C200" t="s">
        <v>26</v>
      </c>
      <c r="D200">
        <v>30</v>
      </c>
      <c r="E200" t="s">
        <v>1168</v>
      </c>
      <c r="F200" t="s">
        <v>1171</v>
      </c>
      <c r="G200" t="s">
        <v>16</v>
      </c>
      <c r="H200" s="5">
        <v>44576</v>
      </c>
      <c r="I200">
        <v>76099.64</v>
      </c>
      <c r="J200" t="s">
        <v>251</v>
      </c>
      <c r="K200">
        <v>-116691835</v>
      </c>
      <c r="L200" t="s">
        <v>23</v>
      </c>
      <c r="M200" t="b">
        <v>0</v>
      </c>
      <c r="N200" s="6" cm="1">
        <f t="array" ref="N200">IF(Table_Employee!I200="N/A",
    IFERROR(MEDIAN(_xlfn._xlws.FILTER(Table_Employee_Clean[Salary],
        (Table_Employee_Clean[Department] = Table_Employee!E200) *
        (Table_Employee_Clean[Region] = Table_Employee!F200))),
    "N/A"),
Table_Employee!I200)</f>
        <v>76099.64</v>
      </c>
      <c r="O200" t="str">
        <f>" "&amp;SUBSTITUTE(Table_Employee_Clean[[#This Row],[Phone]],"-","")</f>
        <v xml:space="preserve"> 116691835</v>
      </c>
      <c r="P200" t="str">
        <f>TEXT(Table_Employee_Clean[[#This Row],[Format_Phone]],"(000) 000-0000")</f>
        <v>(011) 669-1835</v>
      </c>
      <c r="Q200" t="str">
        <f>CONCATENATE(TRIM(Table_Employee_Clean[[#This Row],[First_Name]])," ",TRIM(Table_Employee_Clean[[#This Row],[Last_Name]]))</f>
        <v>Heidi Jones</v>
      </c>
      <c r="R200">
        <f ca="1">DATEDIF(Table_Employee_Clean[[#This Row],[Join_Date]], TODAY(), "y")</f>
        <v>4</v>
      </c>
      <c r="S200" t="str">
        <f>CONCATENATE(TRIM(Table_Employee_Clean[[#This Row],[Name_Concat]])," FROM ",TRIM(Table_Employee_Clean[[#This Row],[Region]]))</f>
        <v>Heidi Jones FROM Illinois</v>
      </c>
    </row>
    <row r="201" spans="1:19" x14ac:dyDescent="0.25">
      <c r="A201" t="s">
        <v>333</v>
      </c>
      <c r="B201" t="s">
        <v>67</v>
      </c>
      <c r="C201" t="s">
        <v>37</v>
      </c>
      <c r="D201">
        <v>35</v>
      </c>
      <c r="E201" t="s">
        <v>1160</v>
      </c>
      <c r="F201" t="s">
        <v>1171</v>
      </c>
      <c r="G201" t="s">
        <v>16</v>
      </c>
      <c r="H201" s="5">
        <v>45447</v>
      </c>
      <c r="I201">
        <v>94162.06</v>
      </c>
      <c r="J201" t="s">
        <v>69</v>
      </c>
      <c r="K201">
        <v>-2644886945</v>
      </c>
      <c r="L201" t="s">
        <v>18</v>
      </c>
      <c r="M201" t="b">
        <v>1</v>
      </c>
      <c r="N201" s="6" cm="1">
        <f t="array" ref="N201">IF(Table_Employee!I201="N/A",
    IFERROR(MEDIAN(_xlfn._xlws.FILTER(Table_Employee_Clean[Salary],
        (Table_Employee_Clean[Department] = Table_Employee!E201) *
        (Table_Employee_Clean[Region] = Table_Employee!F201))),
    "N/A"),
Table_Employee!I201)</f>
        <v>94162.06</v>
      </c>
      <c r="O201" t="str">
        <f>" "&amp;SUBSTITUTE(Table_Employee_Clean[[#This Row],[Phone]],"-","")</f>
        <v xml:space="preserve"> 2644886945</v>
      </c>
      <c r="P201" t="str">
        <f>TEXT(Table_Employee_Clean[[#This Row],[Format_Phone]],"(000) 000-0000")</f>
        <v>(264) 488-6945</v>
      </c>
      <c r="Q201" t="str">
        <f>CONCATENATE(TRIM(Table_Employee_Clean[[#This Row],[First_Name]])," ",TRIM(Table_Employee_Clean[[#This Row],[Last_Name]]))</f>
        <v>Grace Williams</v>
      </c>
      <c r="R201">
        <f ca="1">DATEDIF(Table_Employee_Clean[[#This Row],[Join_Date]], TODAY(), "y")</f>
        <v>2</v>
      </c>
      <c r="S201" t="str">
        <f>CONCATENATE(TRIM(Table_Employee_Clean[[#This Row],[Name_Concat]])," FROM ",TRIM(Table_Employee_Clean[[#This Row],[Region]]))</f>
        <v>Grace Williams FROM Illinois</v>
      </c>
    </row>
    <row r="202" spans="1:19" x14ac:dyDescent="0.25">
      <c r="A202" t="s">
        <v>334</v>
      </c>
      <c r="B202" t="s">
        <v>36</v>
      </c>
      <c r="C202" t="s">
        <v>14</v>
      </c>
      <c r="D202">
        <v>25</v>
      </c>
      <c r="E202" t="s">
        <v>1168</v>
      </c>
      <c r="F202" t="s">
        <v>1165</v>
      </c>
      <c r="G202" t="s">
        <v>33</v>
      </c>
      <c r="H202" s="5">
        <v>44412</v>
      </c>
      <c r="I202">
        <v>67639.7</v>
      </c>
      <c r="J202" t="s">
        <v>50</v>
      </c>
      <c r="K202">
        <v>-1195243639</v>
      </c>
      <c r="L202" t="s">
        <v>23</v>
      </c>
      <c r="M202" t="b">
        <v>1</v>
      </c>
      <c r="N202" s="6" cm="1">
        <f t="array" ref="N202">IF(Table_Employee!I202="N/A",
    IFERROR(MEDIAN(_xlfn._xlws.FILTER(Table_Employee_Clean[Salary],
        (Table_Employee_Clean[Department] = Table_Employee!E202) *
        (Table_Employee_Clean[Region] = Table_Employee!F202))),
    "N/A"),
Table_Employee!I202)</f>
        <v>67639.7</v>
      </c>
      <c r="O202" t="str">
        <f>" "&amp;SUBSTITUTE(Table_Employee_Clean[[#This Row],[Phone]],"-","")</f>
        <v xml:space="preserve"> 1195243639</v>
      </c>
      <c r="P202" t="str">
        <f>TEXT(Table_Employee_Clean[[#This Row],[Format_Phone]],"(000) 000-0000")</f>
        <v>(119) 524-3639</v>
      </c>
      <c r="Q202" t="str">
        <f>CONCATENATE(TRIM(Table_Employee_Clean[[#This Row],[First_Name]])," ",TRIM(Table_Employee_Clean[[#This Row],[Last_Name]]))</f>
        <v>Frank Davis</v>
      </c>
      <c r="R202">
        <f ca="1">DATEDIF(Table_Employee_Clean[[#This Row],[Join_Date]], TODAY(), "y")</f>
        <v>5</v>
      </c>
      <c r="S202" t="str">
        <f>CONCATENATE(TRIM(Table_Employee_Clean[[#This Row],[Name_Concat]])," FROM ",TRIM(Table_Employee_Clean[[#This Row],[Region]]))</f>
        <v>Frank Davis FROM Nevada</v>
      </c>
    </row>
    <row r="203" spans="1:19" x14ac:dyDescent="0.25">
      <c r="A203" t="s">
        <v>335</v>
      </c>
      <c r="B203" t="s">
        <v>52</v>
      </c>
      <c r="C203" t="s">
        <v>42</v>
      </c>
      <c r="D203">
        <v>35</v>
      </c>
      <c r="E203" t="s">
        <v>1166</v>
      </c>
      <c r="F203" t="s">
        <v>1171</v>
      </c>
      <c r="G203" t="s">
        <v>28</v>
      </c>
      <c r="H203" s="5">
        <v>44120</v>
      </c>
      <c r="I203">
        <v>114172.25</v>
      </c>
      <c r="J203" t="s">
        <v>81</v>
      </c>
      <c r="K203">
        <v>-2701168645</v>
      </c>
      <c r="L203" t="s">
        <v>30</v>
      </c>
      <c r="M203" t="b">
        <v>1</v>
      </c>
      <c r="N203" s="6" cm="1">
        <f t="array" ref="N203">IF(Table_Employee!I203="N/A",
    IFERROR(MEDIAN(_xlfn._xlws.FILTER(Table_Employee_Clean[Salary],
        (Table_Employee_Clean[Department] = Table_Employee!E203) *
        (Table_Employee_Clean[Region] = Table_Employee!F203))),
    "N/A"),
Table_Employee!I203)</f>
        <v>114172.25</v>
      </c>
      <c r="O203" t="str">
        <f>" "&amp;SUBSTITUTE(Table_Employee_Clean[[#This Row],[Phone]],"-","")</f>
        <v xml:space="preserve"> 2701168645</v>
      </c>
      <c r="P203" t="str">
        <f>TEXT(Table_Employee_Clean[[#This Row],[Format_Phone]],"(000) 000-0000")</f>
        <v>(270) 116-8645</v>
      </c>
      <c r="Q203" t="str">
        <f>CONCATENATE(TRIM(Table_Employee_Clean[[#This Row],[First_Name]])," ",TRIM(Table_Employee_Clean[[#This Row],[Last_Name]]))</f>
        <v>Charlie Garcia</v>
      </c>
      <c r="R203">
        <f ca="1">DATEDIF(Table_Employee_Clean[[#This Row],[Join_Date]], TODAY(), "y")</f>
        <v>5</v>
      </c>
      <c r="S203" t="str">
        <f>CONCATENATE(TRIM(Table_Employee_Clean[[#This Row],[Name_Concat]])," FROM ",TRIM(Table_Employee_Clean[[#This Row],[Region]]))</f>
        <v>Charlie Garcia FROM Illinois</v>
      </c>
    </row>
    <row r="204" spans="1:19" x14ac:dyDescent="0.25">
      <c r="A204" t="s">
        <v>336</v>
      </c>
      <c r="B204" t="s">
        <v>67</v>
      </c>
      <c r="C204" t="s">
        <v>14</v>
      </c>
      <c r="D204">
        <v>30</v>
      </c>
      <c r="E204" t="s">
        <v>1168</v>
      </c>
      <c r="F204" t="s">
        <v>1165</v>
      </c>
      <c r="G204" t="s">
        <v>16</v>
      </c>
      <c r="H204" s="5">
        <v>44465</v>
      </c>
      <c r="I204">
        <v>89124.54</v>
      </c>
      <c r="J204" t="s">
        <v>195</v>
      </c>
      <c r="K204">
        <v>-2252237280</v>
      </c>
      <c r="L204" t="s">
        <v>23</v>
      </c>
      <c r="M204" t="b">
        <v>1</v>
      </c>
      <c r="N204" s="6" cm="1">
        <f t="array" ref="N204">IF(Table_Employee!I204="N/A",
    IFERROR(MEDIAN(_xlfn._xlws.FILTER(Table_Employee_Clean[Salary],
        (Table_Employee_Clean[Department] = Table_Employee!E204) *
        (Table_Employee_Clean[Region] = Table_Employee!F204))),
    "N/A"),
Table_Employee!I204)</f>
        <v>89124.54</v>
      </c>
      <c r="O204" t="str">
        <f>" "&amp;SUBSTITUTE(Table_Employee_Clean[[#This Row],[Phone]],"-","")</f>
        <v xml:space="preserve"> 2252237280</v>
      </c>
      <c r="P204" t="str">
        <f>TEXT(Table_Employee_Clean[[#This Row],[Format_Phone]],"(000) 000-0000")</f>
        <v>(225) 223-7280</v>
      </c>
      <c r="Q204" t="str">
        <f>CONCATENATE(TRIM(Table_Employee_Clean[[#This Row],[First_Name]])," ",TRIM(Table_Employee_Clean[[#This Row],[Last_Name]]))</f>
        <v>Grace Davis</v>
      </c>
      <c r="R204">
        <f ca="1">DATEDIF(Table_Employee_Clean[[#This Row],[Join_Date]], TODAY(), "y")</f>
        <v>5</v>
      </c>
      <c r="S204" t="str">
        <f>CONCATENATE(TRIM(Table_Employee_Clean[[#This Row],[Name_Concat]])," FROM ",TRIM(Table_Employee_Clean[[#This Row],[Region]]))</f>
        <v>Grace Davis FROM Nevada</v>
      </c>
    </row>
    <row r="205" spans="1:19" x14ac:dyDescent="0.25">
      <c r="A205" t="s">
        <v>337</v>
      </c>
      <c r="B205" t="s">
        <v>36</v>
      </c>
      <c r="C205" t="s">
        <v>111</v>
      </c>
      <c r="D205">
        <v>30</v>
      </c>
      <c r="E205" t="s">
        <v>1160</v>
      </c>
      <c r="F205" t="s">
        <v>1165</v>
      </c>
      <c r="G205" t="s">
        <v>28</v>
      </c>
      <c r="H205" s="5">
        <v>45234</v>
      </c>
      <c r="I205">
        <v>113871.36</v>
      </c>
      <c r="J205" t="s">
        <v>124</v>
      </c>
      <c r="K205">
        <v>-7932302345</v>
      </c>
      <c r="L205" t="s">
        <v>18</v>
      </c>
      <c r="M205" t="b">
        <v>0</v>
      </c>
      <c r="N205" s="6" cm="1">
        <f t="array" ref="N205">IF(Table_Employee!I205="N/A",
    IFERROR(MEDIAN(_xlfn._xlws.FILTER(Table_Employee_Clean[Salary],
        (Table_Employee_Clean[Department] = Table_Employee!E205) *
        (Table_Employee_Clean[Region] = Table_Employee!F205))),
    "N/A"),
Table_Employee!I205)</f>
        <v>113871.36</v>
      </c>
      <c r="O205" t="str">
        <f>" "&amp;SUBSTITUTE(Table_Employee_Clean[[#This Row],[Phone]],"-","")</f>
        <v xml:space="preserve"> 7932302345</v>
      </c>
      <c r="P205" t="str">
        <f>TEXT(Table_Employee_Clean[[#This Row],[Format_Phone]],"(000) 000-0000")</f>
        <v>(793) 230-2345</v>
      </c>
      <c r="Q205" t="str">
        <f>CONCATENATE(TRIM(Table_Employee_Clean[[#This Row],[First_Name]])," ",TRIM(Table_Employee_Clean[[#This Row],[Last_Name]]))</f>
        <v>Frank Smith</v>
      </c>
      <c r="R205">
        <f ca="1">DATEDIF(Table_Employee_Clean[[#This Row],[Join_Date]], TODAY(), "y")</f>
        <v>2</v>
      </c>
      <c r="S205" t="str">
        <f>CONCATENATE(TRIM(Table_Employee_Clean[[#This Row],[Name_Concat]])," FROM ",TRIM(Table_Employee_Clean[[#This Row],[Region]]))</f>
        <v>Frank Smith FROM Nevada</v>
      </c>
    </row>
    <row r="206" spans="1:19" x14ac:dyDescent="0.25">
      <c r="A206" t="s">
        <v>338</v>
      </c>
      <c r="B206" t="s">
        <v>67</v>
      </c>
      <c r="C206" t="s">
        <v>20</v>
      </c>
      <c r="D206">
        <v>30</v>
      </c>
      <c r="E206" t="s">
        <v>1170</v>
      </c>
      <c r="F206" t="s">
        <v>1163</v>
      </c>
      <c r="G206" t="s">
        <v>33</v>
      </c>
      <c r="H206" s="5">
        <v>44463</v>
      </c>
      <c r="I206">
        <v>62618.400000000001</v>
      </c>
      <c r="J206" t="s">
        <v>173</v>
      </c>
      <c r="K206">
        <v>-7912141613</v>
      </c>
      <c r="L206" t="s">
        <v>23</v>
      </c>
      <c r="M206" t="b">
        <v>0</v>
      </c>
      <c r="N206" s="6" cm="1">
        <f t="array" ref="N206">IF(Table_Employee!I206="N/A",
    IFERROR(MEDIAN(_xlfn._xlws.FILTER(Table_Employee_Clean[Salary],
        (Table_Employee_Clean[Department] = Table_Employee!E206) *
        (Table_Employee_Clean[Region] = Table_Employee!F206))),
    "N/A"),
Table_Employee!I206)</f>
        <v>62618.400000000001</v>
      </c>
      <c r="O206" t="str">
        <f>" "&amp;SUBSTITUTE(Table_Employee_Clean[[#This Row],[Phone]],"-","")</f>
        <v xml:space="preserve"> 7912141613</v>
      </c>
      <c r="P206" t="str">
        <f>TEXT(Table_Employee_Clean[[#This Row],[Format_Phone]],"(000) 000-0000")</f>
        <v>(791) 214-1613</v>
      </c>
      <c r="Q206" t="str">
        <f>CONCATENATE(TRIM(Table_Employee_Clean[[#This Row],[First_Name]])," ",TRIM(Table_Employee_Clean[[#This Row],[Last_Name]]))</f>
        <v>Grace Brown</v>
      </c>
      <c r="R206">
        <f ca="1">DATEDIF(Table_Employee_Clean[[#This Row],[Join_Date]], TODAY(), "y")</f>
        <v>5</v>
      </c>
      <c r="S206" t="str">
        <f>CONCATENATE(TRIM(Table_Employee_Clean[[#This Row],[Name_Concat]])," FROM ",TRIM(Table_Employee_Clean[[#This Row],[Region]]))</f>
        <v>Grace Brown FROM Texas</v>
      </c>
    </row>
    <row r="207" spans="1:19" x14ac:dyDescent="0.25">
      <c r="A207" t="s">
        <v>339</v>
      </c>
      <c r="B207" t="s">
        <v>63</v>
      </c>
      <c r="C207" t="s">
        <v>26</v>
      </c>
      <c r="D207">
        <v>30</v>
      </c>
      <c r="E207" t="s">
        <v>1164</v>
      </c>
      <c r="F207" t="s">
        <v>1169</v>
      </c>
      <c r="G207" t="s">
        <v>16</v>
      </c>
      <c r="H207" s="5">
        <v>43989</v>
      </c>
      <c r="I207">
        <v>70705.45</v>
      </c>
      <c r="J207" t="s">
        <v>251</v>
      </c>
      <c r="K207">
        <v>-1509377099</v>
      </c>
      <c r="L207" t="s">
        <v>30</v>
      </c>
      <c r="M207" t="b">
        <v>0</v>
      </c>
      <c r="N207" s="6" cm="1">
        <f t="array" ref="N207">IF(Table_Employee!I207="N/A",
    IFERROR(MEDIAN(_xlfn._xlws.FILTER(Table_Employee_Clean[Salary],
        (Table_Employee_Clean[Department] = Table_Employee!E207) *
        (Table_Employee_Clean[Region] = Table_Employee!F207))),
    "N/A"),
Table_Employee!I207)</f>
        <v>70705.45</v>
      </c>
      <c r="O207" t="str">
        <f>" "&amp;SUBSTITUTE(Table_Employee_Clean[[#This Row],[Phone]],"-","")</f>
        <v xml:space="preserve"> 1509377099</v>
      </c>
      <c r="P207" t="str">
        <f>TEXT(Table_Employee_Clean[[#This Row],[Format_Phone]],"(000) 000-0000")</f>
        <v>(150) 937-7099</v>
      </c>
      <c r="Q207" t="str">
        <f>CONCATENATE(TRIM(Table_Employee_Clean[[#This Row],[First_Name]])," ",TRIM(Table_Employee_Clean[[#This Row],[Last_Name]]))</f>
        <v>Heidi Jones</v>
      </c>
      <c r="R207">
        <f ca="1">DATEDIF(Table_Employee_Clean[[#This Row],[Join_Date]], TODAY(), "y")</f>
        <v>6</v>
      </c>
      <c r="S207" t="str">
        <f>CONCATENATE(TRIM(Table_Employee_Clean[[#This Row],[Name_Concat]])," FROM ",TRIM(Table_Employee_Clean[[#This Row],[Region]]))</f>
        <v>Heidi Jones FROM New York</v>
      </c>
    </row>
    <row r="208" spans="1:19" x14ac:dyDescent="0.25">
      <c r="A208" t="s">
        <v>340</v>
      </c>
      <c r="B208" t="s">
        <v>25</v>
      </c>
      <c r="C208" t="s">
        <v>42</v>
      </c>
      <c r="D208">
        <v>35</v>
      </c>
      <c r="E208" t="s">
        <v>1168</v>
      </c>
      <c r="F208" t="s">
        <v>1169</v>
      </c>
      <c r="G208" t="s">
        <v>28</v>
      </c>
      <c r="H208" s="5">
        <v>44602</v>
      </c>
      <c r="I208">
        <v>60797.69</v>
      </c>
      <c r="J208" t="s">
        <v>44</v>
      </c>
      <c r="K208">
        <v>-4090138068</v>
      </c>
      <c r="L208" t="s">
        <v>18</v>
      </c>
      <c r="M208" t="b">
        <v>1</v>
      </c>
      <c r="N208" s="6" cm="1">
        <f t="array" ref="N208">IF(Table_Employee!I208="N/A",
    IFERROR(MEDIAN(_xlfn._xlws.FILTER(Table_Employee_Clean[Salary],
        (Table_Employee_Clean[Department] = Table_Employee!E208) *
        (Table_Employee_Clean[Region] = Table_Employee!F208))),
    "N/A"),
Table_Employee!I208)</f>
        <v>60797.69</v>
      </c>
      <c r="O208" t="str">
        <f>" "&amp;SUBSTITUTE(Table_Employee_Clean[[#This Row],[Phone]],"-","")</f>
        <v xml:space="preserve"> 4090138068</v>
      </c>
      <c r="P208" t="str">
        <f>TEXT(Table_Employee_Clean[[#This Row],[Format_Phone]],"(000) 000-0000")</f>
        <v>(409) 013-8068</v>
      </c>
      <c r="Q208" t="str">
        <f>CONCATENATE(TRIM(Table_Employee_Clean[[#This Row],[First_Name]])," ",TRIM(Table_Employee_Clean[[#This Row],[Last_Name]]))</f>
        <v>Alice Garcia</v>
      </c>
      <c r="R208">
        <f ca="1">DATEDIF(Table_Employee_Clean[[#This Row],[Join_Date]], TODAY(), "y")</f>
        <v>4</v>
      </c>
      <c r="S208" t="str">
        <f>CONCATENATE(TRIM(Table_Employee_Clean[[#This Row],[Name_Concat]])," FROM ",TRIM(Table_Employee_Clean[[#This Row],[Region]]))</f>
        <v>Alice Garcia FROM New York</v>
      </c>
    </row>
    <row r="209" spans="1:19" x14ac:dyDescent="0.25">
      <c r="A209" t="s">
        <v>341</v>
      </c>
      <c r="B209" t="s">
        <v>52</v>
      </c>
      <c r="C209" t="s">
        <v>20</v>
      </c>
      <c r="D209">
        <v>40</v>
      </c>
      <c r="E209" t="s">
        <v>1166</v>
      </c>
      <c r="F209" t="s">
        <v>1167</v>
      </c>
      <c r="G209" t="s">
        <v>33</v>
      </c>
      <c r="H209" s="5">
        <v>45216</v>
      </c>
      <c r="I209">
        <v>100371</v>
      </c>
      <c r="J209" t="s">
        <v>114</v>
      </c>
      <c r="K209">
        <v>-8477596554</v>
      </c>
      <c r="L209" t="s">
        <v>40</v>
      </c>
      <c r="M209" t="b">
        <v>1</v>
      </c>
      <c r="N209" s="6" cm="1">
        <f t="array" ref="N209">IF(Table_Employee!I209="N/A",
    IFERROR(MEDIAN(_xlfn._xlws.FILTER(Table_Employee_Clean[Salary],
        (Table_Employee_Clean[Department] = Table_Employee!E209) *
        (Table_Employee_Clean[Region] = Table_Employee!F209))),
    "N/A"),
Table_Employee!I209)</f>
        <v>100371</v>
      </c>
      <c r="O209" t="str">
        <f>" "&amp;SUBSTITUTE(Table_Employee_Clean[[#This Row],[Phone]],"-","")</f>
        <v xml:space="preserve"> 8477596554</v>
      </c>
      <c r="P209" t="str">
        <f>TEXT(Table_Employee_Clean[[#This Row],[Format_Phone]],"(000) 000-0000")</f>
        <v>(847) 759-6554</v>
      </c>
      <c r="Q209" t="str">
        <f>CONCATENATE(TRIM(Table_Employee_Clean[[#This Row],[First_Name]])," ",TRIM(Table_Employee_Clean[[#This Row],[Last_Name]]))</f>
        <v>Charlie Brown</v>
      </c>
      <c r="R209">
        <f ca="1">DATEDIF(Table_Employee_Clean[[#This Row],[Join_Date]], TODAY(), "y")</f>
        <v>2</v>
      </c>
      <c r="S209" t="str">
        <f>CONCATENATE(TRIM(Table_Employee_Clean[[#This Row],[Name_Concat]])," FROM ",TRIM(Table_Employee_Clean[[#This Row],[Region]]))</f>
        <v>Charlie Brown FROM Florida</v>
      </c>
    </row>
    <row r="210" spans="1:19" x14ac:dyDescent="0.25">
      <c r="A210" t="s">
        <v>342</v>
      </c>
      <c r="B210" t="s">
        <v>32</v>
      </c>
      <c r="C210" t="s">
        <v>86</v>
      </c>
      <c r="D210">
        <v>40</v>
      </c>
      <c r="E210" t="s">
        <v>1164</v>
      </c>
      <c r="F210" t="s">
        <v>1171</v>
      </c>
      <c r="G210" t="s">
        <v>16</v>
      </c>
      <c r="H210" s="5">
        <v>44464</v>
      </c>
      <c r="I210">
        <v>117591.76</v>
      </c>
      <c r="J210" t="s">
        <v>213</v>
      </c>
      <c r="K210">
        <v>-5356690550</v>
      </c>
      <c r="L210" t="s">
        <v>30</v>
      </c>
      <c r="M210" t="b">
        <v>0</v>
      </c>
      <c r="N210" s="6" cm="1">
        <f t="array" ref="N210">IF(Table_Employee!I210="N/A",
    IFERROR(MEDIAN(_xlfn._xlws.FILTER(Table_Employee_Clean[Salary],
        (Table_Employee_Clean[Department] = Table_Employee!E210) *
        (Table_Employee_Clean[Region] = Table_Employee!F210))),
    "N/A"),
Table_Employee!I210)</f>
        <v>117591.76</v>
      </c>
      <c r="O210" t="str">
        <f>" "&amp;SUBSTITUTE(Table_Employee_Clean[[#This Row],[Phone]],"-","")</f>
        <v xml:space="preserve"> 5356690550</v>
      </c>
      <c r="P210" t="str">
        <f>TEXT(Table_Employee_Clean[[#This Row],[Format_Phone]],"(000) 000-0000")</f>
        <v>(535) 669-0550</v>
      </c>
      <c r="Q210" t="str">
        <f>CONCATENATE(TRIM(Table_Employee_Clean[[#This Row],[First_Name]])," ",TRIM(Table_Employee_Clean[[#This Row],[Last_Name]]))</f>
        <v>Eva Miller</v>
      </c>
      <c r="R210">
        <f ca="1">DATEDIF(Table_Employee_Clean[[#This Row],[Join_Date]], TODAY(), "y")</f>
        <v>5</v>
      </c>
      <c r="S210" t="str">
        <f>CONCATENATE(TRIM(Table_Employee_Clean[[#This Row],[Name_Concat]])," FROM ",TRIM(Table_Employee_Clean[[#This Row],[Region]]))</f>
        <v>Eva Miller FROM Illinois</v>
      </c>
    </row>
    <row r="211" spans="1:19" x14ac:dyDescent="0.25">
      <c r="A211" t="s">
        <v>343</v>
      </c>
      <c r="B211" t="s">
        <v>57</v>
      </c>
      <c r="C211" t="s">
        <v>26</v>
      </c>
      <c r="D211">
        <v>35</v>
      </c>
      <c r="E211" t="s">
        <v>1160</v>
      </c>
      <c r="F211" t="s">
        <v>1171</v>
      </c>
      <c r="G211" t="s">
        <v>33</v>
      </c>
      <c r="H211" s="5">
        <v>44776</v>
      </c>
      <c r="I211">
        <v>103860.7</v>
      </c>
      <c r="J211" t="s">
        <v>200</v>
      </c>
      <c r="K211">
        <v>-762091842</v>
      </c>
      <c r="L211" t="s">
        <v>18</v>
      </c>
      <c r="M211" t="b">
        <v>1</v>
      </c>
      <c r="N211" s="6" cm="1">
        <f t="array" ref="N211">IF(Table_Employee!I211="N/A",
    IFERROR(MEDIAN(_xlfn._xlws.FILTER(Table_Employee_Clean[Salary],
        (Table_Employee_Clean[Department] = Table_Employee!E211) *
        (Table_Employee_Clean[Region] = Table_Employee!F211))),
    "N/A"),
Table_Employee!I211)</f>
        <v>103860.7</v>
      </c>
      <c r="O211" t="str">
        <f>" "&amp;SUBSTITUTE(Table_Employee_Clean[[#This Row],[Phone]],"-","")</f>
        <v xml:space="preserve"> 762091842</v>
      </c>
      <c r="P211" t="str">
        <f>TEXT(Table_Employee_Clean[[#This Row],[Format_Phone]],"(000) 000-0000")</f>
        <v>(076) 209-1842</v>
      </c>
      <c r="Q211" t="str">
        <f>CONCATENATE(TRIM(Table_Employee_Clean[[#This Row],[First_Name]])," ",TRIM(Table_Employee_Clean[[#This Row],[Last_Name]]))</f>
        <v>David Jones</v>
      </c>
      <c r="R211">
        <f ca="1">DATEDIF(Table_Employee_Clean[[#This Row],[Join_Date]], TODAY(), "y")</f>
        <v>4</v>
      </c>
      <c r="S211" t="str">
        <f>CONCATENATE(TRIM(Table_Employee_Clean[[#This Row],[Name_Concat]])," FROM ",TRIM(Table_Employee_Clean[[#This Row],[Region]]))</f>
        <v>David Jones FROM Illinois</v>
      </c>
    </row>
    <row r="212" spans="1:19" x14ac:dyDescent="0.25">
      <c r="A212" t="s">
        <v>344</v>
      </c>
      <c r="B212" t="s">
        <v>67</v>
      </c>
      <c r="C212" t="s">
        <v>14</v>
      </c>
      <c r="D212">
        <v>30</v>
      </c>
      <c r="E212" t="s">
        <v>1164</v>
      </c>
      <c r="F212" t="s">
        <v>1171</v>
      </c>
      <c r="G212" t="s">
        <v>16</v>
      </c>
      <c r="H212" s="5">
        <v>45618</v>
      </c>
      <c r="I212">
        <v>67500.22</v>
      </c>
      <c r="J212" t="s">
        <v>195</v>
      </c>
      <c r="K212">
        <v>-5797863049</v>
      </c>
      <c r="L212" t="s">
        <v>18</v>
      </c>
      <c r="M212" t="b">
        <v>1</v>
      </c>
      <c r="N212" s="6" cm="1">
        <f t="array" ref="N212">IF(Table_Employee!I212="N/A",
    IFERROR(MEDIAN(_xlfn._xlws.FILTER(Table_Employee_Clean[Salary],
        (Table_Employee_Clean[Department] = Table_Employee!E212) *
        (Table_Employee_Clean[Region] = Table_Employee!F212))),
    "N/A"),
Table_Employee!I212)</f>
        <v>67500.22</v>
      </c>
      <c r="O212" t="str">
        <f>" "&amp;SUBSTITUTE(Table_Employee_Clean[[#This Row],[Phone]],"-","")</f>
        <v xml:space="preserve"> 5797863049</v>
      </c>
      <c r="P212" t="str">
        <f>TEXT(Table_Employee_Clean[[#This Row],[Format_Phone]],"(000) 000-0000")</f>
        <v>(579) 786-3049</v>
      </c>
      <c r="Q212" t="str">
        <f>CONCATENATE(TRIM(Table_Employee_Clean[[#This Row],[First_Name]])," ",TRIM(Table_Employee_Clean[[#This Row],[Last_Name]]))</f>
        <v>Grace Davis</v>
      </c>
      <c r="R212">
        <f ca="1">DATEDIF(Table_Employee_Clean[[#This Row],[Join_Date]], TODAY(), "y")</f>
        <v>1</v>
      </c>
      <c r="S212" t="str">
        <f>CONCATENATE(TRIM(Table_Employee_Clean[[#This Row],[Name_Concat]])," FROM ",TRIM(Table_Employee_Clean[[#This Row],[Region]]))</f>
        <v>Grace Davis FROM Illinois</v>
      </c>
    </row>
    <row r="213" spans="1:19" x14ac:dyDescent="0.25">
      <c r="A213" t="s">
        <v>345</v>
      </c>
      <c r="B213" t="s">
        <v>36</v>
      </c>
      <c r="C213" t="s">
        <v>14</v>
      </c>
      <c r="D213">
        <v>30</v>
      </c>
      <c r="E213" t="s">
        <v>1166</v>
      </c>
      <c r="F213" t="s">
        <v>1165</v>
      </c>
      <c r="G213" t="s">
        <v>28</v>
      </c>
      <c r="H213" s="5">
        <v>45574</v>
      </c>
      <c r="I213">
        <v>58727.44</v>
      </c>
      <c r="J213" t="s">
        <v>50</v>
      </c>
      <c r="K213">
        <v>-5057397690</v>
      </c>
      <c r="L213" t="s">
        <v>40</v>
      </c>
      <c r="M213" t="b">
        <v>1</v>
      </c>
      <c r="N213" s="6" cm="1">
        <f t="array" ref="N213">IF(Table_Employee!I213="N/A",
    IFERROR(MEDIAN(_xlfn._xlws.FILTER(Table_Employee_Clean[Salary],
        (Table_Employee_Clean[Department] = Table_Employee!E213) *
        (Table_Employee_Clean[Region] = Table_Employee!F213))),
    "N/A"),
Table_Employee!I213)</f>
        <v>58727.44</v>
      </c>
      <c r="O213" t="str">
        <f>" "&amp;SUBSTITUTE(Table_Employee_Clean[[#This Row],[Phone]],"-","")</f>
        <v xml:space="preserve"> 5057397690</v>
      </c>
      <c r="P213" t="str">
        <f>TEXT(Table_Employee_Clean[[#This Row],[Format_Phone]],"(000) 000-0000")</f>
        <v>(505) 739-7690</v>
      </c>
      <c r="Q213" t="str">
        <f>CONCATENATE(TRIM(Table_Employee_Clean[[#This Row],[First_Name]])," ",TRIM(Table_Employee_Clean[[#This Row],[Last_Name]]))</f>
        <v>Frank Davis</v>
      </c>
      <c r="R213">
        <f ca="1">DATEDIF(Table_Employee_Clean[[#This Row],[Join_Date]], TODAY(), "y")</f>
        <v>2</v>
      </c>
      <c r="S213" t="str">
        <f>CONCATENATE(TRIM(Table_Employee_Clean[[#This Row],[Name_Concat]])," FROM ",TRIM(Table_Employee_Clean[[#This Row],[Region]]))</f>
        <v>Frank Davis FROM Nevada</v>
      </c>
    </row>
    <row r="214" spans="1:19" x14ac:dyDescent="0.25">
      <c r="A214" t="s">
        <v>346</v>
      </c>
      <c r="B214" t="s">
        <v>52</v>
      </c>
      <c r="C214" t="s">
        <v>26</v>
      </c>
      <c r="D214">
        <v>35</v>
      </c>
      <c r="E214" t="s">
        <v>1162</v>
      </c>
      <c r="F214" t="s">
        <v>1171</v>
      </c>
      <c r="G214" t="s">
        <v>16</v>
      </c>
      <c r="H214" s="5">
        <v>45532</v>
      </c>
      <c r="I214">
        <v>80623.08</v>
      </c>
      <c r="J214" t="s">
        <v>109</v>
      </c>
      <c r="K214">
        <v>-5671649327</v>
      </c>
      <c r="L214" t="s">
        <v>23</v>
      </c>
      <c r="M214" t="b">
        <v>1</v>
      </c>
      <c r="N214" s="6" cm="1">
        <f t="array" ref="N214">IF(Table_Employee!I214="N/A",
    IFERROR(MEDIAN(_xlfn._xlws.FILTER(Table_Employee_Clean[Salary],
        (Table_Employee_Clean[Department] = Table_Employee!E214) *
        (Table_Employee_Clean[Region] = Table_Employee!F214))),
    "N/A"),
Table_Employee!I214)</f>
        <v>80623.08</v>
      </c>
      <c r="O214" t="str">
        <f>" "&amp;SUBSTITUTE(Table_Employee_Clean[[#This Row],[Phone]],"-","")</f>
        <v xml:space="preserve"> 5671649327</v>
      </c>
      <c r="P214" t="str">
        <f>TEXT(Table_Employee_Clean[[#This Row],[Format_Phone]],"(000) 000-0000")</f>
        <v>(567) 164-9327</v>
      </c>
      <c r="Q214" t="str">
        <f>CONCATENATE(TRIM(Table_Employee_Clean[[#This Row],[First_Name]])," ",TRIM(Table_Employee_Clean[[#This Row],[Last_Name]]))</f>
        <v>Charlie Jones</v>
      </c>
      <c r="R214">
        <f ca="1">DATEDIF(Table_Employee_Clean[[#This Row],[Join_Date]], TODAY(), "y")</f>
        <v>2</v>
      </c>
      <c r="S214" t="str">
        <f>CONCATENATE(TRIM(Table_Employee_Clean[[#This Row],[Name_Concat]])," FROM ",TRIM(Table_Employee_Clean[[#This Row],[Region]]))</f>
        <v>Charlie Jones FROM Illinois</v>
      </c>
    </row>
    <row r="215" spans="1:19" x14ac:dyDescent="0.25">
      <c r="A215" t="s">
        <v>347</v>
      </c>
      <c r="B215" t="s">
        <v>57</v>
      </c>
      <c r="C215" t="s">
        <v>14</v>
      </c>
      <c r="D215">
        <v>40</v>
      </c>
      <c r="E215" t="s">
        <v>1170</v>
      </c>
      <c r="F215" t="s">
        <v>1163</v>
      </c>
      <c r="G215" t="s">
        <v>33</v>
      </c>
      <c r="H215" s="5">
        <v>43940</v>
      </c>
      <c r="I215">
        <v>77751.78</v>
      </c>
      <c r="J215" t="s">
        <v>61</v>
      </c>
      <c r="K215">
        <v>-9802714871</v>
      </c>
      <c r="L215" t="s">
        <v>23</v>
      </c>
      <c r="M215" t="b">
        <v>0</v>
      </c>
      <c r="N215" s="6" cm="1">
        <f t="array" ref="N215">IF(Table_Employee!I215="N/A",
    IFERROR(MEDIAN(_xlfn._xlws.FILTER(Table_Employee_Clean[Salary],
        (Table_Employee_Clean[Department] = Table_Employee!E215) *
        (Table_Employee_Clean[Region] = Table_Employee!F215))),
    "N/A"),
Table_Employee!I215)</f>
        <v>77751.78</v>
      </c>
      <c r="O215" t="str">
        <f>" "&amp;SUBSTITUTE(Table_Employee_Clean[[#This Row],[Phone]],"-","")</f>
        <v xml:space="preserve"> 9802714871</v>
      </c>
      <c r="P215" t="str">
        <f>TEXT(Table_Employee_Clean[[#This Row],[Format_Phone]],"(000) 000-0000")</f>
        <v>(980) 271-4871</v>
      </c>
      <c r="Q215" t="str">
        <f>CONCATENATE(TRIM(Table_Employee_Clean[[#This Row],[First_Name]])," ",TRIM(Table_Employee_Clean[[#This Row],[Last_Name]]))</f>
        <v>David Davis</v>
      </c>
      <c r="R215">
        <f ca="1">DATEDIF(Table_Employee_Clean[[#This Row],[Join_Date]], TODAY(), "y")</f>
        <v>6</v>
      </c>
      <c r="S215" t="str">
        <f>CONCATENATE(TRIM(Table_Employee_Clean[[#This Row],[Name_Concat]])," FROM ",TRIM(Table_Employee_Clean[[#This Row],[Region]]))</f>
        <v>David Davis FROM Texas</v>
      </c>
    </row>
    <row r="216" spans="1:19" x14ac:dyDescent="0.25">
      <c r="A216" t="s">
        <v>348</v>
      </c>
      <c r="B216" t="s">
        <v>67</v>
      </c>
      <c r="C216" t="s">
        <v>37</v>
      </c>
      <c r="D216">
        <v>25</v>
      </c>
      <c r="E216" t="s">
        <v>1170</v>
      </c>
      <c r="F216" t="s">
        <v>1169</v>
      </c>
      <c r="G216" t="s">
        <v>16</v>
      </c>
      <c r="H216" s="5">
        <v>44483</v>
      </c>
      <c r="I216">
        <v>115157.81</v>
      </c>
      <c r="J216" t="s">
        <v>69</v>
      </c>
      <c r="K216">
        <v>-7178333210</v>
      </c>
      <c r="L216" t="s">
        <v>30</v>
      </c>
      <c r="M216" t="b">
        <v>0</v>
      </c>
      <c r="N216" s="6" cm="1">
        <f t="array" ref="N216">IF(Table_Employee!I216="N/A",
    IFERROR(MEDIAN(_xlfn._xlws.FILTER(Table_Employee_Clean[Salary],
        (Table_Employee_Clean[Department] = Table_Employee!E216) *
        (Table_Employee_Clean[Region] = Table_Employee!F216))),
    "N/A"),
Table_Employee!I216)</f>
        <v>115157.81</v>
      </c>
      <c r="O216" t="str">
        <f>" "&amp;SUBSTITUTE(Table_Employee_Clean[[#This Row],[Phone]],"-","")</f>
        <v xml:space="preserve"> 7178333210</v>
      </c>
      <c r="P216" t="str">
        <f>TEXT(Table_Employee_Clean[[#This Row],[Format_Phone]],"(000) 000-0000")</f>
        <v>(717) 833-3210</v>
      </c>
      <c r="Q216" t="str">
        <f>CONCATENATE(TRIM(Table_Employee_Clean[[#This Row],[First_Name]])," ",TRIM(Table_Employee_Clean[[#This Row],[Last_Name]]))</f>
        <v>Grace Williams</v>
      </c>
      <c r="R216">
        <f ca="1">DATEDIF(Table_Employee_Clean[[#This Row],[Join_Date]], TODAY(), "y")</f>
        <v>5</v>
      </c>
      <c r="S216" t="str">
        <f>CONCATENATE(TRIM(Table_Employee_Clean[[#This Row],[Name_Concat]])," FROM ",TRIM(Table_Employee_Clean[[#This Row],[Region]]))</f>
        <v>Grace Williams FROM New York</v>
      </c>
    </row>
    <row r="217" spans="1:19" x14ac:dyDescent="0.25">
      <c r="A217" t="s">
        <v>349</v>
      </c>
      <c r="B217" t="s">
        <v>36</v>
      </c>
      <c r="C217" t="s">
        <v>26</v>
      </c>
      <c r="D217">
        <v>30</v>
      </c>
      <c r="E217" t="s">
        <v>1164</v>
      </c>
      <c r="F217" t="s">
        <v>1163</v>
      </c>
      <c r="G217" t="s">
        <v>33</v>
      </c>
      <c r="H217" s="5">
        <v>45530</v>
      </c>
      <c r="I217">
        <v>83071.850000000006</v>
      </c>
      <c r="J217" t="s">
        <v>46</v>
      </c>
      <c r="K217">
        <v>-6025643470</v>
      </c>
      <c r="L217" t="s">
        <v>40</v>
      </c>
      <c r="M217" t="b">
        <v>0</v>
      </c>
      <c r="N217" s="6" cm="1">
        <f t="array" ref="N217">IF(Table_Employee!I217="N/A",
    IFERROR(MEDIAN(_xlfn._xlws.FILTER(Table_Employee_Clean[Salary],
        (Table_Employee_Clean[Department] = Table_Employee!E217) *
        (Table_Employee_Clean[Region] = Table_Employee!F217))),
    "N/A"),
Table_Employee!I217)</f>
        <v>83071.850000000006</v>
      </c>
      <c r="O217" t="str">
        <f>" "&amp;SUBSTITUTE(Table_Employee_Clean[[#This Row],[Phone]],"-","")</f>
        <v xml:space="preserve"> 6025643470</v>
      </c>
      <c r="P217" t="str">
        <f>TEXT(Table_Employee_Clean[[#This Row],[Format_Phone]],"(000) 000-0000")</f>
        <v>(602) 564-3470</v>
      </c>
      <c r="Q217" t="str">
        <f>CONCATENATE(TRIM(Table_Employee_Clean[[#This Row],[First_Name]])," ",TRIM(Table_Employee_Clean[[#This Row],[Last_Name]]))</f>
        <v>Frank Jones</v>
      </c>
      <c r="R217">
        <f ca="1">DATEDIF(Table_Employee_Clean[[#This Row],[Join_Date]], TODAY(), "y")</f>
        <v>2</v>
      </c>
      <c r="S217" t="str">
        <f>CONCATENATE(TRIM(Table_Employee_Clean[[#This Row],[Name_Concat]])," FROM ",TRIM(Table_Employee_Clean[[#This Row],[Region]]))</f>
        <v>Frank Jones FROM Texas</v>
      </c>
    </row>
    <row r="218" spans="1:19" x14ac:dyDescent="0.25">
      <c r="A218" t="s">
        <v>350</v>
      </c>
      <c r="B218" t="s">
        <v>63</v>
      </c>
      <c r="C218" t="s">
        <v>20</v>
      </c>
      <c r="D218">
        <v>40</v>
      </c>
      <c r="E218" t="s">
        <v>1168</v>
      </c>
      <c r="F218" t="s">
        <v>1163</v>
      </c>
      <c r="G218" t="s">
        <v>16</v>
      </c>
      <c r="H218" s="5">
        <v>43869</v>
      </c>
      <c r="I218">
        <v>67914.67</v>
      </c>
      <c r="J218" t="s">
        <v>307</v>
      </c>
      <c r="K218">
        <v>-2871539914</v>
      </c>
      <c r="L218" t="s">
        <v>23</v>
      </c>
      <c r="M218" t="b">
        <v>1</v>
      </c>
      <c r="N218" s="6" cm="1">
        <f t="array" ref="N218">IF(Table_Employee!I218="N/A",
    IFERROR(MEDIAN(_xlfn._xlws.FILTER(Table_Employee_Clean[Salary],
        (Table_Employee_Clean[Department] = Table_Employee!E218) *
        (Table_Employee_Clean[Region] = Table_Employee!F218))),
    "N/A"),
Table_Employee!I218)</f>
        <v>67914.67</v>
      </c>
      <c r="O218" t="str">
        <f>" "&amp;SUBSTITUTE(Table_Employee_Clean[[#This Row],[Phone]],"-","")</f>
        <v xml:space="preserve"> 2871539914</v>
      </c>
      <c r="P218" t="str">
        <f>TEXT(Table_Employee_Clean[[#This Row],[Format_Phone]],"(000) 000-0000")</f>
        <v>(287) 153-9914</v>
      </c>
      <c r="Q218" t="str">
        <f>CONCATENATE(TRIM(Table_Employee_Clean[[#This Row],[First_Name]])," ",TRIM(Table_Employee_Clean[[#This Row],[Last_Name]]))</f>
        <v>Heidi Brown</v>
      </c>
      <c r="R218">
        <f ca="1">DATEDIF(Table_Employee_Clean[[#This Row],[Join_Date]], TODAY(), "y")</f>
        <v>6</v>
      </c>
      <c r="S218" t="str">
        <f>CONCATENATE(TRIM(Table_Employee_Clean[[#This Row],[Name_Concat]])," FROM ",TRIM(Table_Employee_Clean[[#This Row],[Region]]))</f>
        <v>Heidi Brown FROM Texas</v>
      </c>
    </row>
    <row r="219" spans="1:19" x14ac:dyDescent="0.25">
      <c r="A219" t="s">
        <v>351</v>
      </c>
      <c r="B219" t="s">
        <v>67</v>
      </c>
      <c r="C219" t="s">
        <v>26</v>
      </c>
      <c r="D219">
        <v>25</v>
      </c>
      <c r="E219" t="s">
        <v>1170</v>
      </c>
      <c r="F219" t="s">
        <v>1169</v>
      </c>
      <c r="G219" t="s">
        <v>33</v>
      </c>
      <c r="H219" s="5">
        <v>44080</v>
      </c>
      <c r="I219">
        <v>53342.46</v>
      </c>
      <c r="J219" t="s">
        <v>73</v>
      </c>
      <c r="K219">
        <v>-6686334140</v>
      </c>
      <c r="L219" t="s">
        <v>40</v>
      </c>
      <c r="M219" t="b">
        <v>0</v>
      </c>
      <c r="N219" s="6" cm="1">
        <f t="array" ref="N219">IF(Table_Employee!I219="N/A",
    IFERROR(MEDIAN(_xlfn._xlws.FILTER(Table_Employee_Clean[Salary],
        (Table_Employee_Clean[Department] = Table_Employee!E219) *
        (Table_Employee_Clean[Region] = Table_Employee!F219))),
    "N/A"),
Table_Employee!I219)</f>
        <v>53342.46</v>
      </c>
      <c r="O219" t="str">
        <f>" "&amp;SUBSTITUTE(Table_Employee_Clean[[#This Row],[Phone]],"-","")</f>
        <v xml:space="preserve"> 6686334140</v>
      </c>
      <c r="P219" t="str">
        <f>TEXT(Table_Employee_Clean[[#This Row],[Format_Phone]],"(000) 000-0000")</f>
        <v>(668) 633-4140</v>
      </c>
      <c r="Q219" t="str">
        <f>CONCATENATE(TRIM(Table_Employee_Clean[[#This Row],[First_Name]])," ",TRIM(Table_Employee_Clean[[#This Row],[Last_Name]]))</f>
        <v>Grace Jones</v>
      </c>
      <c r="R219">
        <f ca="1">DATEDIF(Table_Employee_Clean[[#This Row],[Join_Date]], TODAY(), "y")</f>
        <v>6</v>
      </c>
      <c r="S219" t="str">
        <f>CONCATENATE(TRIM(Table_Employee_Clean[[#This Row],[Name_Concat]])," FROM ",TRIM(Table_Employee_Clean[[#This Row],[Region]]))</f>
        <v>Grace Jones FROM New York</v>
      </c>
    </row>
    <row r="220" spans="1:19" x14ac:dyDescent="0.25">
      <c r="A220" t="s">
        <v>352</v>
      </c>
      <c r="B220" t="s">
        <v>63</v>
      </c>
      <c r="C220" t="s">
        <v>42</v>
      </c>
      <c r="D220">
        <v>25</v>
      </c>
      <c r="E220" t="s">
        <v>1166</v>
      </c>
      <c r="F220" t="s">
        <v>1167</v>
      </c>
      <c r="G220" t="s">
        <v>28</v>
      </c>
      <c r="H220" s="5">
        <v>44928</v>
      </c>
      <c r="I220">
        <v>51150.47</v>
      </c>
      <c r="J220" t="s">
        <v>209</v>
      </c>
      <c r="K220">
        <v>-1159319524</v>
      </c>
      <c r="L220" t="s">
        <v>23</v>
      </c>
      <c r="M220" t="b">
        <v>0</v>
      </c>
      <c r="N220" s="6" cm="1">
        <f t="array" ref="N220">IF(Table_Employee!I220="N/A",
    IFERROR(MEDIAN(_xlfn._xlws.FILTER(Table_Employee_Clean[Salary],
        (Table_Employee_Clean[Department] = Table_Employee!E220) *
        (Table_Employee_Clean[Region] = Table_Employee!F220))),
    "N/A"),
Table_Employee!I220)</f>
        <v>51150.47</v>
      </c>
      <c r="O220" t="str">
        <f>" "&amp;SUBSTITUTE(Table_Employee_Clean[[#This Row],[Phone]],"-","")</f>
        <v xml:space="preserve"> 1159319524</v>
      </c>
      <c r="P220" t="str">
        <f>TEXT(Table_Employee_Clean[[#This Row],[Format_Phone]],"(000) 000-0000")</f>
        <v>(115) 931-9524</v>
      </c>
      <c r="Q220" t="str">
        <f>CONCATENATE(TRIM(Table_Employee_Clean[[#This Row],[First_Name]])," ",TRIM(Table_Employee_Clean[[#This Row],[Last_Name]]))</f>
        <v>Heidi Garcia</v>
      </c>
      <c r="R220">
        <f ca="1">DATEDIF(Table_Employee_Clean[[#This Row],[Join_Date]], TODAY(), "y")</f>
        <v>3</v>
      </c>
      <c r="S220" t="str">
        <f>CONCATENATE(TRIM(Table_Employee_Clean[[#This Row],[Name_Concat]])," FROM ",TRIM(Table_Employee_Clean[[#This Row],[Region]]))</f>
        <v>Heidi Garcia FROM Florida</v>
      </c>
    </row>
    <row r="221" spans="1:19" x14ac:dyDescent="0.25">
      <c r="A221" t="s">
        <v>353</v>
      </c>
      <c r="B221" t="s">
        <v>57</v>
      </c>
      <c r="C221" t="s">
        <v>14</v>
      </c>
      <c r="D221">
        <v>30</v>
      </c>
      <c r="E221" t="s">
        <v>1170</v>
      </c>
      <c r="F221" t="s">
        <v>1167</v>
      </c>
      <c r="G221" t="s">
        <v>16</v>
      </c>
      <c r="H221" s="5">
        <v>45090</v>
      </c>
      <c r="I221">
        <v>74697.119999999995</v>
      </c>
      <c r="J221" t="s">
        <v>61</v>
      </c>
      <c r="K221">
        <v>-6904098365</v>
      </c>
      <c r="L221" t="s">
        <v>18</v>
      </c>
      <c r="M221" t="b">
        <v>1</v>
      </c>
      <c r="N221" s="6" cm="1">
        <f t="array" ref="N221">IF(Table_Employee!I221="N/A",
    IFERROR(MEDIAN(_xlfn._xlws.FILTER(Table_Employee_Clean[Salary],
        (Table_Employee_Clean[Department] = Table_Employee!E221) *
        (Table_Employee_Clean[Region] = Table_Employee!F221))),
    "N/A"),
Table_Employee!I221)</f>
        <v>74697.119999999995</v>
      </c>
      <c r="O221" t="str">
        <f>" "&amp;SUBSTITUTE(Table_Employee_Clean[[#This Row],[Phone]],"-","")</f>
        <v xml:space="preserve"> 6904098365</v>
      </c>
      <c r="P221" t="str">
        <f>TEXT(Table_Employee_Clean[[#This Row],[Format_Phone]],"(000) 000-0000")</f>
        <v>(690) 409-8365</v>
      </c>
      <c r="Q221" t="str">
        <f>CONCATENATE(TRIM(Table_Employee_Clean[[#This Row],[First_Name]])," ",TRIM(Table_Employee_Clean[[#This Row],[Last_Name]]))</f>
        <v>David Davis</v>
      </c>
      <c r="R221">
        <f ca="1">DATEDIF(Table_Employee_Clean[[#This Row],[Join_Date]], TODAY(), "y")</f>
        <v>3</v>
      </c>
      <c r="S221" t="str">
        <f>CONCATENATE(TRIM(Table_Employee_Clean[[#This Row],[Name_Concat]])," FROM ",TRIM(Table_Employee_Clean[[#This Row],[Region]]))</f>
        <v>David Davis FROM Florida</v>
      </c>
    </row>
    <row r="222" spans="1:19" x14ac:dyDescent="0.25">
      <c r="A222" t="s">
        <v>354</v>
      </c>
      <c r="B222" t="s">
        <v>52</v>
      </c>
      <c r="C222" t="s">
        <v>37</v>
      </c>
      <c r="D222">
        <v>25</v>
      </c>
      <c r="E222" t="s">
        <v>1168</v>
      </c>
      <c r="F222" t="s">
        <v>1161</v>
      </c>
      <c r="G222" t="s">
        <v>16</v>
      </c>
      <c r="H222" s="5">
        <v>44908</v>
      </c>
      <c r="I222">
        <v>88085.74</v>
      </c>
      <c r="J222" t="s">
        <v>84</v>
      </c>
      <c r="K222">
        <v>-5528993159</v>
      </c>
      <c r="L222" t="s">
        <v>23</v>
      </c>
      <c r="M222" t="b">
        <v>1</v>
      </c>
      <c r="N222" s="6" cm="1">
        <f t="array" ref="N222">IF(Table_Employee!I222="N/A",
    IFERROR(MEDIAN(_xlfn._xlws.FILTER(Table_Employee_Clean[Salary],
        (Table_Employee_Clean[Department] = Table_Employee!E222) *
        (Table_Employee_Clean[Region] = Table_Employee!F222))),
    "N/A"),
Table_Employee!I222)</f>
        <v>88085.74</v>
      </c>
      <c r="O222" t="str">
        <f>" "&amp;SUBSTITUTE(Table_Employee_Clean[[#This Row],[Phone]],"-","")</f>
        <v xml:space="preserve"> 5528993159</v>
      </c>
      <c r="P222" t="str">
        <f>TEXT(Table_Employee_Clean[[#This Row],[Format_Phone]],"(000) 000-0000")</f>
        <v>(552) 899-3159</v>
      </c>
      <c r="Q222" t="str">
        <f>CONCATENATE(TRIM(Table_Employee_Clean[[#This Row],[First_Name]])," ",TRIM(Table_Employee_Clean[[#This Row],[Last_Name]]))</f>
        <v>Charlie Williams</v>
      </c>
      <c r="R222">
        <f ca="1">DATEDIF(Table_Employee_Clean[[#This Row],[Join_Date]], TODAY(), "y")</f>
        <v>3</v>
      </c>
      <c r="S222" t="str">
        <f>CONCATENATE(TRIM(Table_Employee_Clean[[#This Row],[Name_Concat]])," FROM ",TRIM(Table_Employee_Clean[[#This Row],[Region]]))</f>
        <v>Charlie Williams FROM California</v>
      </c>
    </row>
    <row r="223" spans="1:19" x14ac:dyDescent="0.25">
      <c r="A223" t="s">
        <v>355</v>
      </c>
      <c r="B223" t="s">
        <v>25</v>
      </c>
      <c r="C223" t="s">
        <v>37</v>
      </c>
      <c r="D223">
        <v>40</v>
      </c>
      <c r="E223" t="s">
        <v>1162</v>
      </c>
      <c r="F223" t="s">
        <v>1163</v>
      </c>
      <c r="G223" t="s">
        <v>28</v>
      </c>
      <c r="H223" s="5">
        <v>44623</v>
      </c>
      <c r="I223">
        <v>118672.76</v>
      </c>
      <c r="J223" t="s">
        <v>281</v>
      </c>
      <c r="K223">
        <v>-8752437728</v>
      </c>
      <c r="L223" t="s">
        <v>40</v>
      </c>
      <c r="M223" t="b">
        <v>0</v>
      </c>
      <c r="N223" s="6" cm="1">
        <f t="array" ref="N223">IF(Table_Employee!I223="N/A",
    IFERROR(MEDIAN(_xlfn._xlws.FILTER(Table_Employee_Clean[Salary],
        (Table_Employee_Clean[Department] = Table_Employee!E223) *
        (Table_Employee_Clean[Region] = Table_Employee!F223))),
    "N/A"),
Table_Employee!I223)</f>
        <v>118672.76</v>
      </c>
      <c r="O223" t="str">
        <f>" "&amp;SUBSTITUTE(Table_Employee_Clean[[#This Row],[Phone]],"-","")</f>
        <v xml:space="preserve"> 8752437728</v>
      </c>
      <c r="P223" t="str">
        <f>TEXT(Table_Employee_Clean[[#This Row],[Format_Phone]],"(000) 000-0000")</f>
        <v>(875) 243-7728</v>
      </c>
      <c r="Q223" t="str">
        <f>CONCATENATE(TRIM(Table_Employee_Clean[[#This Row],[First_Name]])," ",TRIM(Table_Employee_Clean[[#This Row],[Last_Name]]))</f>
        <v>Alice Williams</v>
      </c>
      <c r="R223">
        <f ca="1">DATEDIF(Table_Employee_Clean[[#This Row],[Join_Date]], TODAY(), "y")</f>
        <v>4</v>
      </c>
      <c r="S223" t="str">
        <f>CONCATENATE(TRIM(Table_Employee_Clean[[#This Row],[Name_Concat]])," FROM ",TRIM(Table_Employee_Clean[[#This Row],[Region]]))</f>
        <v>Alice Williams FROM Texas</v>
      </c>
    </row>
    <row r="224" spans="1:19" x14ac:dyDescent="0.25">
      <c r="A224" t="s">
        <v>356</v>
      </c>
      <c r="B224" t="s">
        <v>25</v>
      </c>
      <c r="C224" t="s">
        <v>86</v>
      </c>
      <c r="D224">
        <v>35</v>
      </c>
      <c r="E224" t="s">
        <v>1166</v>
      </c>
      <c r="F224" t="s">
        <v>1161</v>
      </c>
      <c r="G224" t="s">
        <v>16</v>
      </c>
      <c r="H224" s="5">
        <v>45332</v>
      </c>
      <c r="I224">
        <v>95997.31</v>
      </c>
      <c r="J224" t="s">
        <v>145</v>
      </c>
      <c r="K224">
        <v>-4209548148</v>
      </c>
      <c r="L224" t="s">
        <v>18</v>
      </c>
      <c r="M224" t="b">
        <v>0</v>
      </c>
      <c r="N224" s="6" cm="1">
        <f t="array" ref="N224">IF(Table_Employee!I224="N/A",
    IFERROR(MEDIAN(_xlfn._xlws.FILTER(Table_Employee_Clean[Salary],
        (Table_Employee_Clean[Department] = Table_Employee!E224) *
        (Table_Employee_Clean[Region] = Table_Employee!F224))),
    "N/A"),
Table_Employee!I224)</f>
        <v>95997.31</v>
      </c>
      <c r="O224" t="str">
        <f>" "&amp;SUBSTITUTE(Table_Employee_Clean[[#This Row],[Phone]],"-","")</f>
        <v xml:space="preserve"> 4209548148</v>
      </c>
      <c r="P224" t="str">
        <f>TEXT(Table_Employee_Clean[[#This Row],[Format_Phone]],"(000) 000-0000")</f>
        <v>(420) 954-8148</v>
      </c>
      <c r="Q224" t="str">
        <f>CONCATENATE(TRIM(Table_Employee_Clean[[#This Row],[First_Name]])," ",TRIM(Table_Employee_Clean[[#This Row],[Last_Name]]))</f>
        <v>Alice Miller</v>
      </c>
      <c r="R224">
        <f ca="1">DATEDIF(Table_Employee_Clean[[#This Row],[Join_Date]], TODAY(), "y")</f>
        <v>2</v>
      </c>
      <c r="S224" t="str">
        <f>CONCATENATE(TRIM(Table_Employee_Clean[[#This Row],[Name_Concat]])," FROM ",TRIM(Table_Employee_Clean[[#This Row],[Region]]))</f>
        <v>Alice Miller FROM California</v>
      </c>
    </row>
    <row r="225" spans="1:19" x14ac:dyDescent="0.25">
      <c r="A225" t="s">
        <v>357</v>
      </c>
      <c r="B225" t="s">
        <v>36</v>
      </c>
      <c r="C225" t="s">
        <v>20</v>
      </c>
      <c r="D225">
        <v>30</v>
      </c>
      <c r="E225" t="s">
        <v>1166</v>
      </c>
      <c r="F225" t="s">
        <v>1161</v>
      </c>
      <c r="G225" t="s">
        <v>28</v>
      </c>
      <c r="H225" s="5">
        <v>44524</v>
      </c>
      <c r="I225">
        <v>106945.62</v>
      </c>
      <c r="J225" t="s">
        <v>198</v>
      </c>
      <c r="K225">
        <v>-7374605232</v>
      </c>
      <c r="L225" t="s">
        <v>18</v>
      </c>
      <c r="M225" t="b">
        <v>0</v>
      </c>
      <c r="N225" s="6" cm="1">
        <f t="array" ref="N225">IF(Table_Employee!I225="N/A",
    IFERROR(MEDIAN(_xlfn._xlws.FILTER(Table_Employee_Clean[Salary],
        (Table_Employee_Clean[Department] = Table_Employee!E225) *
        (Table_Employee_Clean[Region] = Table_Employee!F225))),
    "N/A"),
Table_Employee!I225)</f>
        <v>106945.62</v>
      </c>
      <c r="O225" t="str">
        <f>" "&amp;SUBSTITUTE(Table_Employee_Clean[[#This Row],[Phone]],"-","")</f>
        <v xml:space="preserve"> 7374605232</v>
      </c>
      <c r="P225" t="str">
        <f>TEXT(Table_Employee_Clean[[#This Row],[Format_Phone]],"(000) 000-0000")</f>
        <v>(737) 460-5232</v>
      </c>
      <c r="Q225" t="str">
        <f>CONCATENATE(TRIM(Table_Employee_Clean[[#This Row],[First_Name]])," ",TRIM(Table_Employee_Clean[[#This Row],[Last_Name]]))</f>
        <v>Frank Brown</v>
      </c>
      <c r="R225">
        <f ca="1">DATEDIF(Table_Employee_Clean[[#This Row],[Join_Date]], TODAY(), "y")</f>
        <v>4</v>
      </c>
      <c r="S225" t="str">
        <f>CONCATENATE(TRIM(Table_Employee_Clean[[#This Row],[Name_Concat]])," FROM ",TRIM(Table_Employee_Clean[[#This Row],[Region]]))</f>
        <v>Frank Brown FROM California</v>
      </c>
    </row>
    <row r="226" spans="1:19" x14ac:dyDescent="0.25">
      <c r="A226" t="s">
        <v>358</v>
      </c>
      <c r="B226" t="s">
        <v>63</v>
      </c>
      <c r="C226" t="s">
        <v>53</v>
      </c>
      <c r="D226">
        <v>40</v>
      </c>
      <c r="E226" t="s">
        <v>1160</v>
      </c>
      <c r="F226" t="s">
        <v>1169</v>
      </c>
      <c r="G226" t="s">
        <v>16</v>
      </c>
      <c r="H226" s="5">
        <v>43960</v>
      </c>
      <c r="I226">
        <v>100123.15</v>
      </c>
      <c r="J226" t="s">
        <v>104</v>
      </c>
      <c r="K226">
        <v>-276420864</v>
      </c>
      <c r="L226" t="s">
        <v>18</v>
      </c>
      <c r="M226" t="b">
        <v>0</v>
      </c>
      <c r="N226" s="6" cm="1">
        <f t="array" ref="N226">IF(Table_Employee!I226="N/A",
    IFERROR(MEDIAN(_xlfn._xlws.FILTER(Table_Employee_Clean[Salary],
        (Table_Employee_Clean[Department] = Table_Employee!E226) *
        (Table_Employee_Clean[Region] = Table_Employee!F226))),
    "N/A"),
Table_Employee!I226)</f>
        <v>100123.15</v>
      </c>
      <c r="O226" t="str">
        <f>" "&amp;SUBSTITUTE(Table_Employee_Clean[[#This Row],[Phone]],"-","")</f>
        <v xml:space="preserve"> 276420864</v>
      </c>
      <c r="P226" t="str">
        <f>TEXT(Table_Employee_Clean[[#This Row],[Format_Phone]],"(000) 000-0000")</f>
        <v>(027) 642-0864</v>
      </c>
      <c r="Q226" t="str">
        <f>CONCATENATE(TRIM(Table_Employee_Clean[[#This Row],[First_Name]])," ",TRIM(Table_Employee_Clean[[#This Row],[Last_Name]]))</f>
        <v>Heidi Johnson</v>
      </c>
      <c r="R226">
        <f ca="1">DATEDIF(Table_Employee_Clean[[#This Row],[Join_Date]], TODAY(), "y")</f>
        <v>6</v>
      </c>
      <c r="S226" t="str">
        <f>CONCATENATE(TRIM(Table_Employee_Clean[[#This Row],[Name_Concat]])," FROM ",TRIM(Table_Employee_Clean[[#This Row],[Region]]))</f>
        <v>Heidi Johnson FROM New York</v>
      </c>
    </row>
    <row r="227" spans="1:19" x14ac:dyDescent="0.25">
      <c r="A227" t="s">
        <v>359</v>
      </c>
      <c r="B227" t="s">
        <v>25</v>
      </c>
      <c r="C227" t="s">
        <v>53</v>
      </c>
      <c r="D227">
        <v>35</v>
      </c>
      <c r="E227" t="s">
        <v>1164</v>
      </c>
      <c r="F227" t="s">
        <v>1163</v>
      </c>
      <c r="G227" t="s">
        <v>16</v>
      </c>
      <c r="H227" s="5">
        <v>45645</v>
      </c>
      <c r="I227">
        <v>52933.42</v>
      </c>
      <c r="J227" t="s">
        <v>134</v>
      </c>
      <c r="K227">
        <v>-6756618442</v>
      </c>
      <c r="L227" t="s">
        <v>40</v>
      </c>
      <c r="M227" t="b">
        <v>1</v>
      </c>
      <c r="N227" s="6" cm="1">
        <f t="array" ref="N227">IF(Table_Employee!I227="N/A",
    IFERROR(MEDIAN(_xlfn._xlws.FILTER(Table_Employee_Clean[Salary],
        (Table_Employee_Clean[Department] = Table_Employee!E227) *
        (Table_Employee_Clean[Region] = Table_Employee!F227))),
    "N/A"),
Table_Employee!I227)</f>
        <v>52933.42</v>
      </c>
      <c r="O227" t="str">
        <f>" "&amp;SUBSTITUTE(Table_Employee_Clean[[#This Row],[Phone]],"-","")</f>
        <v xml:space="preserve"> 6756618442</v>
      </c>
      <c r="P227" t="str">
        <f>TEXT(Table_Employee_Clean[[#This Row],[Format_Phone]],"(000) 000-0000")</f>
        <v>(675) 661-8442</v>
      </c>
      <c r="Q227" t="str">
        <f>CONCATENATE(TRIM(Table_Employee_Clean[[#This Row],[First_Name]])," ",TRIM(Table_Employee_Clean[[#This Row],[Last_Name]]))</f>
        <v>Alice Johnson</v>
      </c>
      <c r="R227">
        <f ca="1">DATEDIF(Table_Employee_Clean[[#This Row],[Join_Date]], TODAY(), "y")</f>
        <v>1</v>
      </c>
      <c r="S227" t="str">
        <f>CONCATENATE(TRIM(Table_Employee_Clean[[#This Row],[Name_Concat]])," FROM ",TRIM(Table_Employee_Clean[[#This Row],[Region]]))</f>
        <v>Alice Johnson FROM Texas</v>
      </c>
    </row>
    <row r="228" spans="1:19" x14ac:dyDescent="0.25">
      <c r="A228" t="s">
        <v>360</v>
      </c>
      <c r="B228" t="s">
        <v>67</v>
      </c>
      <c r="C228" t="s">
        <v>26</v>
      </c>
      <c r="D228">
        <v>30</v>
      </c>
      <c r="E228" t="s">
        <v>1162</v>
      </c>
      <c r="F228" t="s">
        <v>1161</v>
      </c>
      <c r="G228" t="s">
        <v>16</v>
      </c>
      <c r="H228" s="5">
        <v>45373</v>
      </c>
      <c r="I228">
        <v>95283.03</v>
      </c>
      <c r="J228" t="s">
        <v>73</v>
      </c>
      <c r="K228">
        <v>-8612590471</v>
      </c>
      <c r="L228" t="s">
        <v>30</v>
      </c>
      <c r="M228" t="b">
        <v>0</v>
      </c>
      <c r="N228" s="6" cm="1">
        <f t="array" ref="N228">IF(Table_Employee!I228="N/A",
    IFERROR(MEDIAN(_xlfn._xlws.FILTER(Table_Employee_Clean[Salary],
        (Table_Employee_Clean[Department] = Table_Employee!E228) *
        (Table_Employee_Clean[Region] = Table_Employee!F228))),
    "N/A"),
Table_Employee!I228)</f>
        <v>95283.03</v>
      </c>
      <c r="O228" t="str">
        <f>" "&amp;SUBSTITUTE(Table_Employee_Clean[[#This Row],[Phone]],"-","")</f>
        <v xml:space="preserve"> 8612590471</v>
      </c>
      <c r="P228" t="str">
        <f>TEXT(Table_Employee_Clean[[#This Row],[Format_Phone]],"(000) 000-0000")</f>
        <v>(861) 259-0471</v>
      </c>
      <c r="Q228" t="str">
        <f>CONCATENATE(TRIM(Table_Employee_Clean[[#This Row],[First_Name]])," ",TRIM(Table_Employee_Clean[[#This Row],[Last_Name]]))</f>
        <v>Grace Jones</v>
      </c>
      <c r="R228">
        <f ca="1">DATEDIF(Table_Employee_Clean[[#This Row],[Join_Date]], TODAY(), "y")</f>
        <v>2</v>
      </c>
      <c r="S228" t="str">
        <f>CONCATENATE(TRIM(Table_Employee_Clean[[#This Row],[Name_Concat]])," FROM ",TRIM(Table_Employee_Clean[[#This Row],[Region]]))</f>
        <v>Grace Jones FROM California</v>
      </c>
    </row>
    <row r="229" spans="1:19" x14ac:dyDescent="0.25">
      <c r="A229" t="s">
        <v>361</v>
      </c>
      <c r="B229" t="s">
        <v>25</v>
      </c>
      <c r="C229" t="s">
        <v>86</v>
      </c>
      <c r="D229">
        <v>35</v>
      </c>
      <c r="E229" t="s">
        <v>1170</v>
      </c>
      <c r="F229" t="s">
        <v>1163</v>
      </c>
      <c r="G229" t="s">
        <v>33</v>
      </c>
      <c r="H229" s="5">
        <v>44725</v>
      </c>
      <c r="I229">
        <v>112264.06</v>
      </c>
      <c r="J229" t="s">
        <v>145</v>
      </c>
      <c r="K229">
        <v>-9277423329</v>
      </c>
      <c r="L229" t="s">
        <v>30</v>
      </c>
      <c r="M229" t="b">
        <v>0</v>
      </c>
      <c r="N229" s="6" cm="1">
        <f t="array" ref="N229">IF(Table_Employee!I229="N/A",
    IFERROR(MEDIAN(_xlfn._xlws.FILTER(Table_Employee_Clean[Salary],
        (Table_Employee_Clean[Department] = Table_Employee!E229) *
        (Table_Employee_Clean[Region] = Table_Employee!F229))),
    "N/A"),
Table_Employee!I229)</f>
        <v>112264.06</v>
      </c>
      <c r="O229" t="str">
        <f>" "&amp;SUBSTITUTE(Table_Employee_Clean[[#This Row],[Phone]],"-","")</f>
        <v xml:space="preserve"> 9277423329</v>
      </c>
      <c r="P229" t="str">
        <f>TEXT(Table_Employee_Clean[[#This Row],[Format_Phone]],"(000) 000-0000")</f>
        <v>(927) 742-3329</v>
      </c>
      <c r="Q229" t="str">
        <f>CONCATENATE(TRIM(Table_Employee_Clean[[#This Row],[First_Name]])," ",TRIM(Table_Employee_Clean[[#This Row],[Last_Name]]))</f>
        <v>Alice Miller</v>
      </c>
      <c r="R229">
        <f ca="1">DATEDIF(Table_Employee_Clean[[#This Row],[Join_Date]], TODAY(), "y")</f>
        <v>4</v>
      </c>
      <c r="S229" t="str">
        <f>CONCATENATE(TRIM(Table_Employee_Clean[[#This Row],[Name_Concat]])," FROM ",TRIM(Table_Employee_Clean[[#This Row],[Region]]))</f>
        <v>Alice Miller FROM Texas</v>
      </c>
    </row>
    <row r="230" spans="1:19" x14ac:dyDescent="0.25">
      <c r="A230" t="s">
        <v>362</v>
      </c>
      <c r="B230" t="s">
        <v>67</v>
      </c>
      <c r="C230" t="s">
        <v>111</v>
      </c>
      <c r="D230">
        <v>35</v>
      </c>
      <c r="E230" t="s">
        <v>1164</v>
      </c>
      <c r="F230" t="s">
        <v>1167</v>
      </c>
      <c r="G230" t="s">
        <v>28</v>
      </c>
      <c r="H230" s="5">
        <v>44849</v>
      </c>
      <c r="I230">
        <v>75714.28</v>
      </c>
      <c r="J230" t="s">
        <v>122</v>
      </c>
      <c r="K230">
        <v>-5912662014</v>
      </c>
      <c r="L230" t="s">
        <v>30</v>
      </c>
      <c r="M230" t="b">
        <v>1</v>
      </c>
      <c r="N230" s="6" cm="1">
        <f t="array" ref="N230">IF(Table_Employee!I230="N/A",
    IFERROR(MEDIAN(_xlfn._xlws.FILTER(Table_Employee_Clean[Salary],
        (Table_Employee_Clean[Department] = Table_Employee!E230) *
        (Table_Employee_Clean[Region] = Table_Employee!F230))),
    "N/A"),
Table_Employee!I230)</f>
        <v>75714.28</v>
      </c>
      <c r="O230" t="str">
        <f>" "&amp;SUBSTITUTE(Table_Employee_Clean[[#This Row],[Phone]],"-","")</f>
        <v xml:space="preserve"> 5912662014</v>
      </c>
      <c r="P230" t="str">
        <f>TEXT(Table_Employee_Clean[[#This Row],[Format_Phone]],"(000) 000-0000")</f>
        <v>(591) 266-2014</v>
      </c>
      <c r="Q230" t="str">
        <f>CONCATENATE(TRIM(Table_Employee_Clean[[#This Row],[First_Name]])," ",TRIM(Table_Employee_Clean[[#This Row],[Last_Name]]))</f>
        <v>Grace Smith</v>
      </c>
      <c r="R230">
        <f ca="1">DATEDIF(Table_Employee_Clean[[#This Row],[Join_Date]], TODAY(), "y")</f>
        <v>4</v>
      </c>
      <c r="S230" t="str">
        <f>CONCATENATE(TRIM(Table_Employee_Clean[[#This Row],[Name_Concat]])," FROM ",TRIM(Table_Employee_Clean[[#This Row],[Region]]))</f>
        <v>Grace Smith FROM Florida</v>
      </c>
    </row>
    <row r="231" spans="1:19" x14ac:dyDescent="0.25">
      <c r="A231" t="s">
        <v>363</v>
      </c>
      <c r="B231" t="s">
        <v>32</v>
      </c>
      <c r="C231" t="s">
        <v>26</v>
      </c>
      <c r="D231">
        <v>25</v>
      </c>
      <c r="E231" t="s">
        <v>1160</v>
      </c>
      <c r="F231" t="s">
        <v>1167</v>
      </c>
      <c r="G231" t="s">
        <v>16</v>
      </c>
      <c r="H231" s="5">
        <v>44712</v>
      </c>
      <c r="I231">
        <v>92171.73</v>
      </c>
      <c r="J231" t="s">
        <v>224</v>
      </c>
      <c r="K231">
        <v>-7201859625</v>
      </c>
      <c r="L231" t="s">
        <v>40</v>
      </c>
      <c r="M231" t="b">
        <v>0</v>
      </c>
      <c r="N231" s="6" cm="1">
        <f t="array" ref="N231">IF(Table_Employee!I231="N/A",
    IFERROR(MEDIAN(_xlfn._xlws.FILTER(Table_Employee_Clean[Salary],
        (Table_Employee_Clean[Department] = Table_Employee!E231) *
        (Table_Employee_Clean[Region] = Table_Employee!F231))),
    "N/A"),
Table_Employee!I231)</f>
        <v>92171.73</v>
      </c>
      <c r="O231" t="str">
        <f>" "&amp;SUBSTITUTE(Table_Employee_Clean[[#This Row],[Phone]],"-","")</f>
        <v xml:space="preserve"> 7201859625</v>
      </c>
      <c r="P231" t="str">
        <f>TEXT(Table_Employee_Clean[[#This Row],[Format_Phone]],"(000) 000-0000")</f>
        <v>(720) 185-9625</v>
      </c>
      <c r="Q231" t="str">
        <f>CONCATENATE(TRIM(Table_Employee_Clean[[#This Row],[First_Name]])," ",TRIM(Table_Employee_Clean[[#This Row],[Last_Name]]))</f>
        <v>Eva Jones</v>
      </c>
      <c r="R231">
        <f ca="1">DATEDIF(Table_Employee_Clean[[#This Row],[Join_Date]], TODAY(), "y")</f>
        <v>4</v>
      </c>
      <c r="S231" t="str">
        <f>CONCATENATE(TRIM(Table_Employee_Clean[[#This Row],[Name_Concat]])," FROM ",TRIM(Table_Employee_Clean[[#This Row],[Region]]))</f>
        <v>Eva Jones FROM Florida</v>
      </c>
    </row>
    <row r="232" spans="1:19" x14ac:dyDescent="0.25">
      <c r="A232" t="s">
        <v>364</v>
      </c>
      <c r="B232" t="s">
        <v>32</v>
      </c>
      <c r="C232" t="s">
        <v>86</v>
      </c>
      <c r="D232">
        <v>35</v>
      </c>
      <c r="E232" t="s">
        <v>1166</v>
      </c>
      <c r="F232" t="s">
        <v>1163</v>
      </c>
      <c r="G232" t="s">
        <v>33</v>
      </c>
      <c r="H232" s="5">
        <v>45184</v>
      </c>
      <c r="I232">
        <v>70694.8</v>
      </c>
      <c r="J232" t="s">
        <v>213</v>
      </c>
      <c r="K232">
        <v>-3013674925</v>
      </c>
      <c r="L232" t="s">
        <v>18</v>
      </c>
      <c r="M232" t="b">
        <v>1</v>
      </c>
      <c r="N232" s="6" cm="1">
        <f t="array" ref="N232">IF(Table_Employee!I232="N/A",
    IFERROR(MEDIAN(_xlfn._xlws.FILTER(Table_Employee_Clean[Salary],
        (Table_Employee_Clean[Department] = Table_Employee!E232) *
        (Table_Employee_Clean[Region] = Table_Employee!F232))),
    "N/A"),
Table_Employee!I232)</f>
        <v>70694.8</v>
      </c>
      <c r="O232" t="str">
        <f>" "&amp;SUBSTITUTE(Table_Employee_Clean[[#This Row],[Phone]],"-","")</f>
        <v xml:space="preserve"> 3013674925</v>
      </c>
      <c r="P232" t="str">
        <f>TEXT(Table_Employee_Clean[[#This Row],[Format_Phone]],"(000) 000-0000")</f>
        <v>(301) 367-4925</v>
      </c>
      <c r="Q232" t="str">
        <f>CONCATENATE(TRIM(Table_Employee_Clean[[#This Row],[First_Name]])," ",TRIM(Table_Employee_Clean[[#This Row],[Last_Name]]))</f>
        <v>Eva Miller</v>
      </c>
      <c r="R232">
        <f ca="1">DATEDIF(Table_Employee_Clean[[#This Row],[Join_Date]], TODAY(), "y")</f>
        <v>3</v>
      </c>
      <c r="S232" t="str">
        <f>CONCATENATE(TRIM(Table_Employee_Clean[[#This Row],[Name_Concat]])," FROM ",TRIM(Table_Employee_Clean[[#This Row],[Region]]))</f>
        <v>Eva Miller FROM Texas</v>
      </c>
    </row>
    <row r="233" spans="1:19" x14ac:dyDescent="0.25">
      <c r="A233" t="s">
        <v>365</v>
      </c>
      <c r="B233" t="s">
        <v>67</v>
      </c>
      <c r="C233" t="s">
        <v>20</v>
      </c>
      <c r="D233">
        <v>30</v>
      </c>
      <c r="E233" t="s">
        <v>1160</v>
      </c>
      <c r="F233" t="s">
        <v>1167</v>
      </c>
      <c r="G233" t="s">
        <v>33</v>
      </c>
      <c r="H233" s="5">
        <v>44746</v>
      </c>
      <c r="I233">
        <v>52964.86</v>
      </c>
      <c r="J233" t="s">
        <v>173</v>
      </c>
      <c r="K233">
        <v>-1764750110</v>
      </c>
      <c r="L233" t="s">
        <v>30</v>
      </c>
      <c r="M233" t="b">
        <v>1</v>
      </c>
      <c r="N233" s="6" cm="1">
        <f t="array" ref="N233">IF(Table_Employee!I233="N/A",
    IFERROR(MEDIAN(_xlfn._xlws.FILTER(Table_Employee_Clean[Salary],
        (Table_Employee_Clean[Department] = Table_Employee!E233) *
        (Table_Employee_Clean[Region] = Table_Employee!F233))),
    "N/A"),
Table_Employee!I233)</f>
        <v>52964.86</v>
      </c>
      <c r="O233" t="str">
        <f>" "&amp;SUBSTITUTE(Table_Employee_Clean[[#This Row],[Phone]],"-","")</f>
        <v xml:space="preserve"> 1764750110</v>
      </c>
      <c r="P233" t="str">
        <f>TEXT(Table_Employee_Clean[[#This Row],[Format_Phone]],"(000) 000-0000")</f>
        <v>(176) 475-0110</v>
      </c>
      <c r="Q233" t="str">
        <f>CONCATENATE(TRIM(Table_Employee_Clean[[#This Row],[First_Name]])," ",TRIM(Table_Employee_Clean[[#This Row],[Last_Name]]))</f>
        <v>Grace Brown</v>
      </c>
      <c r="R233">
        <f ca="1">DATEDIF(Table_Employee_Clean[[#This Row],[Join_Date]], TODAY(), "y")</f>
        <v>4</v>
      </c>
      <c r="S233" t="str">
        <f>CONCATENATE(TRIM(Table_Employee_Clean[[#This Row],[Name_Concat]])," FROM ",TRIM(Table_Employee_Clean[[#This Row],[Region]]))</f>
        <v>Grace Brown FROM Florida</v>
      </c>
    </row>
    <row r="234" spans="1:19" x14ac:dyDescent="0.25">
      <c r="A234" t="s">
        <v>366</v>
      </c>
      <c r="B234" t="s">
        <v>36</v>
      </c>
      <c r="C234" t="s">
        <v>20</v>
      </c>
      <c r="D234">
        <v>30</v>
      </c>
      <c r="E234" t="s">
        <v>1162</v>
      </c>
      <c r="F234" t="s">
        <v>1161</v>
      </c>
      <c r="G234" t="s">
        <v>28</v>
      </c>
      <c r="H234" s="5">
        <v>45451</v>
      </c>
      <c r="I234">
        <v>116353.31</v>
      </c>
      <c r="J234" t="s">
        <v>198</v>
      </c>
      <c r="K234">
        <v>-1783099973</v>
      </c>
      <c r="L234" t="s">
        <v>40</v>
      </c>
      <c r="M234" t="b">
        <v>1</v>
      </c>
      <c r="N234" s="6" cm="1">
        <f t="array" ref="N234">IF(Table_Employee!I234="N/A",
    IFERROR(MEDIAN(_xlfn._xlws.FILTER(Table_Employee_Clean[Salary],
        (Table_Employee_Clean[Department] = Table_Employee!E234) *
        (Table_Employee_Clean[Region] = Table_Employee!F234))),
    "N/A"),
Table_Employee!I234)</f>
        <v>116353.31</v>
      </c>
      <c r="O234" t="str">
        <f>" "&amp;SUBSTITUTE(Table_Employee_Clean[[#This Row],[Phone]],"-","")</f>
        <v xml:space="preserve"> 1783099973</v>
      </c>
      <c r="P234" t="str">
        <f>TEXT(Table_Employee_Clean[[#This Row],[Format_Phone]],"(000) 000-0000")</f>
        <v>(178) 309-9973</v>
      </c>
      <c r="Q234" t="str">
        <f>CONCATENATE(TRIM(Table_Employee_Clean[[#This Row],[First_Name]])," ",TRIM(Table_Employee_Clean[[#This Row],[Last_Name]]))</f>
        <v>Frank Brown</v>
      </c>
      <c r="R234">
        <f ca="1">DATEDIF(Table_Employee_Clean[[#This Row],[Join_Date]], TODAY(), "y")</f>
        <v>2</v>
      </c>
      <c r="S234" t="str">
        <f>CONCATENATE(TRIM(Table_Employee_Clean[[#This Row],[Name_Concat]])," FROM ",TRIM(Table_Employee_Clean[[#This Row],[Region]]))</f>
        <v>Frank Brown FROM California</v>
      </c>
    </row>
    <row r="235" spans="1:19" x14ac:dyDescent="0.25">
      <c r="A235" t="s">
        <v>367</v>
      </c>
      <c r="B235" t="s">
        <v>67</v>
      </c>
      <c r="C235" t="s">
        <v>20</v>
      </c>
      <c r="D235">
        <v>35</v>
      </c>
      <c r="E235" t="s">
        <v>1168</v>
      </c>
      <c r="F235" t="s">
        <v>1165</v>
      </c>
      <c r="G235" t="s">
        <v>28</v>
      </c>
      <c r="H235" s="5">
        <v>44158</v>
      </c>
      <c r="I235">
        <v>116695.26</v>
      </c>
      <c r="J235" t="s">
        <v>173</v>
      </c>
      <c r="K235">
        <v>-1926764920</v>
      </c>
      <c r="L235" t="s">
        <v>30</v>
      </c>
      <c r="M235" t="b">
        <v>0</v>
      </c>
      <c r="N235" s="6" cm="1">
        <f t="array" ref="N235">IF(Table_Employee!I235="N/A",
    IFERROR(MEDIAN(_xlfn._xlws.FILTER(Table_Employee_Clean[Salary],
        (Table_Employee_Clean[Department] = Table_Employee!E235) *
        (Table_Employee_Clean[Region] = Table_Employee!F235))),
    "N/A"),
Table_Employee!I235)</f>
        <v>116695.26</v>
      </c>
      <c r="O235" t="str">
        <f>" "&amp;SUBSTITUTE(Table_Employee_Clean[[#This Row],[Phone]],"-","")</f>
        <v xml:space="preserve"> 1926764920</v>
      </c>
      <c r="P235" t="str">
        <f>TEXT(Table_Employee_Clean[[#This Row],[Format_Phone]],"(000) 000-0000")</f>
        <v>(192) 676-4920</v>
      </c>
      <c r="Q235" t="str">
        <f>CONCATENATE(TRIM(Table_Employee_Clean[[#This Row],[First_Name]])," ",TRIM(Table_Employee_Clean[[#This Row],[Last_Name]]))</f>
        <v>Grace Brown</v>
      </c>
      <c r="R235">
        <f ca="1">DATEDIF(Table_Employee_Clean[[#This Row],[Join_Date]], TODAY(), "y")</f>
        <v>5</v>
      </c>
      <c r="S235" t="str">
        <f>CONCATENATE(TRIM(Table_Employee_Clean[[#This Row],[Name_Concat]])," FROM ",TRIM(Table_Employee_Clean[[#This Row],[Region]]))</f>
        <v>Grace Brown FROM Nevada</v>
      </c>
    </row>
    <row r="236" spans="1:19" x14ac:dyDescent="0.25">
      <c r="A236" t="s">
        <v>368</v>
      </c>
      <c r="B236" t="s">
        <v>63</v>
      </c>
      <c r="C236" t="s">
        <v>20</v>
      </c>
      <c r="D236">
        <v>25</v>
      </c>
      <c r="E236" t="s">
        <v>1164</v>
      </c>
      <c r="F236" t="s">
        <v>1163</v>
      </c>
      <c r="G236" t="s">
        <v>16</v>
      </c>
      <c r="H236" s="5">
        <v>45425</v>
      </c>
      <c r="I236">
        <v>95161.4</v>
      </c>
      <c r="J236" t="s">
        <v>307</v>
      </c>
      <c r="K236">
        <v>-5182606887</v>
      </c>
      <c r="L236" t="s">
        <v>23</v>
      </c>
      <c r="M236" t="b">
        <v>0</v>
      </c>
      <c r="N236" s="6" cm="1">
        <f t="array" ref="N236">IF(Table_Employee!I236="N/A",
    IFERROR(MEDIAN(_xlfn._xlws.FILTER(Table_Employee_Clean[Salary],
        (Table_Employee_Clean[Department] = Table_Employee!E236) *
        (Table_Employee_Clean[Region] = Table_Employee!F236))),
    "N/A"),
Table_Employee!I236)</f>
        <v>95161.4</v>
      </c>
      <c r="O236" t="str">
        <f>" "&amp;SUBSTITUTE(Table_Employee_Clean[[#This Row],[Phone]],"-","")</f>
        <v xml:space="preserve"> 5182606887</v>
      </c>
      <c r="P236" t="str">
        <f>TEXT(Table_Employee_Clean[[#This Row],[Format_Phone]],"(000) 000-0000")</f>
        <v>(518) 260-6887</v>
      </c>
      <c r="Q236" t="str">
        <f>CONCATENATE(TRIM(Table_Employee_Clean[[#This Row],[First_Name]])," ",TRIM(Table_Employee_Clean[[#This Row],[Last_Name]]))</f>
        <v>Heidi Brown</v>
      </c>
      <c r="R236">
        <f ca="1">DATEDIF(Table_Employee_Clean[[#This Row],[Join_Date]], TODAY(), "y")</f>
        <v>2</v>
      </c>
      <c r="S236" t="str">
        <f>CONCATENATE(TRIM(Table_Employee_Clean[[#This Row],[Name_Concat]])," FROM ",TRIM(Table_Employee_Clean[[#This Row],[Region]]))</f>
        <v>Heidi Brown FROM Texas</v>
      </c>
    </row>
    <row r="237" spans="1:19" x14ac:dyDescent="0.25">
      <c r="A237" t="s">
        <v>369</v>
      </c>
      <c r="B237" t="s">
        <v>25</v>
      </c>
      <c r="C237" t="s">
        <v>20</v>
      </c>
      <c r="D237">
        <v>30</v>
      </c>
      <c r="E237" t="s">
        <v>1164</v>
      </c>
      <c r="F237" t="s">
        <v>1165</v>
      </c>
      <c r="G237" t="s">
        <v>33</v>
      </c>
      <c r="H237" s="5">
        <v>44590</v>
      </c>
      <c r="I237">
        <v>76040.94</v>
      </c>
      <c r="J237" t="s">
        <v>76</v>
      </c>
      <c r="K237">
        <v>-7189813128</v>
      </c>
      <c r="L237" t="s">
        <v>30</v>
      </c>
      <c r="M237" t="b">
        <v>1</v>
      </c>
      <c r="N237" s="6" cm="1">
        <f t="array" ref="N237">IF(Table_Employee!I237="N/A",
    IFERROR(MEDIAN(_xlfn._xlws.FILTER(Table_Employee_Clean[Salary],
        (Table_Employee_Clean[Department] = Table_Employee!E237) *
        (Table_Employee_Clean[Region] = Table_Employee!F237))),
    "N/A"),
Table_Employee!I237)</f>
        <v>76040.94</v>
      </c>
      <c r="O237" t="str">
        <f>" "&amp;SUBSTITUTE(Table_Employee_Clean[[#This Row],[Phone]],"-","")</f>
        <v xml:space="preserve"> 7189813128</v>
      </c>
      <c r="P237" t="str">
        <f>TEXT(Table_Employee_Clean[[#This Row],[Format_Phone]],"(000) 000-0000")</f>
        <v>(718) 981-3128</v>
      </c>
      <c r="Q237" t="str">
        <f>CONCATENATE(TRIM(Table_Employee_Clean[[#This Row],[First_Name]])," ",TRIM(Table_Employee_Clean[[#This Row],[Last_Name]]))</f>
        <v>Alice Brown</v>
      </c>
      <c r="R237">
        <f ca="1">DATEDIF(Table_Employee_Clean[[#This Row],[Join_Date]], TODAY(), "y")</f>
        <v>4</v>
      </c>
      <c r="S237" t="str">
        <f>CONCATENATE(TRIM(Table_Employee_Clean[[#This Row],[Name_Concat]])," FROM ",TRIM(Table_Employee_Clean[[#This Row],[Region]]))</f>
        <v>Alice Brown FROM Nevada</v>
      </c>
    </row>
    <row r="238" spans="1:19" x14ac:dyDescent="0.25">
      <c r="A238" t="s">
        <v>370</v>
      </c>
      <c r="B238" t="s">
        <v>52</v>
      </c>
      <c r="C238" t="s">
        <v>86</v>
      </c>
      <c r="D238">
        <v>30</v>
      </c>
      <c r="E238" t="s">
        <v>1170</v>
      </c>
      <c r="F238" t="s">
        <v>1167</v>
      </c>
      <c r="G238" t="s">
        <v>33</v>
      </c>
      <c r="H238" s="5">
        <v>45161</v>
      </c>
      <c r="I238">
        <v>69508.28</v>
      </c>
      <c r="J238" t="s">
        <v>371</v>
      </c>
      <c r="K238">
        <v>-2087510292</v>
      </c>
      <c r="L238" t="s">
        <v>30</v>
      </c>
      <c r="M238" t="b">
        <v>0</v>
      </c>
      <c r="N238" s="6" cm="1">
        <f t="array" ref="N238">IF(Table_Employee!I238="N/A",
    IFERROR(MEDIAN(_xlfn._xlws.FILTER(Table_Employee_Clean[Salary],
        (Table_Employee_Clean[Department] = Table_Employee!E238) *
        (Table_Employee_Clean[Region] = Table_Employee!F238))),
    "N/A"),
Table_Employee!I238)</f>
        <v>69508.28</v>
      </c>
      <c r="O238" t="str">
        <f>" "&amp;SUBSTITUTE(Table_Employee_Clean[[#This Row],[Phone]],"-","")</f>
        <v xml:space="preserve"> 2087510292</v>
      </c>
      <c r="P238" t="str">
        <f>TEXT(Table_Employee_Clean[[#This Row],[Format_Phone]],"(000) 000-0000")</f>
        <v>(208) 751-0292</v>
      </c>
      <c r="Q238" t="str">
        <f>CONCATENATE(TRIM(Table_Employee_Clean[[#This Row],[First_Name]])," ",TRIM(Table_Employee_Clean[[#This Row],[Last_Name]]))</f>
        <v>Charlie Miller</v>
      </c>
      <c r="R238">
        <f ca="1">DATEDIF(Table_Employee_Clean[[#This Row],[Join_Date]], TODAY(), "y")</f>
        <v>3</v>
      </c>
      <c r="S238" t="str">
        <f>CONCATENATE(TRIM(Table_Employee_Clean[[#This Row],[Name_Concat]])," FROM ",TRIM(Table_Employee_Clean[[#This Row],[Region]]))</f>
        <v>Charlie Miller FROM Florida</v>
      </c>
    </row>
    <row r="239" spans="1:19" x14ac:dyDescent="0.25">
      <c r="A239" t="s">
        <v>372</v>
      </c>
      <c r="B239" t="s">
        <v>25</v>
      </c>
      <c r="C239" t="s">
        <v>86</v>
      </c>
      <c r="D239">
        <v>30</v>
      </c>
      <c r="E239" t="s">
        <v>1162</v>
      </c>
      <c r="F239" t="s">
        <v>1171</v>
      </c>
      <c r="G239" t="s">
        <v>33</v>
      </c>
      <c r="H239" s="5">
        <v>44981</v>
      </c>
      <c r="I239">
        <v>58243.27</v>
      </c>
      <c r="J239" t="s">
        <v>145</v>
      </c>
      <c r="K239">
        <v>-2184011844</v>
      </c>
      <c r="L239" t="s">
        <v>18</v>
      </c>
      <c r="M239" t="b">
        <v>0</v>
      </c>
      <c r="N239" s="6" cm="1">
        <f t="array" ref="N239">IF(Table_Employee!I239="N/A",
    IFERROR(MEDIAN(_xlfn._xlws.FILTER(Table_Employee_Clean[Salary],
        (Table_Employee_Clean[Department] = Table_Employee!E239) *
        (Table_Employee_Clean[Region] = Table_Employee!F239))),
    "N/A"),
Table_Employee!I239)</f>
        <v>58243.27</v>
      </c>
      <c r="O239" t="str">
        <f>" "&amp;SUBSTITUTE(Table_Employee_Clean[[#This Row],[Phone]],"-","")</f>
        <v xml:space="preserve"> 2184011844</v>
      </c>
      <c r="P239" t="str">
        <f>TEXT(Table_Employee_Clean[[#This Row],[Format_Phone]],"(000) 000-0000")</f>
        <v>(218) 401-1844</v>
      </c>
      <c r="Q239" t="str">
        <f>CONCATENATE(TRIM(Table_Employee_Clean[[#This Row],[First_Name]])," ",TRIM(Table_Employee_Clean[[#This Row],[Last_Name]]))</f>
        <v>Alice Miller</v>
      </c>
      <c r="R239">
        <f ca="1">DATEDIF(Table_Employee_Clean[[#This Row],[Join_Date]], TODAY(), "y")</f>
        <v>3</v>
      </c>
      <c r="S239" t="str">
        <f>CONCATENATE(TRIM(Table_Employee_Clean[[#This Row],[Name_Concat]])," FROM ",TRIM(Table_Employee_Clean[[#This Row],[Region]]))</f>
        <v>Alice Miller FROM Illinois</v>
      </c>
    </row>
    <row r="240" spans="1:19" x14ac:dyDescent="0.25">
      <c r="A240" t="s">
        <v>373</v>
      </c>
      <c r="B240" t="s">
        <v>63</v>
      </c>
      <c r="C240" t="s">
        <v>37</v>
      </c>
      <c r="D240">
        <v>30</v>
      </c>
      <c r="E240" t="s">
        <v>1168</v>
      </c>
      <c r="F240" t="s">
        <v>1161</v>
      </c>
      <c r="G240" t="s">
        <v>28</v>
      </c>
      <c r="H240" s="5">
        <v>44836</v>
      </c>
      <c r="I240">
        <v>64012.480000000003</v>
      </c>
      <c r="J240" t="s">
        <v>65</v>
      </c>
      <c r="K240">
        <v>-8260340847</v>
      </c>
      <c r="L240" t="s">
        <v>40</v>
      </c>
      <c r="M240" t="b">
        <v>1</v>
      </c>
      <c r="N240" s="6" cm="1">
        <f t="array" ref="N240">IF(Table_Employee!I240="N/A",
    IFERROR(MEDIAN(_xlfn._xlws.FILTER(Table_Employee_Clean[Salary],
        (Table_Employee_Clean[Department] = Table_Employee!E240) *
        (Table_Employee_Clean[Region] = Table_Employee!F240))),
    "N/A"),
Table_Employee!I240)</f>
        <v>64012.480000000003</v>
      </c>
      <c r="O240" t="str">
        <f>" "&amp;SUBSTITUTE(Table_Employee_Clean[[#This Row],[Phone]],"-","")</f>
        <v xml:space="preserve"> 8260340847</v>
      </c>
      <c r="P240" t="str">
        <f>TEXT(Table_Employee_Clean[[#This Row],[Format_Phone]],"(000) 000-0000")</f>
        <v>(826) 034-0847</v>
      </c>
      <c r="Q240" t="str">
        <f>CONCATENATE(TRIM(Table_Employee_Clean[[#This Row],[First_Name]])," ",TRIM(Table_Employee_Clean[[#This Row],[Last_Name]]))</f>
        <v>Heidi Williams</v>
      </c>
      <c r="R240">
        <f ca="1">DATEDIF(Table_Employee_Clean[[#This Row],[Join_Date]], TODAY(), "y")</f>
        <v>4</v>
      </c>
      <c r="S240" t="str">
        <f>CONCATENATE(TRIM(Table_Employee_Clean[[#This Row],[Name_Concat]])," FROM ",TRIM(Table_Employee_Clean[[#This Row],[Region]]))</f>
        <v>Heidi Williams FROM California</v>
      </c>
    </row>
    <row r="241" spans="1:19" x14ac:dyDescent="0.25">
      <c r="A241" t="s">
        <v>374</v>
      </c>
      <c r="B241" t="s">
        <v>13</v>
      </c>
      <c r="C241" t="s">
        <v>42</v>
      </c>
      <c r="D241">
        <v>40</v>
      </c>
      <c r="E241" t="s">
        <v>1164</v>
      </c>
      <c r="F241" t="s">
        <v>1165</v>
      </c>
      <c r="G241" t="s">
        <v>33</v>
      </c>
      <c r="H241" s="5">
        <v>44010</v>
      </c>
      <c r="I241">
        <v>106735.93</v>
      </c>
      <c r="J241" t="s">
        <v>136</v>
      </c>
      <c r="K241">
        <v>-7297585987</v>
      </c>
      <c r="L241" t="s">
        <v>18</v>
      </c>
      <c r="M241" t="b">
        <v>1</v>
      </c>
      <c r="N241" s="6" cm="1">
        <f t="array" ref="N241">IF(Table_Employee!I241="N/A",
    IFERROR(MEDIAN(_xlfn._xlws.FILTER(Table_Employee_Clean[Salary],
        (Table_Employee_Clean[Department] = Table_Employee!E241) *
        (Table_Employee_Clean[Region] = Table_Employee!F241))),
    "N/A"),
Table_Employee!I241)</f>
        <v>106735.93</v>
      </c>
      <c r="O241" t="str">
        <f>" "&amp;SUBSTITUTE(Table_Employee_Clean[[#This Row],[Phone]],"-","")</f>
        <v xml:space="preserve"> 7297585987</v>
      </c>
      <c r="P241" t="str">
        <f>TEXT(Table_Employee_Clean[[#This Row],[Format_Phone]],"(000) 000-0000")</f>
        <v>(729) 758-5987</v>
      </c>
      <c r="Q241" t="str">
        <f>CONCATENATE(TRIM(Table_Employee_Clean[[#This Row],[First_Name]])," ",TRIM(Table_Employee_Clean[[#This Row],[Last_Name]]))</f>
        <v>Bob Garcia</v>
      </c>
      <c r="R241">
        <f ca="1">DATEDIF(Table_Employee_Clean[[#This Row],[Join_Date]], TODAY(), "y")</f>
        <v>6</v>
      </c>
      <c r="S241" t="str">
        <f>CONCATENATE(TRIM(Table_Employee_Clean[[#This Row],[Name_Concat]])," FROM ",TRIM(Table_Employee_Clean[[#This Row],[Region]]))</f>
        <v>Bob Garcia FROM Nevada</v>
      </c>
    </row>
    <row r="242" spans="1:19" x14ac:dyDescent="0.25">
      <c r="A242" t="s">
        <v>375</v>
      </c>
      <c r="B242" t="s">
        <v>36</v>
      </c>
      <c r="C242" t="s">
        <v>53</v>
      </c>
      <c r="D242">
        <v>35</v>
      </c>
      <c r="E242" t="s">
        <v>1160</v>
      </c>
      <c r="F242" t="s">
        <v>1163</v>
      </c>
      <c r="G242" t="s">
        <v>28</v>
      </c>
      <c r="H242" s="5">
        <v>44941</v>
      </c>
      <c r="I242">
        <v>70325.36</v>
      </c>
      <c r="J242" t="s">
        <v>219</v>
      </c>
      <c r="K242">
        <v>-3103032431</v>
      </c>
      <c r="L242" t="s">
        <v>18</v>
      </c>
      <c r="M242" t="b">
        <v>0</v>
      </c>
      <c r="N242" s="6" cm="1">
        <f t="array" ref="N242">IF(Table_Employee!I242="N/A",
    IFERROR(MEDIAN(_xlfn._xlws.FILTER(Table_Employee_Clean[Salary],
        (Table_Employee_Clean[Department] = Table_Employee!E242) *
        (Table_Employee_Clean[Region] = Table_Employee!F242))),
    "N/A"),
Table_Employee!I242)</f>
        <v>70325.36</v>
      </c>
      <c r="O242" t="str">
        <f>" "&amp;SUBSTITUTE(Table_Employee_Clean[[#This Row],[Phone]],"-","")</f>
        <v xml:space="preserve"> 3103032431</v>
      </c>
      <c r="P242" t="str">
        <f>TEXT(Table_Employee_Clean[[#This Row],[Format_Phone]],"(000) 000-0000")</f>
        <v>(310) 303-2431</v>
      </c>
      <c r="Q242" t="str">
        <f>CONCATENATE(TRIM(Table_Employee_Clean[[#This Row],[First_Name]])," ",TRIM(Table_Employee_Clean[[#This Row],[Last_Name]]))</f>
        <v>Frank Johnson</v>
      </c>
      <c r="R242">
        <f ca="1">DATEDIF(Table_Employee_Clean[[#This Row],[Join_Date]], TODAY(), "y")</f>
        <v>3</v>
      </c>
      <c r="S242" t="str">
        <f>CONCATENATE(TRIM(Table_Employee_Clean[[#This Row],[Name_Concat]])," FROM ",TRIM(Table_Employee_Clean[[#This Row],[Region]]))</f>
        <v>Frank Johnson FROM Texas</v>
      </c>
    </row>
    <row r="243" spans="1:19" x14ac:dyDescent="0.25">
      <c r="A243" t="s">
        <v>376</v>
      </c>
      <c r="B243" t="s">
        <v>52</v>
      </c>
      <c r="C243" t="s">
        <v>14</v>
      </c>
      <c r="D243">
        <v>30</v>
      </c>
      <c r="E243" t="s">
        <v>1170</v>
      </c>
      <c r="F243" t="s">
        <v>1171</v>
      </c>
      <c r="G243" t="s">
        <v>16</v>
      </c>
      <c r="H243" s="5">
        <v>44079</v>
      </c>
      <c r="I243">
        <v>118959.28</v>
      </c>
      <c r="J243" t="s">
        <v>149</v>
      </c>
      <c r="K243">
        <v>-9839542960</v>
      </c>
      <c r="L243" t="s">
        <v>18</v>
      </c>
      <c r="M243" t="b">
        <v>1</v>
      </c>
      <c r="N243" s="6" cm="1">
        <f t="array" ref="N243">IF(Table_Employee!I243="N/A",
    IFERROR(MEDIAN(_xlfn._xlws.FILTER(Table_Employee_Clean[Salary],
        (Table_Employee_Clean[Department] = Table_Employee!E243) *
        (Table_Employee_Clean[Region] = Table_Employee!F243))),
    "N/A"),
Table_Employee!I243)</f>
        <v>118959.28</v>
      </c>
      <c r="O243" t="str">
        <f>" "&amp;SUBSTITUTE(Table_Employee_Clean[[#This Row],[Phone]],"-","")</f>
        <v xml:space="preserve"> 9839542960</v>
      </c>
      <c r="P243" t="str">
        <f>TEXT(Table_Employee_Clean[[#This Row],[Format_Phone]],"(000) 000-0000")</f>
        <v>(983) 954-2960</v>
      </c>
      <c r="Q243" t="str">
        <f>CONCATENATE(TRIM(Table_Employee_Clean[[#This Row],[First_Name]])," ",TRIM(Table_Employee_Clean[[#This Row],[Last_Name]]))</f>
        <v>Charlie Davis</v>
      </c>
      <c r="R243">
        <f ca="1">DATEDIF(Table_Employee_Clean[[#This Row],[Join_Date]], TODAY(), "y")</f>
        <v>6</v>
      </c>
      <c r="S243" t="str">
        <f>CONCATENATE(TRIM(Table_Employee_Clean[[#This Row],[Name_Concat]])," FROM ",TRIM(Table_Employee_Clean[[#This Row],[Region]]))</f>
        <v>Charlie Davis FROM Illinois</v>
      </c>
    </row>
    <row r="244" spans="1:19" x14ac:dyDescent="0.25">
      <c r="A244" t="s">
        <v>377</v>
      </c>
      <c r="B244" t="s">
        <v>57</v>
      </c>
      <c r="C244" t="s">
        <v>20</v>
      </c>
      <c r="D244">
        <v>40</v>
      </c>
      <c r="E244" t="s">
        <v>1166</v>
      </c>
      <c r="F244" t="s">
        <v>1161</v>
      </c>
      <c r="G244" t="s">
        <v>28</v>
      </c>
      <c r="H244" s="5">
        <v>45003</v>
      </c>
      <c r="I244">
        <v>75823.78</v>
      </c>
      <c r="J244" t="s">
        <v>188</v>
      </c>
      <c r="K244">
        <v>-8446267145</v>
      </c>
      <c r="L244" t="s">
        <v>18</v>
      </c>
      <c r="M244" t="b">
        <v>0</v>
      </c>
      <c r="N244" s="6" cm="1">
        <f t="array" ref="N244">IF(Table_Employee!I244="N/A",
    IFERROR(MEDIAN(_xlfn._xlws.FILTER(Table_Employee_Clean[Salary],
        (Table_Employee_Clean[Department] = Table_Employee!E244) *
        (Table_Employee_Clean[Region] = Table_Employee!F244))),
    "N/A"),
Table_Employee!I244)</f>
        <v>75823.78</v>
      </c>
      <c r="O244" t="str">
        <f>" "&amp;SUBSTITUTE(Table_Employee_Clean[[#This Row],[Phone]],"-","")</f>
        <v xml:space="preserve"> 8446267145</v>
      </c>
      <c r="P244" t="str">
        <f>TEXT(Table_Employee_Clean[[#This Row],[Format_Phone]],"(000) 000-0000")</f>
        <v>(844) 626-7145</v>
      </c>
      <c r="Q244" t="str">
        <f>CONCATENATE(TRIM(Table_Employee_Clean[[#This Row],[First_Name]])," ",TRIM(Table_Employee_Clean[[#This Row],[Last_Name]]))</f>
        <v>David Brown</v>
      </c>
      <c r="R244">
        <f ca="1">DATEDIF(Table_Employee_Clean[[#This Row],[Join_Date]], TODAY(), "y")</f>
        <v>3</v>
      </c>
      <c r="S244" t="str">
        <f>CONCATENATE(TRIM(Table_Employee_Clean[[#This Row],[Name_Concat]])," FROM ",TRIM(Table_Employee_Clean[[#This Row],[Region]]))</f>
        <v>David Brown FROM California</v>
      </c>
    </row>
    <row r="245" spans="1:19" x14ac:dyDescent="0.25">
      <c r="A245" t="s">
        <v>378</v>
      </c>
      <c r="B245" t="s">
        <v>52</v>
      </c>
      <c r="C245" t="s">
        <v>111</v>
      </c>
      <c r="D245">
        <v>30</v>
      </c>
      <c r="E245" t="s">
        <v>1166</v>
      </c>
      <c r="F245" t="s">
        <v>1163</v>
      </c>
      <c r="G245" t="s">
        <v>33</v>
      </c>
      <c r="H245" s="5">
        <v>44646</v>
      </c>
      <c r="I245">
        <v>119971.65</v>
      </c>
      <c r="J245" t="s">
        <v>167</v>
      </c>
      <c r="K245">
        <v>-2831435988</v>
      </c>
      <c r="L245" t="s">
        <v>18</v>
      </c>
      <c r="M245" t="b">
        <v>0</v>
      </c>
      <c r="N245" s="6" cm="1">
        <f t="array" ref="N245">IF(Table_Employee!I245="N/A",
    IFERROR(MEDIAN(_xlfn._xlws.FILTER(Table_Employee_Clean[Salary],
        (Table_Employee_Clean[Department] = Table_Employee!E245) *
        (Table_Employee_Clean[Region] = Table_Employee!F245))),
    "N/A"),
Table_Employee!I245)</f>
        <v>119971.65</v>
      </c>
      <c r="O245" t="str">
        <f>" "&amp;SUBSTITUTE(Table_Employee_Clean[[#This Row],[Phone]],"-","")</f>
        <v xml:space="preserve"> 2831435988</v>
      </c>
      <c r="P245" t="str">
        <f>TEXT(Table_Employee_Clean[[#This Row],[Format_Phone]],"(000) 000-0000")</f>
        <v>(283) 143-5988</v>
      </c>
      <c r="Q245" t="str">
        <f>CONCATENATE(TRIM(Table_Employee_Clean[[#This Row],[First_Name]])," ",TRIM(Table_Employee_Clean[[#This Row],[Last_Name]]))</f>
        <v>Charlie Smith</v>
      </c>
      <c r="R245">
        <f ca="1">DATEDIF(Table_Employee_Clean[[#This Row],[Join_Date]], TODAY(), "y")</f>
        <v>4</v>
      </c>
      <c r="S245" t="str">
        <f>CONCATENATE(TRIM(Table_Employee_Clean[[#This Row],[Name_Concat]])," FROM ",TRIM(Table_Employee_Clean[[#This Row],[Region]]))</f>
        <v>Charlie Smith FROM Texas</v>
      </c>
    </row>
    <row r="246" spans="1:19" x14ac:dyDescent="0.25">
      <c r="A246" t="s">
        <v>379</v>
      </c>
      <c r="B246" t="s">
        <v>67</v>
      </c>
      <c r="C246" t="s">
        <v>14</v>
      </c>
      <c r="D246">
        <v>40</v>
      </c>
      <c r="E246" t="s">
        <v>1168</v>
      </c>
      <c r="F246" t="s">
        <v>1163</v>
      </c>
      <c r="G246" t="s">
        <v>16</v>
      </c>
      <c r="H246" s="5">
        <v>44480</v>
      </c>
      <c r="I246">
        <v>94963.7</v>
      </c>
      <c r="J246" t="s">
        <v>195</v>
      </c>
      <c r="K246">
        <v>-2625660930</v>
      </c>
      <c r="L246" t="s">
        <v>30</v>
      </c>
      <c r="M246" t="b">
        <v>0</v>
      </c>
      <c r="N246" s="6" cm="1">
        <f t="array" ref="N246">IF(Table_Employee!I246="N/A",
    IFERROR(MEDIAN(_xlfn._xlws.FILTER(Table_Employee_Clean[Salary],
        (Table_Employee_Clean[Department] = Table_Employee!E246) *
        (Table_Employee_Clean[Region] = Table_Employee!F246))),
    "N/A"),
Table_Employee!I246)</f>
        <v>94963.7</v>
      </c>
      <c r="O246" t="str">
        <f>" "&amp;SUBSTITUTE(Table_Employee_Clean[[#This Row],[Phone]],"-","")</f>
        <v xml:space="preserve"> 2625660930</v>
      </c>
      <c r="P246" t="str">
        <f>TEXT(Table_Employee_Clean[[#This Row],[Format_Phone]],"(000) 000-0000")</f>
        <v>(262) 566-0930</v>
      </c>
      <c r="Q246" t="str">
        <f>CONCATENATE(TRIM(Table_Employee_Clean[[#This Row],[First_Name]])," ",TRIM(Table_Employee_Clean[[#This Row],[Last_Name]]))</f>
        <v>Grace Davis</v>
      </c>
      <c r="R246">
        <f ca="1">DATEDIF(Table_Employee_Clean[[#This Row],[Join_Date]], TODAY(), "y")</f>
        <v>5</v>
      </c>
      <c r="S246" t="str">
        <f>CONCATENATE(TRIM(Table_Employee_Clean[[#This Row],[Name_Concat]])," FROM ",TRIM(Table_Employee_Clean[[#This Row],[Region]]))</f>
        <v>Grace Davis FROM Texas</v>
      </c>
    </row>
    <row r="247" spans="1:19" x14ac:dyDescent="0.25">
      <c r="A247" t="s">
        <v>380</v>
      </c>
      <c r="B247" t="s">
        <v>36</v>
      </c>
      <c r="C247" t="s">
        <v>86</v>
      </c>
      <c r="D247">
        <v>30</v>
      </c>
      <c r="E247" t="s">
        <v>1168</v>
      </c>
      <c r="F247" t="s">
        <v>1165</v>
      </c>
      <c r="G247" t="s">
        <v>28</v>
      </c>
      <c r="H247" s="5">
        <v>44203</v>
      </c>
      <c r="I247">
        <v>103744.71</v>
      </c>
      <c r="J247" t="s">
        <v>101</v>
      </c>
      <c r="K247">
        <v>-4181861514</v>
      </c>
      <c r="L247" t="s">
        <v>18</v>
      </c>
      <c r="M247" t="b">
        <v>0</v>
      </c>
      <c r="N247" s="6" cm="1">
        <f t="array" ref="N247">IF(Table_Employee!I247="N/A",
    IFERROR(MEDIAN(_xlfn._xlws.FILTER(Table_Employee_Clean[Salary],
        (Table_Employee_Clean[Department] = Table_Employee!E247) *
        (Table_Employee_Clean[Region] = Table_Employee!F247))),
    "N/A"),
Table_Employee!I247)</f>
        <v>103744.71</v>
      </c>
      <c r="O247" t="str">
        <f>" "&amp;SUBSTITUTE(Table_Employee_Clean[[#This Row],[Phone]],"-","")</f>
        <v xml:space="preserve"> 4181861514</v>
      </c>
      <c r="P247" t="str">
        <f>TEXT(Table_Employee_Clean[[#This Row],[Format_Phone]],"(000) 000-0000")</f>
        <v>(418) 186-1514</v>
      </c>
      <c r="Q247" t="str">
        <f>CONCATENATE(TRIM(Table_Employee_Clean[[#This Row],[First_Name]])," ",TRIM(Table_Employee_Clean[[#This Row],[Last_Name]]))</f>
        <v>Frank Miller</v>
      </c>
      <c r="R247">
        <f ca="1">DATEDIF(Table_Employee_Clean[[#This Row],[Join_Date]], TODAY(), "y")</f>
        <v>5</v>
      </c>
      <c r="S247" t="str">
        <f>CONCATENATE(TRIM(Table_Employee_Clean[[#This Row],[Name_Concat]])," FROM ",TRIM(Table_Employee_Clean[[#This Row],[Region]]))</f>
        <v>Frank Miller FROM Nevada</v>
      </c>
    </row>
    <row r="248" spans="1:19" x14ac:dyDescent="0.25">
      <c r="A248" t="s">
        <v>381</v>
      </c>
      <c r="B248" t="s">
        <v>25</v>
      </c>
      <c r="C248" t="s">
        <v>111</v>
      </c>
      <c r="D248">
        <v>25</v>
      </c>
      <c r="E248" t="s">
        <v>1168</v>
      </c>
      <c r="F248" t="s">
        <v>1169</v>
      </c>
      <c r="G248" t="s">
        <v>33</v>
      </c>
      <c r="H248" s="5">
        <v>44168</v>
      </c>
      <c r="I248">
        <v>61337.69</v>
      </c>
      <c r="J248" t="s">
        <v>159</v>
      </c>
      <c r="K248">
        <v>-5423401635</v>
      </c>
      <c r="L248" t="s">
        <v>18</v>
      </c>
      <c r="M248" t="b">
        <v>1</v>
      </c>
      <c r="N248" s="6" cm="1">
        <f t="array" ref="N248">IF(Table_Employee!I248="N/A",
    IFERROR(MEDIAN(_xlfn._xlws.FILTER(Table_Employee_Clean[Salary],
        (Table_Employee_Clean[Department] = Table_Employee!E248) *
        (Table_Employee_Clean[Region] = Table_Employee!F248))),
    "N/A"),
Table_Employee!I248)</f>
        <v>61337.69</v>
      </c>
      <c r="O248" t="str">
        <f>" "&amp;SUBSTITUTE(Table_Employee_Clean[[#This Row],[Phone]],"-","")</f>
        <v xml:space="preserve"> 5423401635</v>
      </c>
      <c r="P248" t="str">
        <f>TEXT(Table_Employee_Clean[[#This Row],[Format_Phone]],"(000) 000-0000")</f>
        <v>(542) 340-1635</v>
      </c>
      <c r="Q248" t="str">
        <f>CONCATENATE(TRIM(Table_Employee_Clean[[#This Row],[First_Name]])," ",TRIM(Table_Employee_Clean[[#This Row],[Last_Name]]))</f>
        <v>Alice Smith</v>
      </c>
      <c r="R248">
        <f ca="1">DATEDIF(Table_Employee_Clean[[#This Row],[Join_Date]], TODAY(), "y")</f>
        <v>5</v>
      </c>
      <c r="S248" t="str">
        <f>CONCATENATE(TRIM(Table_Employee_Clean[[#This Row],[Name_Concat]])," FROM ",TRIM(Table_Employee_Clean[[#This Row],[Region]]))</f>
        <v>Alice Smith FROM New York</v>
      </c>
    </row>
    <row r="249" spans="1:19" x14ac:dyDescent="0.25">
      <c r="A249" t="s">
        <v>382</v>
      </c>
      <c r="B249" t="s">
        <v>57</v>
      </c>
      <c r="C249" t="s">
        <v>111</v>
      </c>
      <c r="D249">
        <v>35</v>
      </c>
      <c r="E249" t="s">
        <v>1168</v>
      </c>
      <c r="F249" t="s">
        <v>1161</v>
      </c>
      <c r="G249" t="s">
        <v>16</v>
      </c>
      <c r="H249" s="5">
        <v>44344</v>
      </c>
      <c r="I249">
        <v>63741.13</v>
      </c>
      <c r="J249" t="s">
        <v>266</v>
      </c>
      <c r="K249">
        <v>-1128497184</v>
      </c>
      <c r="L249" t="s">
        <v>40</v>
      </c>
      <c r="M249" t="b">
        <v>1</v>
      </c>
      <c r="N249" s="6" cm="1">
        <f t="array" ref="N249">IF(Table_Employee!I249="N/A",
    IFERROR(MEDIAN(_xlfn._xlws.FILTER(Table_Employee_Clean[Salary],
        (Table_Employee_Clean[Department] = Table_Employee!E249) *
        (Table_Employee_Clean[Region] = Table_Employee!F249))),
    "N/A"),
Table_Employee!I249)</f>
        <v>63741.13</v>
      </c>
      <c r="O249" t="str">
        <f>" "&amp;SUBSTITUTE(Table_Employee_Clean[[#This Row],[Phone]],"-","")</f>
        <v xml:space="preserve"> 1128497184</v>
      </c>
      <c r="P249" t="str">
        <f>TEXT(Table_Employee_Clean[[#This Row],[Format_Phone]],"(000) 000-0000")</f>
        <v>(112) 849-7184</v>
      </c>
      <c r="Q249" t="str">
        <f>CONCATENATE(TRIM(Table_Employee_Clean[[#This Row],[First_Name]])," ",TRIM(Table_Employee_Clean[[#This Row],[Last_Name]]))</f>
        <v>David Smith</v>
      </c>
      <c r="R249">
        <f ca="1">DATEDIF(Table_Employee_Clean[[#This Row],[Join_Date]], TODAY(), "y")</f>
        <v>5</v>
      </c>
      <c r="S249" t="str">
        <f>CONCATENATE(TRIM(Table_Employee_Clean[[#This Row],[Name_Concat]])," FROM ",TRIM(Table_Employee_Clean[[#This Row],[Region]]))</f>
        <v>David Smith FROM California</v>
      </c>
    </row>
    <row r="250" spans="1:19" x14ac:dyDescent="0.25">
      <c r="A250" t="s">
        <v>383</v>
      </c>
      <c r="B250" t="s">
        <v>32</v>
      </c>
      <c r="C250" t="s">
        <v>111</v>
      </c>
      <c r="D250">
        <v>30</v>
      </c>
      <c r="E250" t="s">
        <v>1160</v>
      </c>
      <c r="F250" t="s">
        <v>1161</v>
      </c>
      <c r="G250" t="s">
        <v>28</v>
      </c>
      <c r="H250" s="5">
        <v>44923</v>
      </c>
      <c r="I250">
        <v>56539.99</v>
      </c>
      <c r="J250" t="s">
        <v>384</v>
      </c>
      <c r="K250">
        <v>-9484910255</v>
      </c>
      <c r="L250" t="s">
        <v>23</v>
      </c>
      <c r="M250" t="b">
        <v>1</v>
      </c>
      <c r="N250" s="6" cm="1">
        <f t="array" ref="N250">IF(Table_Employee!I250="N/A",
    IFERROR(MEDIAN(_xlfn._xlws.FILTER(Table_Employee_Clean[Salary],
        (Table_Employee_Clean[Department] = Table_Employee!E250) *
        (Table_Employee_Clean[Region] = Table_Employee!F250))),
    "N/A"),
Table_Employee!I250)</f>
        <v>56539.99</v>
      </c>
      <c r="O250" t="str">
        <f>" "&amp;SUBSTITUTE(Table_Employee_Clean[[#This Row],[Phone]],"-","")</f>
        <v xml:space="preserve"> 9484910255</v>
      </c>
      <c r="P250" t="str">
        <f>TEXT(Table_Employee_Clean[[#This Row],[Format_Phone]],"(000) 000-0000")</f>
        <v>(948) 491-0255</v>
      </c>
      <c r="Q250" t="str">
        <f>CONCATENATE(TRIM(Table_Employee_Clean[[#This Row],[First_Name]])," ",TRIM(Table_Employee_Clean[[#This Row],[Last_Name]]))</f>
        <v>Eva Smith</v>
      </c>
      <c r="R250">
        <f ca="1">DATEDIF(Table_Employee_Clean[[#This Row],[Join_Date]], TODAY(), "y")</f>
        <v>3</v>
      </c>
      <c r="S250" t="str">
        <f>CONCATENATE(TRIM(Table_Employee_Clean[[#This Row],[Name_Concat]])," FROM ",TRIM(Table_Employee_Clean[[#This Row],[Region]]))</f>
        <v>Eva Smith FROM California</v>
      </c>
    </row>
    <row r="251" spans="1:19" x14ac:dyDescent="0.25">
      <c r="A251" t="s">
        <v>385</v>
      </c>
      <c r="B251" t="s">
        <v>52</v>
      </c>
      <c r="C251" t="s">
        <v>37</v>
      </c>
      <c r="D251">
        <v>30</v>
      </c>
      <c r="E251" t="s">
        <v>1160</v>
      </c>
      <c r="F251" t="s">
        <v>1171</v>
      </c>
      <c r="G251" t="s">
        <v>28</v>
      </c>
      <c r="H251" s="5">
        <v>45070</v>
      </c>
      <c r="I251">
        <v>73633.37</v>
      </c>
      <c r="J251" t="s">
        <v>84</v>
      </c>
      <c r="K251">
        <v>-2588967923</v>
      </c>
      <c r="L251" t="s">
        <v>30</v>
      </c>
      <c r="M251" t="b">
        <v>1</v>
      </c>
      <c r="N251" s="6" cm="1">
        <f t="array" ref="N251">IF(Table_Employee!I251="N/A",
    IFERROR(MEDIAN(_xlfn._xlws.FILTER(Table_Employee_Clean[Salary],
        (Table_Employee_Clean[Department] = Table_Employee!E251) *
        (Table_Employee_Clean[Region] = Table_Employee!F251))),
    "N/A"),
Table_Employee!I251)</f>
        <v>73633.37</v>
      </c>
      <c r="O251" t="str">
        <f>" "&amp;SUBSTITUTE(Table_Employee_Clean[[#This Row],[Phone]],"-","")</f>
        <v xml:space="preserve"> 2588967923</v>
      </c>
      <c r="P251" t="str">
        <f>TEXT(Table_Employee_Clean[[#This Row],[Format_Phone]],"(000) 000-0000")</f>
        <v>(258) 896-7923</v>
      </c>
      <c r="Q251" t="str">
        <f>CONCATENATE(TRIM(Table_Employee_Clean[[#This Row],[First_Name]])," ",TRIM(Table_Employee_Clean[[#This Row],[Last_Name]]))</f>
        <v>Charlie Williams</v>
      </c>
      <c r="R251">
        <f ca="1">DATEDIF(Table_Employee_Clean[[#This Row],[Join_Date]], TODAY(), "y")</f>
        <v>3</v>
      </c>
      <c r="S251" t="str">
        <f>CONCATENATE(TRIM(Table_Employee_Clean[[#This Row],[Name_Concat]])," FROM ",TRIM(Table_Employee_Clean[[#This Row],[Region]]))</f>
        <v>Charlie Williams FROM Illinois</v>
      </c>
    </row>
    <row r="252" spans="1:19" x14ac:dyDescent="0.25">
      <c r="A252" t="s">
        <v>386</v>
      </c>
      <c r="B252" t="s">
        <v>25</v>
      </c>
      <c r="C252" t="s">
        <v>86</v>
      </c>
      <c r="D252">
        <v>25</v>
      </c>
      <c r="E252" t="s">
        <v>1166</v>
      </c>
      <c r="F252" t="s">
        <v>1163</v>
      </c>
      <c r="G252" t="s">
        <v>28</v>
      </c>
      <c r="H252" s="5">
        <v>45410</v>
      </c>
      <c r="I252">
        <v>90373.99</v>
      </c>
      <c r="J252" t="s">
        <v>145</v>
      </c>
      <c r="K252">
        <v>-822269404</v>
      </c>
      <c r="L252" t="s">
        <v>30</v>
      </c>
      <c r="M252" t="b">
        <v>0</v>
      </c>
      <c r="N252" s="6" cm="1">
        <f t="array" ref="N252">IF(Table_Employee!I252="N/A",
    IFERROR(MEDIAN(_xlfn._xlws.FILTER(Table_Employee_Clean[Salary],
        (Table_Employee_Clean[Department] = Table_Employee!E252) *
        (Table_Employee_Clean[Region] = Table_Employee!F252))),
    "N/A"),
Table_Employee!I252)</f>
        <v>90373.99</v>
      </c>
      <c r="O252" t="str">
        <f>" "&amp;SUBSTITUTE(Table_Employee_Clean[[#This Row],[Phone]],"-","")</f>
        <v xml:space="preserve"> 822269404</v>
      </c>
      <c r="P252" t="str">
        <f>TEXT(Table_Employee_Clean[[#This Row],[Format_Phone]],"(000) 000-0000")</f>
        <v>(082) 226-9404</v>
      </c>
      <c r="Q252" t="str">
        <f>CONCATENATE(TRIM(Table_Employee_Clean[[#This Row],[First_Name]])," ",TRIM(Table_Employee_Clean[[#This Row],[Last_Name]]))</f>
        <v>Alice Miller</v>
      </c>
      <c r="R252">
        <f ca="1">DATEDIF(Table_Employee_Clean[[#This Row],[Join_Date]], TODAY(), "y")</f>
        <v>2</v>
      </c>
      <c r="S252" t="str">
        <f>CONCATENATE(TRIM(Table_Employee_Clean[[#This Row],[Name_Concat]])," FROM ",TRIM(Table_Employee_Clean[[#This Row],[Region]]))</f>
        <v>Alice Miller FROM Texas</v>
      </c>
    </row>
    <row r="253" spans="1:19" x14ac:dyDescent="0.25">
      <c r="A253" t="s">
        <v>387</v>
      </c>
      <c r="B253" t="s">
        <v>67</v>
      </c>
      <c r="C253" t="s">
        <v>111</v>
      </c>
      <c r="D253">
        <v>30</v>
      </c>
      <c r="E253" t="s">
        <v>1160</v>
      </c>
      <c r="F253" t="s">
        <v>1163</v>
      </c>
      <c r="G253" t="s">
        <v>33</v>
      </c>
      <c r="H253" s="5">
        <v>45651</v>
      </c>
      <c r="I253">
        <v>93901.48</v>
      </c>
      <c r="J253" t="s">
        <v>122</v>
      </c>
      <c r="K253">
        <v>-3967275783</v>
      </c>
      <c r="L253" t="s">
        <v>30</v>
      </c>
      <c r="M253" t="b">
        <v>0</v>
      </c>
      <c r="N253" s="6" cm="1">
        <f t="array" ref="N253">IF(Table_Employee!I253="N/A",
    IFERROR(MEDIAN(_xlfn._xlws.FILTER(Table_Employee_Clean[Salary],
        (Table_Employee_Clean[Department] = Table_Employee!E253) *
        (Table_Employee_Clean[Region] = Table_Employee!F253))),
    "N/A"),
Table_Employee!I253)</f>
        <v>93901.48</v>
      </c>
      <c r="O253" t="str">
        <f>" "&amp;SUBSTITUTE(Table_Employee_Clean[[#This Row],[Phone]],"-","")</f>
        <v xml:space="preserve"> 3967275783</v>
      </c>
      <c r="P253" t="str">
        <f>TEXT(Table_Employee_Clean[[#This Row],[Format_Phone]],"(000) 000-0000")</f>
        <v>(396) 727-5783</v>
      </c>
      <c r="Q253" t="str">
        <f>CONCATENATE(TRIM(Table_Employee_Clean[[#This Row],[First_Name]])," ",TRIM(Table_Employee_Clean[[#This Row],[Last_Name]]))</f>
        <v>Grace Smith</v>
      </c>
      <c r="R253">
        <f ca="1">DATEDIF(Table_Employee_Clean[[#This Row],[Join_Date]], TODAY(), "y")</f>
        <v>1</v>
      </c>
      <c r="S253" t="str">
        <f>CONCATENATE(TRIM(Table_Employee_Clean[[#This Row],[Name_Concat]])," FROM ",TRIM(Table_Employee_Clean[[#This Row],[Region]]))</f>
        <v>Grace Smith FROM Texas</v>
      </c>
    </row>
    <row r="254" spans="1:19" x14ac:dyDescent="0.25">
      <c r="A254" t="s">
        <v>388</v>
      </c>
      <c r="B254" t="s">
        <v>32</v>
      </c>
      <c r="C254" t="s">
        <v>20</v>
      </c>
      <c r="D254">
        <v>40</v>
      </c>
      <c r="E254" t="s">
        <v>1164</v>
      </c>
      <c r="F254" t="s">
        <v>1165</v>
      </c>
      <c r="G254" t="s">
        <v>33</v>
      </c>
      <c r="H254" s="5">
        <v>44440</v>
      </c>
      <c r="I254">
        <v>81748.09</v>
      </c>
      <c r="J254" t="s">
        <v>138</v>
      </c>
      <c r="K254">
        <v>-4683414650</v>
      </c>
      <c r="L254" t="s">
        <v>18</v>
      </c>
      <c r="M254" t="b">
        <v>1</v>
      </c>
      <c r="N254" s="6" cm="1">
        <f t="array" ref="N254">IF(Table_Employee!I254="N/A",
    IFERROR(MEDIAN(_xlfn._xlws.FILTER(Table_Employee_Clean[Salary],
        (Table_Employee_Clean[Department] = Table_Employee!E254) *
        (Table_Employee_Clean[Region] = Table_Employee!F254))),
    "N/A"),
Table_Employee!I254)</f>
        <v>81748.09</v>
      </c>
      <c r="O254" t="str">
        <f>" "&amp;SUBSTITUTE(Table_Employee_Clean[[#This Row],[Phone]],"-","")</f>
        <v xml:space="preserve"> 4683414650</v>
      </c>
      <c r="P254" t="str">
        <f>TEXT(Table_Employee_Clean[[#This Row],[Format_Phone]],"(000) 000-0000")</f>
        <v>(468) 341-4650</v>
      </c>
      <c r="Q254" t="str">
        <f>CONCATENATE(TRIM(Table_Employee_Clean[[#This Row],[First_Name]])," ",TRIM(Table_Employee_Clean[[#This Row],[Last_Name]]))</f>
        <v>Eva Brown</v>
      </c>
      <c r="R254">
        <f ca="1">DATEDIF(Table_Employee_Clean[[#This Row],[Join_Date]], TODAY(), "y")</f>
        <v>5</v>
      </c>
      <c r="S254" t="str">
        <f>CONCATENATE(TRIM(Table_Employee_Clean[[#This Row],[Name_Concat]])," FROM ",TRIM(Table_Employee_Clean[[#This Row],[Region]]))</f>
        <v>Eva Brown FROM Nevada</v>
      </c>
    </row>
    <row r="255" spans="1:19" x14ac:dyDescent="0.25">
      <c r="A255" t="s">
        <v>389</v>
      </c>
      <c r="B255" t="s">
        <v>52</v>
      </c>
      <c r="C255" t="s">
        <v>26</v>
      </c>
      <c r="D255">
        <v>40</v>
      </c>
      <c r="E255" t="s">
        <v>1162</v>
      </c>
      <c r="F255" t="s">
        <v>1167</v>
      </c>
      <c r="G255" t="s">
        <v>33</v>
      </c>
      <c r="H255" s="5">
        <v>44248</v>
      </c>
      <c r="I255">
        <v>73813.48</v>
      </c>
      <c r="J255" t="s">
        <v>109</v>
      </c>
      <c r="K255">
        <v>-1131290147</v>
      </c>
      <c r="L255" t="s">
        <v>18</v>
      </c>
      <c r="M255" t="b">
        <v>0</v>
      </c>
      <c r="N255" s="6" cm="1">
        <f t="array" ref="N255">IF(Table_Employee!I255="N/A",
    IFERROR(MEDIAN(_xlfn._xlws.FILTER(Table_Employee_Clean[Salary],
        (Table_Employee_Clean[Department] = Table_Employee!E255) *
        (Table_Employee_Clean[Region] = Table_Employee!F255))),
    "N/A"),
Table_Employee!I255)</f>
        <v>73813.48</v>
      </c>
      <c r="O255" t="str">
        <f>" "&amp;SUBSTITUTE(Table_Employee_Clean[[#This Row],[Phone]],"-","")</f>
        <v xml:space="preserve"> 1131290147</v>
      </c>
      <c r="P255" t="str">
        <f>TEXT(Table_Employee_Clean[[#This Row],[Format_Phone]],"(000) 000-0000")</f>
        <v>(113) 129-0147</v>
      </c>
      <c r="Q255" t="str">
        <f>CONCATENATE(TRIM(Table_Employee_Clean[[#This Row],[First_Name]])," ",TRIM(Table_Employee_Clean[[#This Row],[Last_Name]]))</f>
        <v>Charlie Jones</v>
      </c>
      <c r="R255">
        <f ca="1">DATEDIF(Table_Employee_Clean[[#This Row],[Join_Date]], TODAY(), "y")</f>
        <v>5</v>
      </c>
      <c r="S255" t="str">
        <f>CONCATENATE(TRIM(Table_Employee_Clean[[#This Row],[Name_Concat]])," FROM ",TRIM(Table_Employee_Clean[[#This Row],[Region]]))</f>
        <v>Charlie Jones FROM Florida</v>
      </c>
    </row>
    <row r="256" spans="1:19" x14ac:dyDescent="0.25">
      <c r="A256" t="s">
        <v>390</v>
      </c>
      <c r="B256" t="s">
        <v>36</v>
      </c>
      <c r="C256" t="s">
        <v>111</v>
      </c>
      <c r="D256">
        <v>35</v>
      </c>
      <c r="E256" t="s">
        <v>1162</v>
      </c>
      <c r="F256" t="s">
        <v>1169</v>
      </c>
      <c r="G256" t="s">
        <v>33</v>
      </c>
      <c r="H256" s="5">
        <v>44885</v>
      </c>
      <c r="I256">
        <v>89315.59</v>
      </c>
      <c r="J256" t="s">
        <v>124</v>
      </c>
      <c r="K256">
        <v>-7068277880</v>
      </c>
      <c r="L256" t="s">
        <v>18</v>
      </c>
      <c r="M256" t="b">
        <v>0</v>
      </c>
      <c r="N256" s="6" cm="1">
        <f t="array" ref="N256">IF(Table_Employee!I256="N/A",
    IFERROR(MEDIAN(_xlfn._xlws.FILTER(Table_Employee_Clean[Salary],
        (Table_Employee_Clean[Department] = Table_Employee!E256) *
        (Table_Employee_Clean[Region] = Table_Employee!F256))),
    "N/A"),
Table_Employee!I256)</f>
        <v>89315.59</v>
      </c>
      <c r="O256" t="str">
        <f>" "&amp;SUBSTITUTE(Table_Employee_Clean[[#This Row],[Phone]],"-","")</f>
        <v xml:space="preserve"> 7068277880</v>
      </c>
      <c r="P256" t="str">
        <f>TEXT(Table_Employee_Clean[[#This Row],[Format_Phone]],"(000) 000-0000")</f>
        <v>(706) 827-7880</v>
      </c>
      <c r="Q256" t="str">
        <f>CONCATENATE(TRIM(Table_Employee_Clean[[#This Row],[First_Name]])," ",TRIM(Table_Employee_Clean[[#This Row],[Last_Name]]))</f>
        <v>Frank Smith</v>
      </c>
      <c r="R256">
        <f ca="1">DATEDIF(Table_Employee_Clean[[#This Row],[Join_Date]], TODAY(), "y")</f>
        <v>3</v>
      </c>
      <c r="S256" t="str">
        <f>CONCATENATE(TRIM(Table_Employee_Clean[[#This Row],[Name_Concat]])," FROM ",TRIM(Table_Employee_Clean[[#This Row],[Region]]))</f>
        <v>Frank Smith FROM New York</v>
      </c>
    </row>
    <row r="257" spans="1:19" x14ac:dyDescent="0.25">
      <c r="A257" t="s">
        <v>391</v>
      </c>
      <c r="B257" t="s">
        <v>63</v>
      </c>
      <c r="C257" t="s">
        <v>37</v>
      </c>
      <c r="D257">
        <v>25</v>
      </c>
      <c r="E257" t="s">
        <v>1170</v>
      </c>
      <c r="F257" t="s">
        <v>1167</v>
      </c>
      <c r="G257" t="s">
        <v>16</v>
      </c>
      <c r="H257" s="5">
        <v>44119</v>
      </c>
      <c r="I257">
        <v>56776.82</v>
      </c>
      <c r="J257" t="s">
        <v>65</v>
      </c>
      <c r="K257">
        <v>-6093068537</v>
      </c>
      <c r="L257" t="s">
        <v>40</v>
      </c>
      <c r="M257" t="b">
        <v>0</v>
      </c>
      <c r="N257" s="6" cm="1">
        <f t="array" ref="N257">IF(Table_Employee!I257="N/A",
    IFERROR(MEDIAN(_xlfn._xlws.FILTER(Table_Employee_Clean[Salary],
        (Table_Employee_Clean[Department] = Table_Employee!E257) *
        (Table_Employee_Clean[Region] = Table_Employee!F257))),
    "N/A"),
Table_Employee!I257)</f>
        <v>56776.82</v>
      </c>
      <c r="O257" t="str">
        <f>" "&amp;SUBSTITUTE(Table_Employee_Clean[[#This Row],[Phone]],"-","")</f>
        <v xml:space="preserve"> 6093068537</v>
      </c>
      <c r="P257" t="str">
        <f>TEXT(Table_Employee_Clean[[#This Row],[Format_Phone]],"(000) 000-0000")</f>
        <v>(609) 306-8537</v>
      </c>
      <c r="Q257" t="str">
        <f>CONCATENATE(TRIM(Table_Employee_Clean[[#This Row],[First_Name]])," ",TRIM(Table_Employee_Clean[[#This Row],[Last_Name]]))</f>
        <v>Heidi Williams</v>
      </c>
      <c r="R257">
        <f ca="1">DATEDIF(Table_Employee_Clean[[#This Row],[Join_Date]], TODAY(), "y")</f>
        <v>6</v>
      </c>
      <c r="S257" t="str">
        <f>CONCATENATE(TRIM(Table_Employee_Clean[[#This Row],[Name_Concat]])," FROM ",TRIM(Table_Employee_Clean[[#This Row],[Region]]))</f>
        <v>Heidi Williams FROM Florida</v>
      </c>
    </row>
    <row r="258" spans="1:19" x14ac:dyDescent="0.25">
      <c r="A258" t="s">
        <v>392</v>
      </c>
      <c r="B258" t="s">
        <v>67</v>
      </c>
      <c r="C258" t="s">
        <v>14</v>
      </c>
      <c r="D258">
        <v>30</v>
      </c>
      <c r="E258" t="s">
        <v>1162</v>
      </c>
      <c r="F258" t="s">
        <v>1169</v>
      </c>
      <c r="G258" t="s">
        <v>16</v>
      </c>
      <c r="H258" s="5">
        <v>45497</v>
      </c>
      <c r="I258">
        <v>72920.509999999995</v>
      </c>
      <c r="J258" t="s">
        <v>195</v>
      </c>
      <c r="K258">
        <v>-9097283214</v>
      </c>
      <c r="L258" t="s">
        <v>23</v>
      </c>
      <c r="M258" t="b">
        <v>1</v>
      </c>
      <c r="N258" s="6" cm="1">
        <f t="array" ref="N258">IF(Table_Employee!I258="N/A",
    IFERROR(MEDIAN(_xlfn._xlws.FILTER(Table_Employee_Clean[Salary],
        (Table_Employee_Clean[Department] = Table_Employee!E258) *
        (Table_Employee_Clean[Region] = Table_Employee!F258))),
    "N/A"),
Table_Employee!I258)</f>
        <v>72920.509999999995</v>
      </c>
      <c r="O258" t="str">
        <f>" "&amp;SUBSTITUTE(Table_Employee_Clean[[#This Row],[Phone]],"-","")</f>
        <v xml:space="preserve"> 9097283214</v>
      </c>
      <c r="P258" t="str">
        <f>TEXT(Table_Employee_Clean[[#This Row],[Format_Phone]],"(000) 000-0000")</f>
        <v>(909) 728-3214</v>
      </c>
      <c r="Q258" t="str">
        <f>CONCATENATE(TRIM(Table_Employee_Clean[[#This Row],[First_Name]])," ",TRIM(Table_Employee_Clean[[#This Row],[Last_Name]]))</f>
        <v>Grace Davis</v>
      </c>
      <c r="R258">
        <f ca="1">DATEDIF(Table_Employee_Clean[[#This Row],[Join_Date]], TODAY(), "y")</f>
        <v>2</v>
      </c>
      <c r="S258" t="str">
        <f>CONCATENATE(TRIM(Table_Employee_Clean[[#This Row],[Name_Concat]])," FROM ",TRIM(Table_Employee_Clean[[#This Row],[Region]]))</f>
        <v>Grace Davis FROM New York</v>
      </c>
    </row>
    <row r="259" spans="1:19" x14ac:dyDescent="0.25">
      <c r="A259" t="s">
        <v>393</v>
      </c>
      <c r="B259" t="s">
        <v>36</v>
      </c>
      <c r="C259" t="s">
        <v>86</v>
      </c>
      <c r="D259">
        <v>30</v>
      </c>
      <c r="E259" t="s">
        <v>1164</v>
      </c>
      <c r="F259" t="s">
        <v>1167</v>
      </c>
      <c r="G259" t="s">
        <v>28</v>
      </c>
      <c r="H259" s="5">
        <v>44787</v>
      </c>
      <c r="I259">
        <v>84913.18</v>
      </c>
      <c r="J259" t="s">
        <v>101</v>
      </c>
      <c r="K259">
        <v>-2850676250</v>
      </c>
      <c r="L259" t="s">
        <v>18</v>
      </c>
      <c r="M259" t="b">
        <v>1</v>
      </c>
      <c r="N259" s="6" cm="1">
        <f t="array" ref="N259">IF(Table_Employee!I259="N/A",
    IFERROR(MEDIAN(_xlfn._xlws.FILTER(Table_Employee_Clean[Salary],
        (Table_Employee_Clean[Department] = Table_Employee!E259) *
        (Table_Employee_Clean[Region] = Table_Employee!F259))),
    "N/A"),
Table_Employee!I259)</f>
        <v>84913.18</v>
      </c>
      <c r="O259" t="str">
        <f>" "&amp;SUBSTITUTE(Table_Employee_Clean[[#This Row],[Phone]],"-","")</f>
        <v xml:space="preserve"> 2850676250</v>
      </c>
      <c r="P259" t="str">
        <f>TEXT(Table_Employee_Clean[[#This Row],[Format_Phone]],"(000) 000-0000")</f>
        <v>(285) 067-6250</v>
      </c>
      <c r="Q259" t="str">
        <f>CONCATENATE(TRIM(Table_Employee_Clean[[#This Row],[First_Name]])," ",TRIM(Table_Employee_Clean[[#This Row],[Last_Name]]))</f>
        <v>Frank Miller</v>
      </c>
      <c r="R259">
        <f ca="1">DATEDIF(Table_Employee_Clean[[#This Row],[Join_Date]], TODAY(), "y")</f>
        <v>4</v>
      </c>
      <c r="S259" t="str">
        <f>CONCATENATE(TRIM(Table_Employee_Clean[[#This Row],[Name_Concat]])," FROM ",TRIM(Table_Employee_Clean[[#This Row],[Region]]))</f>
        <v>Frank Miller FROM Florida</v>
      </c>
    </row>
    <row r="260" spans="1:19" x14ac:dyDescent="0.25">
      <c r="A260" t="s">
        <v>394</v>
      </c>
      <c r="B260" t="s">
        <v>25</v>
      </c>
      <c r="C260" t="s">
        <v>42</v>
      </c>
      <c r="D260">
        <v>25</v>
      </c>
      <c r="E260" t="s">
        <v>1162</v>
      </c>
      <c r="F260" t="s">
        <v>1171</v>
      </c>
      <c r="G260" t="s">
        <v>33</v>
      </c>
      <c r="H260" s="5">
        <v>44324</v>
      </c>
      <c r="I260">
        <v>65060.11</v>
      </c>
      <c r="J260" t="s">
        <v>44</v>
      </c>
      <c r="K260">
        <v>-5381447442</v>
      </c>
      <c r="L260" t="s">
        <v>23</v>
      </c>
      <c r="M260" t="b">
        <v>1</v>
      </c>
      <c r="N260" s="6" cm="1">
        <f t="array" ref="N260">IF(Table_Employee!I260="N/A",
    IFERROR(MEDIAN(_xlfn._xlws.FILTER(Table_Employee_Clean[Salary],
        (Table_Employee_Clean[Department] = Table_Employee!E260) *
        (Table_Employee_Clean[Region] = Table_Employee!F260))),
    "N/A"),
Table_Employee!I260)</f>
        <v>65060.11</v>
      </c>
      <c r="O260" t="str">
        <f>" "&amp;SUBSTITUTE(Table_Employee_Clean[[#This Row],[Phone]],"-","")</f>
        <v xml:space="preserve"> 5381447442</v>
      </c>
      <c r="P260" t="str">
        <f>TEXT(Table_Employee_Clean[[#This Row],[Format_Phone]],"(000) 000-0000")</f>
        <v>(538) 144-7442</v>
      </c>
      <c r="Q260" t="str">
        <f>CONCATENATE(TRIM(Table_Employee_Clean[[#This Row],[First_Name]])," ",TRIM(Table_Employee_Clean[[#This Row],[Last_Name]]))</f>
        <v>Alice Garcia</v>
      </c>
      <c r="R260">
        <f ca="1">DATEDIF(Table_Employee_Clean[[#This Row],[Join_Date]], TODAY(), "y")</f>
        <v>5</v>
      </c>
      <c r="S260" t="str">
        <f>CONCATENATE(TRIM(Table_Employee_Clean[[#This Row],[Name_Concat]])," FROM ",TRIM(Table_Employee_Clean[[#This Row],[Region]]))</f>
        <v>Alice Garcia FROM Illinois</v>
      </c>
    </row>
    <row r="261" spans="1:19" x14ac:dyDescent="0.25">
      <c r="A261" t="s">
        <v>395</v>
      </c>
      <c r="B261" t="s">
        <v>25</v>
      </c>
      <c r="C261" t="s">
        <v>37</v>
      </c>
      <c r="D261">
        <v>35</v>
      </c>
      <c r="E261" t="s">
        <v>1162</v>
      </c>
      <c r="F261" t="s">
        <v>1171</v>
      </c>
      <c r="G261" t="s">
        <v>28</v>
      </c>
      <c r="H261" s="5">
        <v>45208</v>
      </c>
      <c r="I261">
        <v>82941.08</v>
      </c>
      <c r="J261" t="s">
        <v>281</v>
      </c>
      <c r="K261">
        <v>-963480796</v>
      </c>
      <c r="L261" t="s">
        <v>40</v>
      </c>
      <c r="M261" t="b">
        <v>0</v>
      </c>
      <c r="N261" s="6" cm="1">
        <f t="array" ref="N261">IF(Table_Employee!I261="N/A",
    IFERROR(MEDIAN(_xlfn._xlws.FILTER(Table_Employee_Clean[Salary],
        (Table_Employee_Clean[Department] = Table_Employee!E261) *
        (Table_Employee_Clean[Region] = Table_Employee!F261))),
    "N/A"),
Table_Employee!I261)</f>
        <v>82941.08</v>
      </c>
      <c r="O261" t="str">
        <f>" "&amp;SUBSTITUTE(Table_Employee_Clean[[#This Row],[Phone]],"-","")</f>
        <v xml:space="preserve"> 963480796</v>
      </c>
      <c r="P261" t="str">
        <f>TEXT(Table_Employee_Clean[[#This Row],[Format_Phone]],"(000) 000-0000")</f>
        <v>(096) 348-0796</v>
      </c>
      <c r="Q261" t="str">
        <f>CONCATENATE(TRIM(Table_Employee_Clean[[#This Row],[First_Name]])," ",TRIM(Table_Employee_Clean[[#This Row],[Last_Name]]))</f>
        <v>Alice Williams</v>
      </c>
      <c r="R261">
        <f ca="1">DATEDIF(Table_Employee_Clean[[#This Row],[Join_Date]], TODAY(), "y")</f>
        <v>3</v>
      </c>
      <c r="S261" t="str">
        <f>CONCATENATE(TRIM(Table_Employee_Clean[[#This Row],[Name_Concat]])," FROM ",TRIM(Table_Employee_Clean[[#This Row],[Region]]))</f>
        <v>Alice Williams FROM Illinois</v>
      </c>
    </row>
    <row r="262" spans="1:19" x14ac:dyDescent="0.25">
      <c r="A262" t="s">
        <v>396</v>
      </c>
      <c r="B262" t="s">
        <v>13</v>
      </c>
      <c r="C262" t="s">
        <v>111</v>
      </c>
      <c r="D262">
        <v>40</v>
      </c>
      <c r="E262" t="s">
        <v>1164</v>
      </c>
      <c r="F262" t="s">
        <v>1161</v>
      </c>
      <c r="G262" t="s">
        <v>28</v>
      </c>
      <c r="H262" s="5">
        <v>44580</v>
      </c>
      <c r="I262">
        <v>103469.97</v>
      </c>
      <c r="J262" t="s">
        <v>112</v>
      </c>
      <c r="K262">
        <v>-509754509</v>
      </c>
      <c r="L262" t="s">
        <v>30</v>
      </c>
      <c r="M262" t="b">
        <v>1</v>
      </c>
      <c r="N262" s="6" cm="1">
        <f t="array" ref="N262">IF(Table_Employee!I262="N/A",
    IFERROR(MEDIAN(_xlfn._xlws.FILTER(Table_Employee_Clean[Salary],
        (Table_Employee_Clean[Department] = Table_Employee!E262) *
        (Table_Employee_Clean[Region] = Table_Employee!F262))),
    "N/A"),
Table_Employee!I262)</f>
        <v>103469.97</v>
      </c>
      <c r="O262" t="str">
        <f>" "&amp;SUBSTITUTE(Table_Employee_Clean[[#This Row],[Phone]],"-","")</f>
        <v xml:space="preserve"> 509754509</v>
      </c>
      <c r="P262" t="str">
        <f>TEXT(Table_Employee_Clean[[#This Row],[Format_Phone]],"(000) 000-0000")</f>
        <v>(050) 975-4509</v>
      </c>
      <c r="Q262" t="str">
        <f>CONCATENATE(TRIM(Table_Employee_Clean[[#This Row],[First_Name]])," ",TRIM(Table_Employee_Clean[[#This Row],[Last_Name]]))</f>
        <v>Bob Smith</v>
      </c>
      <c r="R262">
        <f ca="1">DATEDIF(Table_Employee_Clean[[#This Row],[Join_Date]], TODAY(), "y")</f>
        <v>4</v>
      </c>
      <c r="S262" t="str">
        <f>CONCATENATE(TRIM(Table_Employee_Clean[[#This Row],[Name_Concat]])," FROM ",TRIM(Table_Employee_Clean[[#This Row],[Region]]))</f>
        <v>Bob Smith FROM California</v>
      </c>
    </row>
    <row r="263" spans="1:19" x14ac:dyDescent="0.25">
      <c r="A263" t="s">
        <v>397</v>
      </c>
      <c r="B263" t="s">
        <v>67</v>
      </c>
      <c r="C263" t="s">
        <v>86</v>
      </c>
      <c r="D263">
        <v>25</v>
      </c>
      <c r="E263" t="s">
        <v>1168</v>
      </c>
      <c r="F263" t="s">
        <v>1171</v>
      </c>
      <c r="G263" t="s">
        <v>16</v>
      </c>
      <c r="H263" s="5">
        <v>44573</v>
      </c>
      <c r="I263">
        <v>88725.6</v>
      </c>
      <c r="J263" t="s">
        <v>147</v>
      </c>
      <c r="K263">
        <v>-5265016730</v>
      </c>
      <c r="L263" t="s">
        <v>18</v>
      </c>
      <c r="M263" t="b">
        <v>1</v>
      </c>
      <c r="N263" s="6" cm="1">
        <f t="array" ref="N263">IF(Table_Employee!I263="N/A",
    IFERROR(MEDIAN(_xlfn._xlws.FILTER(Table_Employee_Clean[Salary],
        (Table_Employee_Clean[Department] = Table_Employee!E263) *
        (Table_Employee_Clean[Region] = Table_Employee!F263))),
    "N/A"),
Table_Employee!I263)</f>
        <v>88725.6</v>
      </c>
      <c r="O263" t="str">
        <f>" "&amp;SUBSTITUTE(Table_Employee_Clean[[#This Row],[Phone]],"-","")</f>
        <v xml:space="preserve"> 5265016730</v>
      </c>
      <c r="P263" t="str">
        <f>TEXT(Table_Employee_Clean[[#This Row],[Format_Phone]],"(000) 000-0000")</f>
        <v>(526) 501-6730</v>
      </c>
      <c r="Q263" t="str">
        <f>CONCATENATE(TRIM(Table_Employee_Clean[[#This Row],[First_Name]])," ",TRIM(Table_Employee_Clean[[#This Row],[Last_Name]]))</f>
        <v>Grace Miller</v>
      </c>
      <c r="R263">
        <f ca="1">DATEDIF(Table_Employee_Clean[[#This Row],[Join_Date]], TODAY(), "y")</f>
        <v>4</v>
      </c>
      <c r="S263" t="str">
        <f>CONCATENATE(TRIM(Table_Employee_Clean[[#This Row],[Name_Concat]])," FROM ",TRIM(Table_Employee_Clean[[#This Row],[Region]]))</f>
        <v>Grace Miller FROM Illinois</v>
      </c>
    </row>
    <row r="264" spans="1:19" x14ac:dyDescent="0.25">
      <c r="A264" t="s">
        <v>398</v>
      </c>
      <c r="B264" t="s">
        <v>63</v>
      </c>
      <c r="C264" t="s">
        <v>26</v>
      </c>
      <c r="D264">
        <v>30</v>
      </c>
      <c r="E264" t="s">
        <v>1170</v>
      </c>
      <c r="F264" t="s">
        <v>1171</v>
      </c>
      <c r="G264" t="s">
        <v>28</v>
      </c>
      <c r="H264" s="5">
        <v>45082</v>
      </c>
      <c r="I264">
        <v>58316.77</v>
      </c>
      <c r="J264" t="s">
        <v>251</v>
      </c>
      <c r="K264">
        <v>-8826170242</v>
      </c>
      <c r="L264" t="s">
        <v>23</v>
      </c>
      <c r="M264" t="b">
        <v>1</v>
      </c>
      <c r="N264" s="6" cm="1">
        <f t="array" ref="N264">IF(Table_Employee!I264="N/A",
    IFERROR(MEDIAN(_xlfn._xlws.FILTER(Table_Employee_Clean[Salary],
        (Table_Employee_Clean[Department] = Table_Employee!E264) *
        (Table_Employee_Clean[Region] = Table_Employee!F264))),
    "N/A"),
Table_Employee!I264)</f>
        <v>58316.77</v>
      </c>
      <c r="O264" t="str">
        <f>" "&amp;SUBSTITUTE(Table_Employee_Clean[[#This Row],[Phone]],"-","")</f>
        <v xml:space="preserve"> 8826170242</v>
      </c>
      <c r="P264" t="str">
        <f>TEXT(Table_Employee_Clean[[#This Row],[Format_Phone]],"(000) 000-0000")</f>
        <v>(882) 617-0242</v>
      </c>
      <c r="Q264" t="str">
        <f>CONCATENATE(TRIM(Table_Employee_Clean[[#This Row],[First_Name]])," ",TRIM(Table_Employee_Clean[[#This Row],[Last_Name]]))</f>
        <v>Heidi Jones</v>
      </c>
      <c r="R264">
        <f ca="1">DATEDIF(Table_Employee_Clean[[#This Row],[Join_Date]], TODAY(), "y")</f>
        <v>3</v>
      </c>
      <c r="S264" t="str">
        <f>CONCATENATE(TRIM(Table_Employee_Clean[[#This Row],[Name_Concat]])," FROM ",TRIM(Table_Employee_Clean[[#This Row],[Region]]))</f>
        <v>Heidi Jones FROM Illinois</v>
      </c>
    </row>
    <row r="265" spans="1:19" x14ac:dyDescent="0.25">
      <c r="A265" t="s">
        <v>399</v>
      </c>
      <c r="B265" t="s">
        <v>67</v>
      </c>
      <c r="C265" t="s">
        <v>111</v>
      </c>
      <c r="D265">
        <v>35</v>
      </c>
      <c r="E265" t="s">
        <v>1170</v>
      </c>
      <c r="F265" t="s">
        <v>1171</v>
      </c>
      <c r="G265" t="s">
        <v>33</v>
      </c>
      <c r="H265" s="5">
        <v>45377</v>
      </c>
      <c r="I265">
        <v>60098.720000000001</v>
      </c>
      <c r="J265" t="s">
        <v>122</v>
      </c>
      <c r="K265">
        <v>-7654562840</v>
      </c>
      <c r="L265" t="s">
        <v>23</v>
      </c>
      <c r="M265" t="b">
        <v>1</v>
      </c>
      <c r="N265" s="6" cm="1">
        <f t="array" ref="N265">IF(Table_Employee!I265="N/A",
    IFERROR(MEDIAN(_xlfn._xlws.FILTER(Table_Employee_Clean[Salary],
        (Table_Employee_Clean[Department] = Table_Employee!E265) *
        (Table_Employee_Clean[Region] = Table_Employee!F265))),
    "N/A"),
Table_Employee!I265)</f>
        <v>60098.720000000001</v>
      </c>
      <c r="O265" t="str">
        <f>" "&amp;SUBSTITUTE(Table_Employee_Clean[[#This Row],[Phone]],"-","")</f>
        <v xml:space="preserve"> 7654562840</v>
      </c>
      <c r="P265" t="str">
        <f>TEXT(Table_Employee_Clean[[#This Row],[Format_Phone]],"(000) 000-0000")</f>
        <v>(765) 456-2840</v>
      </c>
      <c r="Q265" t="str">
        <f>CONCATENATE(TRIM(Table_Employee_Clean[[#This Row],[First_Name]])," ",TRIM(Table_Employee_Clean[[#This Row],[Last_Name]]))</f>
        <v>Grace Smith</v>
      </c>
      <c r="R265">
        <f ca="1">DATEDIF(Table_Employee_Clean[[#This Row],[Join_Date]], TODAY(), "y")</f>
        <v>2</v>
      </c>
      <c r="S265" t="str">
        <f>CONCATENATE(TRIM(Table_Employee_Clean[[#This Row],[Name_Concat]])," FROM ",TRIM(Table_Employee_Clean[[#This Row],[Region]]))</f>
        <v>Grace Smith FROM Illinois</v>
      </c>
    </row>
    <row r="266" spans="1:19" x14ac:dyDescent="0.25">
      <c r="A266" t="s">
        <v>400</v>
      </c>
      <c r="B266" t="s">
        <v>67</v>
      </c>
      <c r="C266" t="s">
        <v>37</v>
      </c>
      <c r="D266">
        <v>30</v>
      </c>
      <c r="E266" t="s">
        <v>1166</v>
      </c>
      <c r="F266" t="s">
        <v>1163</v>
      </c>
      <c r="G266" t="s">
        <v>16</v>
      </c>
      <c r="H266" s="5">
        <v>44111</v>
      </c>
      <c r="I266">
        <v>99951.43</v>
      </c>
      <c r="J266" t="s">
        <v>69</v>
      </c>
      <c r="K266">
        <v>-7722560530</v>
      </c>
      <c r="L266" t="s">
        <v>18</v>
      </c>
      <c r="M266" t="b">
        <v>1</v>
      </c>
      <c r="N266" s="6" cm="1">
        <f t="array" ref="N266">IF(Table_Employee!I266="N/A",
    IFERROR(MEDIAN(_xlfn._xlws.FILTER(Table_Employee_Clean[Salary],
        (Table_Employee_Clean[Department] = Table_Employee!E266) *
        (Table_Employee_Clean[Region] = Table_Employee!F266))),
    "N/A"),
Table_Employee!I266)</f>
        <v>99951.43</v>
      </c>
      <c r="O266" t="str">
        <f>" "&amp;SUBSTITUTE(Table_Employee_Clean[[#This Row],[Phone]],"-","")</f>
        <v xml:space="preserve"> 7722560530</v>
      </c>
      <c r="P266" t="str">
        <f>TEXT(Table_Employee_Clean[[#This Row],[Format_Phone]],"(000) 000-0000")</f>
        <v>(772) 256-0530</v>
      </c>
      <c r="Q266" t="str">
        <f>CONCATENATE(TRIM(Table_Employee_Clean[[#This Row],[First_Name]])," ",TRIM(Table_Employee_Clean[[#This Row],[Last_Name]]))</f>
        <v>Grace Williams</v>
      </c>
      <c r="R266">
        <f ca="1">DATEDIF(Table_Employee_Clean[[#This Row],[Join_Date]], TODAY(), "y")</f>
        <v>6</v>
      </c>
      <c r="S266" t="str">
        <f>CONCATENATE(TRIM(Table_Employee_Clean[[#This Row],[Name_Concat]])," FROM ",TRIM(Table_Employee_Clean[[#This Row],[Region]]))</f>
        <v>Grace Williams FROM Texas</v>
      </c>
    </row>
    <row r="267" spans="1:19" x14ac:dyDescent="0.25">
      <c r="A267" t="s">
        <v>401</v>
      </c>
      <c r="B267" t="s">
        <v>63</v>
      </c>
      <c r="C267" t="s">
        <v>53</v>
      </c>
      <c r="D267">
        <v>30</v>
      </c>
      <c r="E267" t="s">
        <v>1168</v>
      </c>
      <c r="F267" t="s">
        <v>1171</v>
      </c>
      <c r="G267" t="s">
        <v>16</v>
      </c>
      <c r="H267" s="5">
        <v>44502</v>
      </c>
      <c r="I267">
        <v>115195.81</v>
      </c>
      <c r="J267" t="s">
        <v>104</v>
      </c>
      <c r="K267">
        <v>-3402665022</v>
      </c>
      <c r="L267" t="s">
        <v>30</v>
      </c>
      <c r="M267" t="b">
        <v>1</v>
      </c>
      <c r="N267" s="6" cm="1">
        <f t="array" ref="N267">IF(Table_Employee!I267="N/A",
    IFERROR(MEDIAN(_xlfn._xlws.FILTER(Table_Employee_Clean[Salary],
        (Table_Employee_Clean[Department] = Table_Employee!E267) *
        (Table_Employee_Clean[Region] = Table_Employee!F267))),
    "N/A"),
Table_Employee!I267)</f>
        <v>115195.81</v>
      </c>
      <c r="O267" t="str">
        <f>" "&amp;SUBSTITUTE(Table_Employee_Clean[[#This Row],[Phone]],"-","")</f>
        <v xml:space="preserve"> 3402665022</v>
      </c>
      <c r="P267" t="str">
        <f>TEXT(Table_Employee_Clean[[#This Row],[Format_Phone]],"(000) 000-0000")</f>
        <v>(340) 266-5022</v>
      </c>
      <c r="Q267" t="str">
        <f>CONCATENATE(TRIM(Table_Employee_Clean[[#This Row],[First_Name]])," ",TRIM(Table_Employee_Clean[[#This Row],[Last_Name]]))</f>
        <v>Heidi Johnson</v>
      </c>
      <c r="R267">
        <f ca="1">DATEDIF(Table_Employee_Clean[[#This Row],[Join_Date]], TODAY(), "y")</f>
        <v>4</v>
      </c>
      <c r="S267" t="str">
        <f>CONCATENATE(TRIM(Table_Employee_Clean[[#This Row],[Name_Concat]])," FROM ",TRIM(Table_Employee_Clean[[#This Row],[Region]]))</f>
        <v>Heidi Johnson FROM Illinois</v>
      </c>
    </row>
    <row r="268" spans="1:19" x14ac:dyDescent="0.25">
      <c r="A268" t="s">
        <v>402</v>
      </c>
      <c r="B268" t="s">
        <v>67</v>
      </c>
      <c r="C268" t="s">
        <v>20</v>
      </c>
      <c r="D268">
        <v>30</v>
      </c>
      <c r="E268" t="s">
        <v>1160</v>
      </c>
      <c r="F268" t="s">
        <v>1161</v>
      </c>
      <c r="G268" t="s">
        <v>28</v>
      </c>
      <c r="H268" s="5">
        <v>44519</v>
      </c>
      <c r="I268">
        <v>85512.05</v>
      </c>
      <c r="J268" t="s">
        <v>173</v>
      </c>
      <c r="K268">
        <v>-7416787255</v>
      </c>
      <c r="L268" t="s">
        <v>30</v>
      </c>
      <c r="M268" t="b">
        <v>0</v>
      </c>
      <c r="N268" s="6" cm="1">
        <f t="array" ref="N268">IF(Table_Employee!I268="N/A",
    IFERROR(MEDIAN(_xlfn._xlws.FILTER(Table_Employee_Clean[Salary],
        (Table_Employee_Clean[Department] = Table_Employee!E268) *
        (Table_Employee_Clean[Region] = Table_Employee!F268))),
    "N/A"),
Table_Employee!I268)</f>
        <v>85512.05</v>
      </c>
      <c r="O268" t="str">
        <f>" "&amp;SUBSTITUTE(Table_Employee_Clean[[#This Row],[Phone]],"-","")</f>
        <v xml:space="preserve"> 7416787255</v>
      </c>
      <c r="P268" t="str">
        <f>TEXT(Table_Employee_Clean[[#This Row],[Format_Phone]],"(000) 000-0000")</f>
        <v>(741) 678-7255</v>
      </c>
      <c r="Q268" t="str">
        <f>CONCATENATE(TRIM(Table_Employee_Clean[[#This Row],[First_Name]])," ",TRIM(Table_Employee_Clean[[#This Row],[Last_Name]]))</f>
        <v>Grace Brown</v>
      </c>
      <c r="R268">
        <f ca="1">DATEDIF(Table_Employee_Clean[[#This Row],[Join_Date]], TODAY(), "y")</f>
        <v>4</v>
      </c>
      <c r="S268" t="str">
        <f>CONCATENATE(TRIM(Table_Employee_Clean[[#This Row],[Name_Concat]])," FROM ",TRIM(Table_Employee_Clean[[#This Row],[Region]]))</f>
        <v>Grace Brown FROM California</v>
      </c>
    </row>
    <row r="269" spans="1:19" x14ac:dyDescent="0.25">
      <c r="A269" t="s">
        <v>403</v>
      </c>
      <c r="B269" t="s">
        <v>63</v>
      </c>
      <c r="C269" t="s">
        <v>42</v>
      </c>
      <c r="D269">
        <v>30</v>
      </c>
      <c r="E269" t="s">
        <v>1170</v>
      </c>
      <c r="F269" t="s">
        <v>1167</v>
      </c>
      <c r="G269" t="s">
        <v>16</v>
      </c>
      <c r="H269" s="5">
        <v>44585</v>
      </c>
      <c r="I269">
        <v>73186.77</v>
      </c>
      <c r="J269" t="s">
        <v>209</v>
      </c>
      <c r="K269">
        <v>-8621102257</v>
      </c>
      <c r="L269" t="s">
        <v>30</v>
      </c>
      <c r="M269" t="b">
        <v>0</v>
      </c>
      <c r="N269" s="6" cm="1">
        <f t="array" ref="N269">IF(Table_Employee!I269="N/A",
    IFERROR(MEDIAN(_xlfn._xlws.FILTER(Table_Employee_Clean[Salary],
        (Table_Employee_Clean[Department] = Table_Employee!E269) *
        (Table_Employee_Clean[Region] = Table_Employee!F269))),
    "N/A"),
Table_Employee!I269)</f>
        <v>73186.77</v>
      </c>
      <c r="O269" t="str">
        <f>" "&amp;SUBSTITUTE(Table_Employee_Clean[[#This Row],[Phone]],"-","")</f>
        <v xml:space="preserve"> 8621102257</v>
      </c>
      <c r="P269" t="str">
        <f>TEXT(Table_Employee_Clean[[#This Row],[Format_Phone]],"(000) 000-0000")</f>
        <v>(862) 110-2257</v>
      </c>
      <c r="Q269" t="str">
        <f>CONCATENATE(TRIM(Table_Employee_Clean[[#This Row],[First_Name]])," ",TRIM(Table_Employee_Clean[[#This Row],[Last_Name]]))</f>
        <v>Heidi Garcia</v>
      </c>
      <c r="R269">
        <f ca="1">DATEDIF(Table_Employee_Clean[[#This Row],[Join_Date]], TODAY(), "y")</f>
        <v>4</v>
      </c>
      <c r="S269" t="str">
        <f>CONCATENATE(TRIM(Table_Employee_Clean[[#This Row],[Name_Concat]])," FROM ",TRIM(Table_Employee_Clean[[#This Row],[Region]]))</f>
        <v>Heidi Garcia FROM Florida</v>
      </c>
    </row>
    <row r="270" spans="1:19" x14ac:dyDescent="0.25">
      <c r="A270" t="s">
        <v>404</v>
      </c>
      <c r="B270" t="s">
        <v>67</v>
      </c>
      <c r="C270" t="s">
        <v>14</v>
      </c>
      <c r="D270">
        <v>30</v>
      </c>
      <c r="E270" t="s">
        <v>1170</v>
      </c>
      <c r="F270" t="s">
        <v>1165</v>
      </c>
      <c r="G270" t="s">
        <v>28</v>
      </c>
      <c r="H270" s="5">
        <v>45119</v>
      </c>
      <c r="I270">
        <v>51865.3</v>
      </c>
      <c r="J270" t="s">
        <v>195</v>
      </c>
      <c r="K270">
        <v>-305690673</v>
      </c>
      <c r="L270" t="s">
        <v>40</v>
      </c>
      <c r="M270" t="b">
        <v>1</v>
      </c>
      <c r="N270" s="6" cm="1">
        <f t="array" ref="N270">IF(Table_Employee!I270="N/A",
    IFERROR(MEDIAN(_xlfn._xlws.FILTER(Table_Employee_Clean[Salary],
        (Table_Employee_Clean[Department] = Table_Employee!E270) *
        (Table_Employee_Clean[Region] = Table_Employee!F270))),
    "N/A"),
Table_Employee!I270)</f>
        <v>51865.3</v>
      </c>
      <c r="O270" t="str">
        <f>" "&amp;SUBSTITUTE(Table_Employee_Clean[[#This Row],[Phone]],"-","")</f>
        <v xml:space="preserve"> 305690673</v>
      </c>
      <c r="P270" t="str">
        <f>TEXT(Table_Employee_Clean[[#This Row],[Format_Phone]],"(000) 000-0000")</f>
        <v>(030) 569-0673</v>
      </c>
      <c r="Q270" t="str">
        <f>CONCATENATE(TRIM(Table_Employee_Clean[[#This Row],[First_Name]])," ",TRIM(Table_Employee_Clean[[#This Row],[Last_Name]]))</f>
        <v>Grace Davis</v>
      </c>
      <c r="R270">
        <f ca="1">DATEDIF(Table_Employee_Clean[[#This Row],[Join_Date]], TODAY(), "y")</f>
        <v>3</v>
      </c>
      <c r="S270" t="str">
        <f>CONCATENATE(TRIM(Table_Employee_Clean[[#This Row],[Name_Concat]])," FROM ",TRIM(Table_Employee_Clean[[#This Row],[Region]]))</f>
        <v>Grace Davis FROM Nevada</v>
      </c>
    </row>
    <row r="271" spans="1:19" x14ac:dyDescent="0.25">
      <c r="A271" t="s">
        <v>405</v>
      </c>
      <c r="B271" t="s">
        <v>57</v>
      </c>
      <c r="C271" t="s">
        <v>37</v>
      </c>
      <c r="D271">
        <v>25</v>
      </c>
      <c r="E271" t="s">
        <v>1168</v>
      </c>
      <c r="F271" t="s">
        <v>1167</v>
      </c>
      <c r="G271" t="s">
        <v>16</v>
      </c>
      <c r="H271" s="5">
        <v>44904</v>
      </c>
      <c r="I271">
        <v>94031.77</v>
      </c>
      <c r="J271" t="s">
        <v>59</v>
      </c>
      <c r="K271">
        <v>-4716392822</v>
      </c>
      <c r="L271" t="s">
        <v>23</v>
      </c>
      <c r="M271" t="b">
        <v>1</v>
      </c>
      <c r="N271" s="6" cm="1">
        <f t="array" ref="N271">IF(Table_Employee!I271="N/A",
    IFERROR(MEDIAN(_xlfn._xlws.FILTER(Table_Employee_Clean[Salary],
        (Table_Employee_Clean[Department] = Table_Employee!E271) *
        (Table_Employee_Clean[Region] = Table_Employee!F271))),
    "N/A"),
Table_Employee!I271)</f>
        <v>94031.77</v>
      </c>
      <c r="O271" t="str">
        <f>" "&amp;SUBSTITUTE(Table_Employee_Clean[[#This Row],[Phone]],"-","")</f>
        <v xml:space="preserve"> 4716392822</v>
      </c>
      <c r="P271" t="str">
        <f>TEXT(Table_Employee_Clean[[#This Row],[Format_Phone]],"(000) 000-0000")</f>
        <v>(471) 639-2822</v>
      </c>
      <c r="Q271" t="str">
        <f>CONCATENATE(TRIM(Table_Employee_Clean[[#This Row],[First_Name]])," ",TRIM(Table_Employee_Clean[[#This Row],[Last_Name]]))</f>
        <v>David Williams</v>
      </c>
      <c r="R271">
        <f ca="1">DATEDIF(Table_Employee_Clean[[#This Row],[Join_Date]], TODAY(), "y")</f>
        <v>3</v>
      </c>
      <c r="S271" t="str">
        <f>CONCATENATE(TRIM(Table_Employee_Clean[[#This Row],[Name_Concat]])," FROM ",TRIM(Table_Employee_Clean[[#This Row],[Region]]))</f>
        <v>David Williams FROM Florida</v>
      </c>
    </row>
    <row r="272" spans="1:19" x14ac:dyDescent="0.25">
      <c r="A272" t="s">
        <v>406</v>
      </c>
      <c r="B272" t="s">
        <v>67</v>
      </c>
      <c r="C272" t="s">
        <v>86</v>
      </c>
      <c r="D272">
        <v>30</v>
      </c>
      <c r="E272" t="s">
        <v>1160</v>
      </c>
      <c r="F272" t="s">
        <v>1169</v>
      </c>
      <c r="G272" t="s">
        <v>16</v>
      </c>
      <c r="H272" s="5">
        <v>45003</v>
      </c>
      <c r="I272">
        <v>116374.36</v>
      </c>
      <c r="J272" t="s">
        <v>147</v>
      </c>
      <c r="K272">
        <v>-4143637188</v>
      </c>
      <c r="L272" t="s">
        <v>23</v>
      </c>
      <c r="M272" t="b">
        <v>0</v>
      </c>
      <c r="N272" s="6" cm="1">
        <f t="array" ref="N272">IF(Table_Employee!I272="N/A",
    IFERROR(MEDIAN(_xlfn._xlws.FILTER(Table_Employee_Clean[Salary],
        (Table_Employee_Clean[Department] = Table_Employee!E272) *
        (Table_Employee_Clean[Region] = Table_Employee!F272))),
    "N/A"),
Table_Employee!I272)</f>
        <v>116374.36</v>
      </c>
      <c r="O272" t="str">
        <f>" "&amp;SUBSTITUTE(Table_Employee_Clean[[#This Row],[Phone]],"-","")</f>
        <v xml:space="preserve"> 4143637188</v>
      </c>
      <c r="P272" t="str">
        <f>TEXT(Table_Employee_Clean[[#This Row],[Format_Phone]],"(000) 000-0000")</f>
        <v>(414) 363-7188</v>
      </c>
      <c r="Q272" t="str">
        <f>CONCATENATE(TRIM(Table_Employee_Clean[[#This Row],[First_Name]])," ",TRIM(Table_Employee_Clean[[#This Row],[Last_Name]]))</f>
        <v>Grace Miller</v>
      </c>
      <c r="R272">
        <f ca="1">DATEDIF(Table_Employee_Clean[[#This Row],[Join_Date]], TODAY(), "y")</f>
        <v>3</v>
      </c>
      <c r="S272" t="str">
        <f>CONCATENATE(TRIM(Table_Employee_Clean[[#This Row],[Name_Concat]])," FROM ",TRIM(Table_Employee_Clean[[#This Row],[Region]]))</f>
        <v>Grace Miller FROM New York</v>
      </c>
    </row>
    <row r="273" spans="1:19" x14ac:dyDescent="0.25">
      <c r="A273" t="s">
        <v>407</v>
      </c>
      <c r="B273" t="s">
        <v>25</v>
      </c>
      <c r="C273" t="s">
        <v>42</v>
      </c>
      <c r="D273">
        <v>40</v>
      </c>
      <c r="E273" t="s">
        <v>1170</v>
      </c>
      <c r="F273" t="s">
        <v>1167</v>
      </c>
      <c r="G273" t="s">
        <v>16</v>
      </c>
      <c r="H273" s="5">
        <v>44676</v>
      </c>
      <c r="I273">
        <v>98335.02</v>
      </c>
      <c r="J273" t="s">
        <v>44</v>
      </c>
      <c r="K273">
        <v>-2392312603</v>
      </c>
      <c r="L273" t="s">
        <v>23</v>
      </c>
      <c r="M273" t="b">
        <v>0</v>
      </c>
      <c r="N273" s="6" cm="1">
        <f t="array" ref="N273">IF(Table_Employee!I273="N/A",
    IFERROR(MEDIAN(_xlfn._xlws.FILTER(Table_Employee_Clean[Salary],
        (Table_Employee_Clean[Department] = Table_Employee!E273) *
        (Table_Employee_Clean[Region] = Table_Employee!F273))),
    "N/A"),
Table_Employee!I273)</f>
        <v>98335.02</v>
      </c>
      <c r="O273" t="str">
        <f>" "&amp;SUBSTITUTE(Table_Employee_Clean[[#This Row],[Phone]],"-","")</f>
        <v xml:space="preserve"> 2392312603</v>
      </c>
      <c r="P273" t="str">
        <f>TEXT(Table_Employee_Clean[[#This Row],[Format_Phone]],"(000) 000-0000")</f>
        <v>(239) 231-2603</v>
      </c>
      <c r="Q273" t="str">
        <f>CONCATENATE(TRIM(Table_Employee_Clean[[#This Row],[First_Name]])," ",TRIM(Table_Employee_Clean[[#This Row],[Last_Name]]))</f>
        <v>Alice Garcia</v>
      </c>
      <c r="R273">
        <f ca="1">DATEDIF(Table_Employee_Clean[[#This Row],[Join_Date]], TODAY(), "y")</f>
        <v>4</v>
      </c>
      <c r="S273" t="str">
        <f>CONCATENATE(TRIM(Table_Employee_Clean[[#This Row],[Name_Concat]])," FROM ",TRIM(Table_Employee_Clean[[#This Row],[Region]]))</f>
        <v>Alice Garcia FROM Florida</v>
      </c>
    </row>
    <row r="274" spans="1:19" x14ac:dyDescent="0.25">
      <c r="A274" t="s">
        <v>408</v>
      </c>
      <c r="B274" t="s">
        <v>63</v>
      </c>
      <c r="C274" t="s">
        <v>42</v>
      </c>
      <c r="D274">
        <v>25</v>
      </c>
      <c r="E274" t="s">
        <v>1160</v>
      </c>
      <c r="F274" t="s">
        <v>1169</v>
      </c>
      <c r="G274" t="s">
        <v>28</v>
      </c>
      <c r="H274" s="5">
        <v>44255</v>
      </c>
      <c r="I274">
        <v>89262.07</v>
      </c>
      <c r="J274" t="s">
        <v>209</v>
      </c>
      <c r="K274">
        <v>-3260931065</v>
      </c>
      <c r="L274" t="s">
        <v>40</v>
      </c>
      <c r="M274" t="b">
        <v>1</v>
      </c>
      <c r="N274" s="6" cm="1">
        <f t="array" ref="N274">IF(Table_Employee!I274="N/A",
    IFERROR(MEDIAN(_xlfn._xlws.FILTER(Table_Employee_Clean[Salary],
        (Table_Employee_Clean[Department] = Table_Employee!E274) *
        (Table_Employee_Clean[Region] = Table_Employee!F274))),
    "N/A"),
Table_Employee!I274)</f>
        <v>89262.07</v>
      </c>
      <c r="O274" t="str">
        <f>" "&amp;SUBSTITUTE(Table_Employee_Clean[[#This Row],[Phone]],"-","")</f>
        <v xml:space="preserve"> 3260931065</v>
      </c>
      <c r="P274" t="str">
        <f>TEXT(Table_Employee_Clean[[#This Row],[Format_Phone]],"(000) 000-0000")</f>
        <v>(326) 093-1065</v>
      </c>
      <c r="Q274" t="str">
        <f>CONCATENATE(TRIM(Table_Employee_Clean[[#This Row],[First_Name]])," ",TRIM(Table_Employee_Clean[[#This Row],[Last_Name]]))</f>
        <v>Heidi Garcia</v>
      </c>
      <c r="R274">
        <f ca="1">DATEDIF(Table_Employee_Clean[[#This Row],[Join_Date]], TODAY(), "y")</f>
        <v>5</v>
      </c>
      <c r="S274" t="str">
        <f>CONCATENATE(TRIM(Table_Employee_Clean[[#This Row],[Name_Concat]])," FROM ",TRIM(Table_Employee_Clean[[#This Row],[Region]]))</f>
        <v>Heidi Garcia FROM New York</v>
      </c>
    </row>
    <row r="275" spans="1:19" x14ac:dyDescent="0.25">
      <c r="A275" t="s">
        <v>409</v>
      </c>
      <c r="B275" t="s">
        <v>63</v>
      </c>
      <c r="C275" t="s">
        <v>42</v>
      </c>
      <c r="D275">
        <v>30</v>
      </c>
      <c r="E275" t="s">
        <v>1162</v>
      </c>
      <c r="F275" t="s">
        <v>1161</v>
      </c>
      <c r="G275" t="s">
        <v>16</v>
      </c>
      <c r="H275" s="5">
        <v>44772</v>
      </c>
      <c r="I275">
        <v>113848.69</v>
      </c>
      <c r="J275" t="s">
        <v>209</v>
      </c>
      <c r="K275">
        <v>-8433567085</v>
      </c>
      <c r="L275" t="s">
        <v>23</v>
      </c>
      <c r="M275" t="b">
        <v>1</v>
      </c>
      <c r="N275" s="6" cm="1">
        <f t="array" ref="N275">IF(Table_Employee!I275="N/A",
    IFERROR(MEDIAN(_xlfn._xlws.FILTER(Table_Employee_Clean[Salary],
        (Table_Employee_Clean[Department] = Table_Employee!E275) *
        (Table_Employee_Clean[Region] = Table_Employee!F275))),
    "N/A"),
Table_Employee!I275)</f>
        <v>113848.69</v>
      </c>
      <c r="O275" t="str">
        <f>" "&amp;SUBSTITUTE(Table_Employee_Clean[[#This Row],[Phone]],"-","")</f>
        <v xml:space="preserve"> 8433567085</v>
      </c>
      <c r="P275" t="str">
        <f>TEXT(Table_Employee_Clean[[#This Row],[Format_Phone]],"(000) 000-0000")</f>
        <v>(843) 356-7085</v>
      </c>
      <c r="Q275" t="str">
        <f>CONCATENATE(TRIM(Table_Employee_Clean[[#This Row],[First_Name]])," ",TRIM(Table_Employee_Clean[[#This Row],[Last_Name]]))</f>
        <v>Heidi Garcia</v>
      </c>
      <c r="R275">
        <f ca="1">DATEDIF(Table_Employee_Clean[[#This Row],[Join_Date]], TODAY(), "y")</f>
        <v>4</v>
      </c>
      <c r="S275" t="str">
        <f>CONCATENATE(TRIM(Table_Employee_Clean[[#This Row],[Name_Concat]])," FROM ",TRIM(Table_Employee_Clean[[#This Row],[Region]]))</f>
        <v>Heidi Garcia FROM California</v>
      </c>
    </row>
    <row r="276" spans="1:19" x14ac:dyDescent="0.25">
      <c r="A276" t="s">
        <v>410</v>
      </c>
      <c r="B276" t="s">
        <v>36</v>
      </c>
      <c r="C276" t="s">
        <v>111</v>
      </c>
      <c r="D276">
        <v>35</v>
      </c>
      <c r="E276" t="s">
        <v>1168</v>
      </c>
      <c r="F276" t="s">
        <v>1167</v>
      </c>
      <c r="G276" t="s">
        <v>16</v>
      </c>
      <c r="H276" s="5">
        <v>44335</v>
      </c>
      <c r="I276">
        <v>69530.45</v>
      </c>
      <c r="J276" t="s">
        <v>124</v>
      </c>
      <c r="K276">
        <v>-414545634</v>
      </c>
      <c r="L276" t="s">
        <v>40</v>
      </c>
      <c r="M276" t="b">
        <v>1</v>
      </c>
      <c r="N276" s="6" cm="1">
        <f t="array" ref="N276">IF(Table_Employee!I276="N/A",
    IFERROR(MEDIAN(_xlfn._xlws.FILTER(Table_Employee_Clean[Salary],
        (Table_Employee_Clean[Department] = Table_Employee!E276) *
        (Table_Employee_Clean[Region] = Table_Employee!F276))),
    "N/A"),
Table_Employee!I276)</f>
        <v>69530.45</v>
      </c>
      <c r="O276" t="str">
        <f>" "&amp;SUBSTITUTE(Table_Employee_Clean[[#This Row],[Phone]],"-","")</f>
        <v xml:space="preserve"> 414545634</v>
      </c>
      <c r="P276" t="str">
        <f>TEXT(Table_Employee_Clean[[#This Row],[Format_Phone]],"(000) 000-0000")</f>
        <v>(041) 454-5634</v>
      </c>
      <c r="Q276" t="str">
        <f>CONCATENATE(TRIM(Table_Employee_Clean[[#This Row],[First_Name]])," ",TRIM(Table_Employee_Clean[[#This Row],[Last_Name]]))</f>
        <v>Frank Smith</v>
      </c>
      <c r="R276">
        <f ca="1">DATEDIF(Table_Employee_Clean[[#This Row],[Join_Date]], TODAY(), "y")</f>
        <v>5</v>
      </c>
      <c r="S276" t="str">
        <f>CONCATENATE(TRIM(Table_Employee_Clean[[#This Row],[Name_Concat]])," FROM ",TRIM(Table_Employee_Clean[[#This Row],[Region]]))</f>
        <v>Frank Smith FROM Florida</v>
      </c>
    </row>
    <row r="277" spans="1:19" x14ac:dyDescent="0.25">
      <c r="A277" t="s">
        <v>411</v>
      </c>
      <c r="B277" t="s">
        <v>32</v>
      </c>
      <c r="C277" t="s">
        <v>20</v>
      </c>
      <c r="D277">
        <v>35</v>
      </c>
      <c r="E277" t="s">
        <v>1160</v>
      </c>
      <c r="F277" t="s">
        <v>1169</v>
      </c>
      <c r="G277" t="s">
        <v>28</v>
      </c>
      <c r="H277" s="5">
        <v>45274</v>
      </c>
      <c r="I277">
        <v>84230.22</v>
      </c>
      <c r="J277" t="s">
        <v>138</v>
      </c>
      <c r="K277">
        <v>-200053473</v>
      </c>
      <c r="L277" t="s">
        <v>30</v>
      </c>
      <c r="M277" t="b">
        <v>1</v>
      </c>
      <c r="N277" s="6" cm="1">
        <f t="array" ref="N277">IF(Table_Employee!I277="N/A",
    IFERROR(MEDIAN(_xlfn._xlws.FILTER(Table_Employee_Clean[Salary],
        (Table_Employee_Clean[Department] = Table_Employee!E277) *
        (Table_Employee_Clean[Region] = Table_Employee!F277))),
    "N/A"),
Table_Employee!I277)</f>
        <v>84230.22</v>
      </c>
      <c r="O277" t="str">
        <f>" "&amp;SUBSTITUTE(Table_Employee_Clean[[#This Row],[Phone]],"-","")</f>
        <v xml:space="preserve"> 200053473</v>
      </c>
      <c r="P277" t="str">
        <f>TEXT(Table_Employee_Clean[[#This Row],[Format_Phone]],"(000) 000-0000")</f>
        <v>(020) 005-3473</v>
      </c>
      <c r="Q277" t="str">
        <f>CONCATENATE(TRIM(Table_Employee_Clean[[#This Row],[First_Name]])," ",TRIM(Table_Employee_Clean[[#This Row],[Last_Name]]))</f>
        <v>Eva Brown</v>
      </c>
      <c r="R277">
        <f ca="1">DATEDIF(Table_Employee_Clean[[#This Row],[Join_Date]], TODAY(), "y")</f>
        <v>2</v>
      </c>
      <c r="S277" t="str">
        <f>CONCATENATE(TRIM(Table_Employee_Clean[[#This Row],[Name_Concat]])," FROM ",TRIM(Table_Employee_Clean[[#This Row],[Region]]))</f>
        <v>Eva Brown FROM New York</v>
      </c>
    </row>
    <row r="278" spans="1:19" x14ac:dyDescent="0.25">
      <c r="A278" t="s">
        <v>412</v>
      </c>
      <c r="B278" t="s">
        <v>32</v>
      </c>
      <c r="C278" t="s">
        <v>111</v>
      </c>
      <c r="D278">
        <v>35</v>
      </c>
      <c r="E278" t="s">
        <v>1166</v>
      </c>
      <c r="F278" t="s">
        <v>1171</v>
      </c>
      <c r="G278" t="s">
        <v>28</v>
      </c>
      <c r="H278" s="5">
        <v>44943</v>
      </c>
      <c r="I278">
        <v>76578.59</v>
      </c>
      <c r="J278" t="s">
        <v>384</v>
      </c>
      <c r="K278">
        <v>-9162475540</v>
      </c>
      <c r="L278" t="s">
        <v>18</v>
      </c>
      <c r="M278" t="b">
        <v>0</v>
      </c>
      <c r="N278" s="6" cm="1">
        <f t="array" ref="N278">IF(Table_Employee!I278="N/A",
    IFERROR(MEDIAN(_xlfn._xlws.FILTER(Table_Employee_Clean[Salary],
        (Table_Employee_Clean[Department] = Table_Employee!E278) *
        (Table_Employee_Clean[Region] = Table_Employee!F278))),
    "N/A"),
Table_Employee!I278)</f>
        <v>76578.59</v>
      </c>
      <c r="O278" t="str">
        <f>" "&amp;SUBSTITUTE(Table_Employee_Clean[[#This Row],[Phone]],"-","")</f>
        <v xml:space="preserve"> 9162475540</v>
      </c>
      <c r="P278" t="str">
        <f>TEXT(Table_Employee_Clean[[#This Row],[Format_Phone]],"(000) 000-0000")</f>
        <v>(916) 247-5540</v>
      </c>
      <c r="Q278" t="str">
        <f>CONCATENATE(TRIM(Table_Employee_Clean[[#This Row],[First_Name]])," ",TRIM(Table_Employee_Clean[[#This Row],[Last_Name]]))</f>
        <v>Eva Smith</v>
      </c>
      <c r="R278">
        <f ca="1">DATEDIF(Table_Employee_Clean[[#This Row],[Join_Date]], TODAY(), "y")</f>
        <v>3</v>
      </c>
      <c r="S278" t="str">
        <f>CONCATENATE(TRIM(Table_Employee_Clean[[#This Row],[Name_Concat]])," FROM ",TRIM(Table_Employee_Clean[[#This Row],[Region]]))</f>
        <v>Eva Smith FROM Illinois</v>
      </c>
    </row>
    <row r="279" spans="1:19" x14ac:dyDescent="0.25">
      <c r="A279" t="s">
        <v>413</v>
      </c>
      <c r="B279" t="s">
        <v>36</v>
      </c>
      <c r="C279" t="s">
        <v>86</v>
      </c>
      <c r="D279">
        <v>30</v>
      </c>
      <c r="E279" t="s">
        <v>1170</v>
      </c>
      <c r="F279" t="s">
        <v>1163</v>
      </c>
      <c r="G279" t="s">
        <v>33</v>
      </c>
      <c r="H279" s="5">
        <v>45293</v>
      </c>
      <c r="I279">
        <v>55532.06</v>
      </c>
      <c r="J279" t="s">
        <v>101</v>
      </c>
      <c r="K279">
        <v>-1082555988</v>
      </c>
      <c r="L279" t="s">
        <v>23</v>
      </c>
      <c r="M279" t="b">
        <v>1</v>
      </c>
      <c r="N279" s="6" cm="1">
        <f t="array" ref="N279">IF(Table_Employee!I279="N/A",
    IFERROR(MEDIAN(_xlfn._xlws.FILTER(Table_Employee_Clean[Salary],
        (Table_Employee_Clean[Department] = Table_Employee!E279) *
        (Table_Employee_Clean[Region] = Table_Employee!F279))),
    "N/A"),
Table_Employee!I279)</f>
        <v>55532.06</v>
      </c>
      <c r="O279" t="str">
        <f>" "&amp;SUBSTITUTE(Table_Employee_Clean[[#This Row],[Phone]],"-","")</f>
        <v xml:space="preserve"> 1082555988</v>
      </c>
      <c r="P279" t="str">
        <f>TEXT(Table_Employee_Clean[[#This Row],[Format_Phone]],"(000) 000-0000")</f>
        <v>(108) 255-5988</v>
      </c>
      <c r="Q279" t="str">
        <f>CONCATENATE(TRIM(Table_Employee_Clean[[#This Row],[First_Name]])," ",TRIM(Table_Employee_Clean[[#This Row],[Last_Name]]))</f>
        <v>Frank Miller</v>
      </c>
      <c r="R279">
        <f ca="1">DATEDIF(Table_Employee_Clean[[#This Row],[Join_Date]], TODAY(), "y")</f>
        <v>2</v>
      </c>
      <c r="S279" t="str">
        <f>CONCATENATE(TRIM(Table_Employee_Clean[[#This Row],[Name_Concat]])," FROM ",TRIM(Table_Employee_Clean[[#This Row],[Region]]))</f>
        <v>Frank Miller FROM Texas</v>
      </c>
    </row>
    <row r="280" spans="1:19" x14ac:dyDescent="0.25">
      <c r="A280" t="s">
        <v>414</v>
      </c>
      <c r="B280" t="s">
        <v>32</v>
      </c>
      <c r="C280" t="s">
        <v>111</v>
      </c>
      <c r="D280">
        <v>40</v>
      </c>
      <c r="E280" t="s">
        <v>1164</v>
      </c>
      <c r="F280" t="s">
        <v>1169</v>
      </c>
      <c r="G280" t="s">
        <v>28</v>
      </c>
      <c r="H280" s="5">
        <v>44386</v>
      </c>
      <c r="I280">
        <v>115311.67999999999</v>
      </c>
      <c r="J280" t="s">
        <v>384</v>
      </c>
      <c r="K280">
        <v>-5343961128</v>
      </c>
      <c r="L280" t="s">
        <v>23</v>
      </c>
      <c r="M280" t="b">
        <v>1</v>
      </c>
      <c r="N280" s="6" cm="1">
        <f t="array" ref="N280">IF(Table_Employee!I280="N/A",
    IFERROR(MEDIAN(_xlfn._xlws.FILTER(Table_Employee_Clean[Salary],
        (Table_Employee_Clean[Department] = Table_Employee!E280) *
        (Table_Employee_Clean[Region] = Table_Employee!F280))),
    "N/A"),
Table_Employee!I280)</f>
        <v>115311.67999999999</v>
      </c>
      <c r="O280" t="str">
        <f>" "&amp;SUBSTITUTE(Table_Employee_Clean[[#This Row],[Phone]],"-","")</f>
        <v xml:space="preserve"> 5343961128</v>
      </c>
      <c r="P280" t="str">
        <f>TEXT(Table_Employee_Clean[[#This Row],[Format_Phone]],"(000) 000-0000")</f>
        <v>(534) 396-1128</v>
      </c>
      <c r="Q280" t="str">
        <f>CONCATENATE(TRIM(Table_Employee_Clean[[#This Row],[First_Name]])," ",TRIM(Table_Employee_Clean[[#This Row],[Last_Name]]))</f>
        <v>Eva Smith</v>
      </c>
      <c r="R280">
        <f ca="1">DATEDIF(Table_Employee_Clean[[#This Row],[Join_Date]], TODAY(), "y")</f>
        <v>5</v>
      </c>
      <c r="S280" t="str">
        <f>CONCATENATE(TRIM(Table_Employee_Clean[[#This Row],[Name_Concat]])," FROM ",TRIM(Table_Employee_Clean[[#This Row],[Region]]))</f>
        <v>Eva Smith FROM New York</v>
      </c>
    </row>
    <row r="281" spans="1:19" x14ac:dyDescent="0.25">
      <c r="A281" t="s">
        <v>415</v>
      </c>
      <c r="B281" t="s">
        <v>52</v>
      </c>
      <c r="C281" t="s">
        <v>53</v>
      </c>
      <c r="D281">
        <v>25</v>
      </c>
      <c r="E281" t="s">
        <v>1168</v>
      </c>
      <c r="F281" t="s">
        <v>1165</v>
      </c>
      <c r="G281" t="s">
        <v>28</v>
      </c>
      <c r="H281" s="5">
        <v>44321</v>
      </c>
      <c r="I281">
        <v>66972.06</v>
      </c>
      <c r="J281" t="s">
        <v>55</v>
      </c>
      <c r="K281">
        <v>-1093371188</v>
      </c>
      <c r="L281" t="s">
        <v>30</v>
      </c>
      <c r="M281" t="b">
        <v>1</v>
      </c>
      <c r="N281" s="6" cm="1">
        <f t="array" ref="N281">IF(Table_Employee!I281="N/A",
    IFERROR(MEDIAN(_xlfn._xlws.FILTER(Table_Employee_Clean[Salary],
        (Table_Employee_Clean[Department] = Table_Employee!E281) *
        (Table_Employee_Clean[Region] = Table_Employee!F281))),
    "N/A"),
Table_Employee!I281)</f>
        <v>66972.06</v>
      </c>
      <c r="O281" t="str">
        <f>" "&amp;SUBSTITUTE(Table_Employee_Clean[[#This Row],[Phone]],"-","")</f>
        <v xml:space="preserve"> 1093371188</v>
      </c>
      <c r="P281" t="str">
        <f>TEXT(Table_Employee_Clean[[#This Row],[Format_Phone]],"(000) 000-0000")</f>
        <v>(109) 337-1188</v>
      </c>
      <c r="Q281" t="str">
        <f>CONCATENATE(TRIM(Table_Employee_Clean[[#This Row],[First_Name]])," ",TRIM(Table_Employee_Clean[[#This Row],[Last_Name]]))</f>
        <v>Charlie Johnson</v>
      </c>
      <c r="R281">
        <f ca="1">DATEDIF(Table_Employee_Clean[[#This Row],[Join_Date]], TODAY(), "y")</f>
        <v>5</v>
      </c>
      <c r="S281" t="str">
        <f>CONCATENATE(TRIM(Table_Employee_Clean[[#This Row],[Name_Concat]])," FROM ",TRIM(Table_Employee_Clean[[#This Row],[Region]]))</f>
        <v>Charlie Johnson FROM Nevada</v>
      </c>
    </row>
    <row r="282" spans="1:19" x14ac:dyDescent="0.25">
      <c r="A282" t="s">
        <v>416</v>
      </c>
      <c r="B282" t="s">
        <v>57</v>
      </c>
      <c r="C282" t="s">
        <v>20</v>
      </c>
      <c r="D282">
        <v>30</v>
      </c>
      <c r="E282" t="s">
        <v>1166</v>
      </c>
      <c r="F282" t="s">
        <v>1163</v>
      </c>
      <c r="G282" t="s">
        <v>33</v>
      </c>
      <c r="H282" s="5">
        <v>44507</v>
      </c>
      <c r="I282">
        <v>100215.06</v>
      </c>
      <c r="J282" t="s">
        <v>188</v>
      </c>
      <c r="K282">
        <v>-5473820235</v>
      </c>
      <c r="L282" t="s">
        <v>18</v>
      </c>
      <c r="M282" t="b">
        <v>1</v>
      </c>
      <c r="N282" s="6" cm="1">
        <f t="array" ref="N282">IF(Table_Employee!I282="N/A",
    IFERROR(MEDIAN(_xlfn._xlws.FILTER(Table_Employee_Clean[Salary],
        (Table_Employee_Clean[Department] = Table_Employee!E282) *
        (Table_Employee_Clean[Region] = Table_Employee!F282))),
    "N/A"),
Table_Employee!I282)</f>
        <v>100215.06</v>
      </c>
      <c r="O282" t="str">
        <f>" "&amp;SUBSTITUTE(Table_Employee_Clean[[#This Row],[Phone]],"-","")</f>
        <v xml:space="preserve"> 5473820235</v>
      </c>
      <c r="P282" t="str">
        <f>TEXT(Table_Employee_Clean[[#This Row],[Format_Phone]],"(000) 000-0000")</f>
        <v>(547) 382-0235</v>
      </c>
      <c r="Q282" t="str">
        <f>CONCATENATE(TRIM(Table_Employee_Clean[[#This Row],[First_Name]])," ",TRIM(Table_Employee_Clean[[#This Row],[Last_Name]]))</f>
        <v>David Brown</v>
      </c>
      <c r="R282">
        <f ca="1">DATEDIF(Table_Employee_Clean[[#This Row],[Join_Date]], TODAY(), "y")</f>
        <v>4</v>
      </c>
      <c r="S282" t="str">
        <f>CONCATENATE(TRIM(Table_Employee_Clean[[#This Row],[Name_Concat]])," FROM ",TRIM(Table_Employee_Clean[[#This Row],[Region]]))</f>
        <v>David Brown FROM Texas</v>
      </c>
    </row>
    <row r="283" spans="1:19" x14ac:dyDescent="0.25">
      <c r="A283" t="s">
        <v>417</v>
      </c>
      <c r="B283" t="s">
        <v>52</v>
      </c>
      <c r="C283" t="s">
        <v>20</v>
      </c>
      <c r="D283">
        <v>25</v>
      </c>
      <c r="E283" t="s">
        <v>1168</v>
      </c>
      <c r="F283" t="s">
        <v>1169</v>
      </c>
      <c r="G283" t="s">
        <v>33</v>
      </c>
      <c r="H283" s="5">
        <v>45168</v>
      </c>
      <c r="I283">
        <v>115452.25</v>
      </c>
      <c r="J283" t="s">
        <v>114</v>
      </c>
      <c r="K283">
        <v>-8485571616</v>
      </c>
      <c r="L283" t="s">
        <v>40</v>
      </c>
      <c r="M283" t="b">
        <v>0</v>
      </c>
      <c r="N283" s="6" cm="1">
        <f t="array" ref="N283">IF(Table_Employee!I283="N/A",
    IFERROR(MEDIAN(_xlfn._xlws.FILTER(Table_Employee_Clean[Salary],
        (Table_Employee_Clean[Department] = Table_Employee!E283) *
        (Table_Employee_Clean[Region] = Table_Employee!F283))),
    "N/A"),
Table_Employee!I283)</f>
        <v>115452.25</v>
      </c>
      <c r="O283" t="str">
        <f>" "&amp;SUBSTITUTE(Table_Employee_Clean[[#This Row],[Phone]],"-","")</f>
        <v xml:space="preserve"> 8485571616</v>
      </c>
      <c r="P283" t="str">
        <f>TEXT(Table_Employee_Clean[[#This Row],[Format_Phone]],"(000) 000-0000")</f>
        <v>(848) 557-1616</v>
      </c>
      <c r="Q283" t="str">
        <f>CONCATENATE(TRIM(Table_Employee_Clean[[#This Row],[First_Name]])," ",TRIM(Table_Employee_Clean[[#This Row],[Last_Name]]))</f>
        <v>Charlie Brown</v>
      </c>
      <c r="R283">
        <f ca="1">DATEDIF(Table_Employee_Clean[[#This Row],[Join_Date]], TODAY(), "y")</f>
        <v>3</v>
      </c>
      <c r="S283" t="str">
        <f>CONCATENATE(TRIM(Table_Employee_Clean[[#This Row],[Name_Concat]])," FROM ",TRIM(Table_Employee_Clean[[#This Row],[Region]]))</f>
        <v>Charlie Brown FROM New York</v>
      </c>
    </row>
    <row r="284" spans="1:19" x14ac:dyDescent="0.25">
      <c r="A284" t="s">
        <v>418</v>
      </c>
      <c r="B284" t="s">
        <v>63</v>
      </c>
      <c r="C284" t="s">
        <v>86</v>
      </c>
      <c r="D284">
        <v>30</v>
      </c>
      <c r="E284" t="s">
        <v>1170</v>
      </c>
      <c r="F284" t="s">
        <v>1161</v>
      </c>
      <c r="G284" t="s">
        <v>33</v>
      </c>
      <c r="H284" s="5">
        <v>45153</v>
      </c>
      <c r="I284">
        <v>54141.38</v>
      </c>
      <c r="J284" t="s">
        <v>118</v>
      </c>
      <c r="K284">
        <v>-6880294239</v>
      </c>
      <c r="L284" t="s">
        <v>18</v>
      </c>
      <c r="M284" t="b">
        <v>0</v>
      </c>
      <c r="N284" s="6" cm="1">
        <f t="array" ref="N284">IF(Table_Employee!I284="N/A",
    IFERROR(MEDIAN(_xlfn._xlws.FILTER(Table_Employee_Clean[Salary],
        (Table_Employee_Clean[Department] = Table_Employee!E284) *
        (Table_Employee_Clean[Region] = Table_Employee!F284))),
    "N/A"),
Table_Employee!I284)</f>
        <v>54141.38</v>
      </c>
      <c r="O284" t="str">
        <f>" "&amp;SUBSTITUTE(Table_Employee_Clean[[#This Row],[Phone]],"-","")</f>
        <v xml:space="preserve"> 6880294239</v>
      </c>
      <c r="P284" t="str">
        <f>TEXT(Table_Employee_Clean[[#This Row],[Format_Phone]],"(000) 000-0000")</f>
        <v>(688) 029-4239</v>
      </c>
      <c r="Q284" t="str">
        <f>CONCATENATE(TRIM(Table_Employee_Clean[[#This Row],[First_Name]])," ",TRIM(Table_Employee_Clean[[#This Row],[Last_Name]]))</f>
        <v>Heidi Miller</v>
      </c>
      <c r="R284">
        <f ca="1">DATEDIF(Table_Employee_Clean[[#This Row],[Join_Date]], TODAY(), "y")</f>
        <v>3</v>
      </c>
      <c r="S284" t="str">
        <f>CONCATENATE(TRIM(Table_Employee_Clean[[#This Row],[Name_Concat]])," FROM ",TRIM(Table_Employee_Clean[[#This Row],[Region]]))</f>
        <v>Heidi Miller FROM California</v>
      </c>
    </row>
    <row r="285" spans="1:19" x14ac:dyDescent="0.25">
      <c r="A285" t="s">
        <v>419</v>
      </c>
      <c r="B285" t="s">
        <v>57</v>
      </c>
      <c r="C285" t="s">
        <v>14</v>
      </c>
      <c r="D285">
        <v>30</v>
      </c>
      <c r="E285" t="s">
        <v>1160</v>
      </c>
      <c r="F285" t="s">
        <v>1165</v>
      </c>
      <c r="G285" t="s">
        <v>16</v>
      </c>
      <c r="H285" s="5">
        <v>44189</v>
      </c>
      <c r="I285">
        <v>79251.95</v>
      </c>
      <c r="J285" t="s">
        <v>61</v>
      </c>
      <c r="K285">
        <v>-9036788126</v>
      </c>
      <c r="L285" t="s">
        <v>30</v>
      </c>
      <c r="M285" t="b">
        <v>0</v>
      </c>
      <c r="N285" s="6" cm="1">
        <f t="array" ref="N285">IF(Table_Employee!I285="N/A",
    IFERROR(MEDIAN(_xlfn._xlws.FILTER(Table_Employee_Clean[Salary],
        (Table_Employee_Clean[Department] = Table_Employee!E285) *
        (Table_Employee_Clean[Region] = Table_Employee!F285))),
    "N/A"),
Table_Employee!I285)</f>
        <v>79251.95</v>
      </c>
      <c r="O285" t="str">
        <f>" "&amp;SUBSTITUTE(Table_Employee_Clean[[#This Row],[Phone]],"-","")</f>
        <v xml:space="preserve"> 9036788126</v>
      </c>
      <c r="P285" t="str">
        <f>TEXT(Table_Employee_Clean[[#This Row],[Format_Phone]],"(000) 000-0000")</f>
        <v>(903) 678-8126</v>
      </c>
      <c r="Q285" t="str">
        <f>CONCATENATE(TRIM(Table_Employee_Clean[[#This Row],[First_Name]])," ",TRIM(Table_Employee_Clean[[#This Row],[Last_Name]]))</f>
        <v>David Davis</v>
      </c>
      <c r="R285">
        <f ca="1">DATEDIF(Table_Employee_Clean[[#This Row],[Join_Date]], TODAY(), "y")</f>
        <v>5</v>
      </c>
      <c r="S285" t="str">
        <f>CONCATENATE(TRIM(Table_Employee_Clean[[#This Row],[Name_Concat]])," FROM ",TRIM(Table_Employee_Clean[[#This Row],[Region]]))</f>
        <v>David Davis FROM Nevada</v>
      </c>
    </row>
    <row r="286" spans="1:19" x14ac:dyDescent="0.25">
      <c r="A286" t="s">
        <v>420</v>
      </c>
      <c r="B286" t="s">
        <v>25</v>
      </c>
      <c r="C286" t="s">
        <v>53</v>
      </c>
      <c r="D286">
        <v>40</v>
      </c>
      <c r="E286" t="s">
        <v>1162</v>
      </c>
      <c r="F286" t="s">
        <v>1169</v>
      </c>
      <c r="G286" t="s">
        <v>28</v>
      </c>
      <c r="H286" s="5">
        <v>45617</v>
      </c>
      <c r="I286">
        <v>114822.78</v>
      </c>
      <c r="J286" t="s">
        <v>134</v>
      </c>
      <c r="K286">
        <v>-8686694319</v>
      </c>
      <c r="L286" t="s">
        <v>30</v>
      </c>
      <c r="M286" t="b">
        <v>1</v>
      </c>
      <c r="N286" s="6" cm="1">
        <f t="array" ref="N286">IF(Table_Employee!I286="N/A",
    IFERROR(MEDIAN(_xlfn._xlws.FILTER(Table_Employee_Clean[Salary],
        (Table_Employee_Clean[Department] = Table_Employee!E286) *
        (Table_Employee_Clean[Region] = Table_Employee!F286))),
    "N/A"),
Table_Employee!I286)</f>
        <v>114822.78</v>
      </c>
      <c r="O286" t="str">
        <f>" "&amp;SUBSTITUTE(Table_Employee_Clean[[#This Row],[Phone]],"-","")</f>
        <v xml:space="preserve"> 8686694319</v>
      </c>
      <c r="P286" t="str">
        <f>TEXT(Table_Employee_Clean[[#This Row],[Format_Phone]],"(000) 000-0000")</f>
        <v>(868) 669-4319</v>
      </c>
      <c r="Q286" t="str">
        <f>CONCATENATE(TRIM(Table_Employee_Clean[[#This Row],[First_Name]])," ",TRIM(Table_Employee_Clean[[#This Row],[Last_Name]]))</f>
        <v>Alice Johnson</v>
      </c>
      <c r="R286">
        <f ca="1">DATEDIF(Table_Employee_Clean[[#This Row],[Join_Date]], TODAY(), "y")</f>
        <v>1</v>
      </c>
      <c r="S286" t="str">
        <f>CONCATENATE(TRIM(Table_Employee_Clean[[#This Row],[Name_Concat]])," FROM ",TRIM(Table_Employee_Clean[[#This Row],[Region]]))</f>
        <v>Alice Johnson FROM New York</v>
      </c>
    </row>
    <row r="287" spans="1:19" x14ac:dyDescent="0.25">
      <c r="A287" t="s">
        <v>421</v>
      </c>
      <c r="B287" t="s">
        <v>25</v>
      </c>
      <c r="C287" t="s">
        <v>37</v>
      </c>
      <c r="D287">
        <v>35</v>
      </c>
      <c r="E287" t="s">
        <v>1168</v>
      </c>
      <c r="F287" t="s">
        <v>1171</v>
      </c>
      <c r="G287" t="s">
        <v>16</v>
      </c>
      <c r="H287" s="5">
        <v>44517</v>
      </c>
      <c r="I287">
        <v>69919.320000000007</v>
      </c>
      <c r="J287" t="s">
        <v>281</v>
      </c>
      <c r="K287">
        <v>-2939087883</v>
      </c>
      <c r="L287" t="s">
        <v>18</v>
      </c>
      <c r="M287" t="b">
        <v>1</v>
      </c>
      <c r="N287" s="6" cm="1">
        <f t="array" ref="N287">IF(Table_Employee!I287="N/A",
    IFERROR(MEDIAN(_xlfn._xlws.FILTER(Table_Employee_Clean[Salary],
        (Table_Employee_Clean[Department] = Table_Employee!E287) *
        (Table_Employee_Clean[Region] = Table_Employee!F287))),
    "N/A"),
Table_Employee!I287)</f>
        <v>69919.320000000007</v>
      </c>
      <c r="O287" t="str">
        <f>" "&amp;SUBSTITUTE(Table_Employee_Clean[[#This Row],[Phone]],"-","")</f>
        <v xml:space="preserve"> 2939087883</v>
      </c>
      <c r="P287" t="str">
        <f>TEXT(Table_Employee_Clean[[#This Row],[Format_Phone]],"(000) 000-0000")</f>
        <v>(293) 908-7883</v>
      </c>
      <c r="Q287" t="str">
        <f>CONCATENATE(TRIM(Table_Employee_Clean[[#This Row],[First_Name]])," ",TRIM(Table_Employee_Clean[[#This Row],[Last_Name]]))</f>
        <v>Alice Williams</v>
      </c>
      <c r="R287">
        <f ca="1">DATEDIF(Table_Employee_Clean[[#This Row],[Join_Date]], TODAY(), "y")</f>
        <v>4</v>
      </c>
      <c r="S287" t="str">
        <f>CONCATENATE(TRIM(Table_Employee_Clean[[#This Row],[Name_Concat]])," FROM ",TRIM(Table_Employee_Clean[[#This Row],[Region]]))</f>
        <v>Alice Williams FROM Illinois</v>
      </c>
    </row>
    <row r="288" spans="1:19" x14ac:dyDescent="0.25">
      <c r="A288" t="s">
        <v>422</v>
      </c>
      <c r="B288" t="s">
        <v>63</v>
      </c>
      <c r="C288" t="s">
        <v>111</v>
      </c>
      <c r="D288">
        <v>30</v>
      </c>
      <c r="E288" t="s">
        <v>1168</v>
      </c>
      <c r="F288" t="s">
        <v>1167</v>
      </c>
      <c r="G288" t="s">
        <v>33</v>
      </c>
      <c r="H288" s="5">
        <v>44225</v>
      </c>
      <c r="I288">
        <v>106616.97</v>
      </c>
      <c r="J288" t="s">
        <v>284</v>
      </c>
      <c r="K288">
        <v>-4344812307</v>
      </c>
      <c r="L288" t="s">
        <v>40</v>
      </c>
      <c r="M288" t="b">
        <v>0</v>
      </c>
      <c r="N288" s="6" cm="1">
        <f t="array" ref="N288">IF(Table_Employee!I288="N/A",
    IFERROR(MEDIAN(_xlfn._xlws.FILTER(Table_Employee_Clean[Salary],
        (Table_Employee_Clean[Department] = Table_Employee!E288) *
        (Table_Employee_Clean[Region] = Table_Employee!F288))),
    "N/A"),
Table_Employee!I288)</f>
        <v>106616.97</v>
      </c>
      <c r="O288" t="str">
        <f>" "&amp;SUBSTITUTE(Table_Employee_Clean[[#This Row],[Phone]],"-","")</f>
        <v xml:space="preserve"> 4344812307</v>
      </c>
      <c r="P288" t="str">
        <f>TEXT(Table_Employee_Clean[[#This Row],[Format_Phone]],"(000) 000-0000")</f>
        <v>(434) 481-2307</v>
      </c>
      <c r="Q288" t="str">
        <f>CONCATENATE(TRIM(Table_Employee_Clean[[#This Row],[First_Name]])," ",TRIM(Table_Employee_Clean[[#This Row],[Last_Name]]))</f>
        <v>Heidi Smith</v>
      </c>
      <c r="R288">
        <f ca="1">DATEDIF(Table_Employee_Clean[[#This Row],[Join_Date]], TODAY(), "y")</f>
        <v>5</v>
      </c>
      <c r="S288" t="str">
        <f>CONCATENATE(TRIM(Table_Employee_Clean[[#This Row],[Name_Concat]])," FROM ",TRIM(Table_Employee_Clean[[#This Row],[Region]]))</f>
        <v>Heidi Smith FROM Florida</v>
      </c>
    </row>
    <row r="289" spans="1:19" x14ac:dyDescent="0.25">
      <c r="A289" t="s">
        <v>423</v>
      </c>
      <c r="B289" t="s">
        <v>63</v>
      </c>
      <c r="C289" t="s">
        <v>26</v>
      </c>
      <c r="D289">
        <v>35</v>
      </c>
      <c r="E289" t="s">
        <v>1160</v>
      </c>
      <c r="F289" t="s">
        <v>1169</v>
      </c>
      <c r="G289" t="s">
        <v>16</v>
      </c>
      <c r="H289" s="5">
        <v>45339</v>
      </c>
      <c r="I289">
        <v>73597.850000000006</v>
      </c>
      <c r="J289" t="s">
        <v>251</v>
      </c>
      <c r="K289">
        <v>-3402424032</v>
      </c>
      <c r="L289" t="s">
        <v>40</v>
      </c>
      <c r="M289" t="b">
        <v>1</v>
      </c>
      <c r="N289" s="6" cm="1">
        <f t="array" ref="N289">IF(Table_Employee!I289="N/A",
    IFERROR(MEDIAN(_xlfn._xlws.FILTER(Table_Employee_Clean[Salary],
        (Table_Employee_Clean[Department] = Table_Employee!E289) *
        (Table_Employee_Clean[Region] = Table_Employee!F289))),
    "N/A"),
Table_Employee!I289)</f>
        <v>73597.850000000006</v>
      </c>
      <c r="O289" t="str">
        <f>" "&amp;SUBSTITUTE(Table_Employee_Clean[[#This Row],[Phone]],"-","")</f>
        <v xml:space="preserve"> 3402424032</v>
      </c>
      <c r="P289" t="str">
        <f>TEXT(Table_Employee_Clean[[#This Row],[Format_Phone]],"(000) 000-0000")</f>
        <v>(340) 242-4032</v>
      </c>
      <c r="Q289" t="str">
        <f>CONCATENATE(TRIM(Table_Employee_Clean[[#This Row],[First_Name]])," ",TRIM(Table_Employee_Clean[[#This Row],[Last_Name]]))</f>
        <v>Heidi Jones</v>
      </c>
      <c r="R289">
        <f ca="1">DATEDIF(Table_Employee_Clean[[#This Row],[Join_Date]], TODAY(), "y")</f>
        <v>2</v>
      </c>
      <c r="S289" t="str">
        <f>CONCATENATE(TRIM(Table_Employee_Clean[[#This Row],[Name_Concat]])," FROM ",TRIM(Table_Employee_Clean[[#This Row],[Region]]))</f>
        <v>Heidi Jones FROM New York</v>
      </c>
    </row>
    <row r="290" spans="1:19" x14ac:dyDescent="0.25">
      <c r="A290" t="s">
        <v>424</v>
      </c>
      <c r="B290" t="s">
        <v>57</v>
      </c>
      <c r="C290" t="s">
        <v>111</v>
      </c>
      <c r="D290">
        <v>30</v>
      </c>
      <c r="E290" t="s">
        <v>1168</v>
      </c>
      <c r="F290" t="s">
        <v>1165</v>
      </c>
      <c r="G290" t="s">
        <v>33</v>
      </c>
      <c r="H290" s="5">
        <v>45524</v>
      </c>
      <c r="I290">
        <v>79939.23</v>
      </c>
      <c r="J290" t="s">
        <v>266</v>
      </c>
      <c r="K290">
        <v>-8105955183</v>
      </c>
      <c r="L290" t="s">
        <v>23</v>
      </c>
      <c r="M290" t="b">
        <v>1</v>
      </c>
      <c r="N290" s="6" cm="1">
        <f t="array" ref="N290">IF(Table_Employee!I290="N/A",
    IFERROR(MEDIAN(_xlfn._xlws.FILTER(Table_Employee_Clean[Salary],
        (Table_Employee_Clean[Department] = Table_Employee!E290) *
        (Table_Employee_Clean[Region] = Table_Employee!F290))),
    "N/A"),
Table_Employee!I290)</f>
        <v>79939.23</v>
      </c>
      <c r="O290" t="str">
        <f>" "&amp;SUBSTITUTE(Table_Employee_Clean[[#This Row],[Phone]],"-","")</f>
        <v xml:space="preserve"> 8105955183</v>
      </c>
      <c r="P290" t="str">
        <f>TEXT(Table_Employee_Clean[[#This Row],[Format_Phone]],"(000) 000-0000")</f>
        <v>(810) 595-5183</v>
      </c>
      <c r="Q290" t="str">
        <f>CONCATENATE(TRIM(Table_Employee_Clean[[#This Row],[First_Name]])," ",TRIM(Table_Employee_Clean[[#This Row],[Last_Name]]))</f>
        <v>David Smith</v>
      </c>
      <c r="R290">
        <f ca="1">DATEDIF(Table_Employee_Clean[[#This Row],[Join_Date]], TODAY(), "y")</f>
        <v>2</v>
      </c>
      <c r="S290" t="str">
        <f>CONCATENATE(TRIM(Table_Employee_Clean[[#This Row],[Name_Concat]])," FROM ",TRIM(Table_Employee_Clean[[#This Row],[Region]]))</f>
        <v>David Smith FROM Nevada</v>
      </c>
    </row>
    <row r="291" spans="1:19" x14ac:dyDescent="0.25">
      <c r="A291" t="s">
        <v>425</v>
      </c>
      <c r="B291" t="s">
        <v>67</v>
      </c>
      <c r="C291" t="s">
        <v>42</v>
      </c>
      <c r="D291">
        <v>25</v>
      </c>
      <c r="E291" t="s">
        <v>1164</v>
      </c>
      <c r="F291" t="s">
        <v>1169</v>
      </c>
      <c r="G291" t="s">
        <v>33</v>
      </c>
      <c r="H291" s="5">
        <v>44493</v>
      </c>
      <c r="I291" t="s">
        <v>223</v>
      </c>
      <c r="J291" t="s">
        <v>78</v>
      </c>
      <c r="K291">
        <v>-2694500533</v>
      </c>
      <c r="L291" t="s">
        <v>40</v>
      </c>
      <c r="M291" t="b">
        <v>0</v>
      </c>
      <c r="N291" s="6" cm="1">
        <f t="array" ref="N291">IF(Table_Employee!I291="N/A",
    IFERROR(MEDIAN(_xlfn._xlws.FILTER(Table_Employee_Clean[Salary],
        (Table_Employee_Clean[Department] = Table_Employee!E291) *
        (Table_Employee_Clean[Region] = Table_Employee!F291))),
    "N/A"),
Table_Employee!I291)</f>
        <v>77997.320000000007</v>
      </c>
      <c r="O291" t="str">
        <f>" "&amp;SUBSTITUTE(Table_Employee_Clean[[#This Row],[Phone]],"-","")</f>
        <v xml:space="preserve"> 2694500533</v>
      </c>
      <c r="P291" t="str">
        <f>TEXT(Table_Employee_Clean[[#This Row],[Format_Phone]],"(000) 000-0000")</f>
        <v>(269) 450-0533</v>
      </c>
      <c r="Q291" t="str">
        <f>CONCATENATE(TRIM(Table_Employee_Clean[[#This Row],[First_Name]])," ",TRIM(Table_Employee_Clean[[#This Row],[Last_Name]]))</f>
        <v>Grace Garcia</v>
      </c>
      <c r="R291">
        <f ca="1">DATEDIF(Table_Employee_Clean[[#This Row],[Join_Date]], TODAY(), "y")</f>
        <v>4</v>
      </c>
      <c r="S291" t="str">
        <f>CONCATENATE(TRIM(Table_Employee_Clean[[#This Row],[Name_Concat]])," FROM ",TRIM(Table_Employee_Clean[[#This Row],[Region]]))</f>
        <v>Grace Garcia FROM New York</v>
      </c>
    </row>
    <row r="292" spans="1:19" x14ac:dyDescent="0.25">
      <c r="A292" t="s">
        <v>426</v>
      </c>
      <c r="B292" t="s">
        <v>67</v>
      </c>
      <c r="C292" t="s">
        <v>111</v>
      </c>
      <c r="D292">
        <v>30</v>
      </c>
      <c r="E292" t="s">
        <v>1162</v>
      </c>
      <c r="F292" t="s">
        <v>1161</v>
      </c>
      <c r="G292" t="s">
        <v>33</v>
      </c>
      <c r="H292" s="5">
        <v>44449</v>
      </c>
      <c r="I292">
        <v>90772.25</v>
      </c>
      <c r="J292" t="s">
        <v>122</v>
      </c>
      <c r="K292">
        <v>-2408916497</v>
      </c>
      <c r="L292" t="s">
        <v>18</v>
      </c>
      <c r="M292" t="b">
        <v>0</v>
      </c>
      <c r="N292" s="6" cm="1">
        <f t="array" ref="N292">IF(Table_Employee!I292="N/A",
    IFERROR(MEDIAN(_xlfn._xlws.FILTER(Table_Employee_Clean[Salary],
        (Table_Employee_Clean[Department] = Table_Employee!E292) *
        (Table_Employee_Clean[Region] = Table_Employee!F292))),
    "N/A"),
Table_Employee!I292)</f>
        <v>90772.25</v>
      </c>
      <c r="O292" t="str">
        <f>" "&amp;SUBSTITUTE(Table_Employee_Clean[[#This Row],[Phone]],"-","")</f>
        <v xml:space="preserve"> 2408916497</v>
      </c>
      <c r="P292" t="str">
        <f>TEXT(Table_Employee_Clean[[#This Row],[Format_Phone]],"(000) 000-0000")</f>
        <v>(240) 891-6497</v>
      </c>
      <c r="Q292" t="str">
        <f>CONCATENATE(TRIM(Table_Employee_Clean[[#This Row],[First_Name]])," ",TRIM(Table_Employee_Clean[[#This Row],[Last_Name]]))</f>
        <v>Grace Smith</v>
      </c>
      <c r="R292">
        <f ca="1">DATEDIF(Table_Employee_Clean[[#This Row],[Join_Date]], TODAY(), "y")</f>
        <v>5</v>
      </c>
      <c r="S292" t="str">
        <f>CONCATENATE(TRIM(Table_Employee_Clean[[#This Row],[Name_Concat]])," FROM ",TRIM(Table_Employee_Clean[[#This Row],[Region]]))</f>
        <v>Grace Smith FROM California</v>
      </c>
    </row>
    <row r="293" spans="1:19" x14ac:dyDescent="0.25">
      <c r="A293" t="s">
        <v>427</v>
      </c>
      <c r="B293" t="s">
        <v>32</v>
      </c>
      <c r="C293" t="s">
        <v>37</v>
      </c>
      <c r="D293">
        <v>35</v>
      </c>
      <c r="E293" t="s">
        <v>1160</v>
      </c>
      <c r="F293" t="s">
        <v>1169</v>
      </c>
      <c r="G293" t="s">
        <v>16</v>
      </c>
      <c r="H293" s="5">
        <v>45198</v>
      </c>
      <c r="I293">
        <v>58275.74</v>
      </c>
      <c r="J293" t="s">
        <v>127</v>
      </c>
      <c r="K293">
        <v>-3735439626</v>
      </c>
      <c r="L293" t="s">
        <v>30</v>
      </c>
      <c r="M293" t="b">
        <v>0</v>
      </c>
      <c r="N293" s="6" cm="1">
        <f t="array" ref="N293">IF(Table_Employee!I293="N/A",
    IFERROR(MEDIAN(_xlfn._xlws.FILTER(Table_Employee_Clean[Salary],
        (Table_Employee_Clean[Department] = Table_Employee!E293) *
        (Table_Employee_Clean[Region] = Table_Employee!F293))),
    "N/A"),
Table_Employee!I293)</f>
        <v>58275.74</v>
      </c>
      <c r="O293" t="str">
        <f>" "&amp;SUBSTITUTE(Table_Employee_Clean[[#This Row],[Phone]],"-","")</f>
        <v xml:space="preserve"> 3735439626</v>
      </c>
      <c r="P293" t="str">
        <f>TEXT(Table_Employee_Clean[[#This Row],[Format_Phone]],"(000) 000-0000")</f>
        <v>(373) 543-9626</v>
      </c>
      <c r="Q293" t="str">
        <f>CONCATENATE(TRIM(Table_Employee_Clean[[#This Row],[First_Name]])," ",TRIM(Table_Employee_Clean[[#This Row],[Last_Name]]))</f>
        <v>Eva Williams</v>
      </c>
      <c r="R293">
        <f ca="1">DATEDIF(Table_Employee_Clean[[#This Row],[Join_Date]], TODAY(), "y")</f>
        <v>3</v>
      </c>
      <c r="S293" t="str">
        <f>CONCATENATE(TRIM(Table_Employee_Clean[[#This Row],[Name_Concat]])," FROM ",TRIM(Table_Employee_Clean[[#This Row],[Region]]))</f>
        <v>Eva Williams FROM New York</v>
      </c>
    </row>
    <row r="294" spans="1:19" x14ac:dyDescent="0.25">
      <c r="A294" t="s">
        <v>428</v>
      </c>
      <c r="B294" t="s">
        <v>67</v>
      </c>
      <c r="C294" t="s">
        <v>111</v>
      </c>
      <c r="D294">
        <v>30</v>
      </c>
      <c r="E294" t="s">
        <v>1160</v>
      </c>
      <c r="F294" t="s">
        <v>1161</v>
      </c>
      <c r="G294" t="s">
        <v>28</v>
      </c>
      <c r="H294" s="5">
        <v>44071</v>
      </c>
      <c r="I294">
        <v>94709.79</v>
      </c>
      <c r="J294" t="s">
        <v>122</v>
      </c>
      <c r="K294">
        <v>-3652717271</v>
      </c>
      <c r="L294" t="s">
        <v>23</v>
      </c>
      <c r="M294" t="b">
        <v>0</v>
      </c>
      <c r="N294" s="6" cm="1">
        <f t="array" ref="N294">IF(Table_Employee!I294="N/A",
    IFERROR(MEDIAN(_xlfn._xlws.FILTER(Table_Employee_Clean[Salary],
        (Table_Employee_Clean[Department] = Table_Employee!E294) *
        (Table_Employee_Clean[Region] = Table_Employee!F294))),
    "N/A"),
Table_Employee!I294)</f>
        <v>94709.79</v>
      </c>
      <c r="O294" t="str">
        <f>" "&amp;SUBSTITUTE(Table_Employee_Clean[[#This Row],[Phone]],"-","")</f>
        <v xml:space="preserve"> 3652717271</v>
      </c>
      <c r="P294" t="str">
        <f>TEXT(Table_Employee_Clean[[#This Row],[Format_Phone]],"(000) 000-0000")</f>
        <v>(365) 271-7271</v>
      </c>
      <c r="Q294" t="str">
        <f>CONCATENATE(TRIM(Table_Employee_Clean[[#This Row],[First_Name]])," ",TRIM(Table_Employee_Clean[[#This Row],[Last_Name]]))</f>
        <v>Grace Smith</v>
      </c>
      <c r="R294">
        <f ca="1">DATEDIF(Table_Employee_Clean[[#This Row],[Join_Date]], TODAY(), "y")</f>
        <v>6</v>
      </c>
      <c r="S294" t="str">
        <f>CONCATENATE(TRIM(Table_Employee_Clean[[#This Row],[Name_Concat]])," FROM ",TRIM(Table_Employee_Clean[[#This Row],[Region]]))</f>
        <v>Grace Smith FROM California</v>
      </c>
    </row>
    <row r="295" spans="1:19" x14ac:dyDescent="0.25">
      <c r="A295" t="s">
        <v>429</v>
      </c>
      <c r="B295" t="s">
        <v>36</v>
      </c>
      <c r="C295" t="s">
        <v>53</v>
      </c>
      <c r="D295">
        <v>30</v>
      </c>
      <c r="E295" t="s">
        <v>1164</v>
      </c>
      <c r="F295" t="s">
        <v>1169</v>
      </c>
      <c r="G295" t="s">
        <v>16</v>
      </c>
      <c r="H295" s="5">
        <v>44810</v>
      </c>
      <c r="I295">
        <v>60722.99</v>
      </c>
      <c r="J295" t="s">
        <v>219</v>
      </c>
      <c r="K295">
        <v>-2397240421</v>
      </c>
      <c r="L295" t="s">
        <v>23</v>
      </c>
      <c r="M295" t="b">
        <v>1</v>
      </c>
      <c r="N295" s="6" cm="1">
        <f t="array" ref="N295">IF(Table_Employee!I295="N/A",
    IFERROR(MEDIAN(_xlfn._xlws.FILTER(Table_Employee_Clean[Salary],
        (Table_Employee_Clean[Department] = Table_Employee!E295) *
        (Table_Employee_Clean[Region] = Table_Employee!F295))),
    "N/A"),
Table_Employee!I295)</f>
        <v>60722.99</v>
      </c>
      <c r="O295" t="str">
        <f>" "&amp;SUBSTITUTE(Table_Employee_Clean[[#This Row],[Phone]],"-","")</f>
        <v xml:space="preserve"> 2397240421</v>
      </c>
      <c r="P295" t="str">
        <f>TEXT(Table_Employee_Clean[[#This Row],[Format_Phone]],"(000) 000-0000")</f>
        <v>(239) 724-0421</v>
      </c>
      <c r="Q295" t="str">
        <f>CONCATENATE(TRIM(Table_Employee_Clean[[#This Row],[First_Name]])," ",TRIM(Table_Employee_Clean[[#This Row],[Last_Name]]))</f>
        <v>Frank Johnson</v>
      </c>
      <c r="R295">
        <f ca="1">DATEDIF(Table_Employee_Clean[[#This Row],[Join_Date]], TODAY(), "y")</f>
        <v>4</v>
      </c>
      <c r="S295" t="str">
        <f>CONCATENATE(TRIM(Table_Employee_Clean[[#This Row],[Name_Concat]])," FROM ",TRIM(Table_Employee_Clean[[#This Row],[Region]]))</f>
        <v>Frank Johnson FROM New York</v>
      </c>
    </row>
    <row r="296" spans="1:19" x14ac:dyDescent="0.25">
      <c r="A296" t="s">
        <v>430</v>
      </c>
      <c r="B296" t="s">
        <v>36</v>
      </c>
      <c r="C296" t="s">
        <v>53</v>
      </c>
      <c r="D296">
        <v>40</v>
      </c>
      <c r="E296" t="s">
        <v>1160</v>
      </c>
      <c r="F296" t="s">
        <v>1171</v>
      </c>
      <c r="G296" t="s">
        <v>33</v>
      </c>
      <c r="H296" s="5">
        <v>45382</v>
      </c>
      <c r="I296">
        <v>87626.240000000005</v>
      </c>
      <c r="J296" t="s">
        <v>219</v>
      </c>
      <c r="K296">
        <v>-6931216375</v>
      </c>
      <c r="L296" t="s">
        <v>30</v>
      </c>
      <c r="M296" t="b">
        <v>1</v>
      </c>
      <c r="N296" s="6" cm="1">
        <f t="array" ref="N296">IF(Table_Employee!I296="N/A",
    IFERROR(MEDIAN(_xlfn._xlws.FILTER(Table_Employee_Clean[Salary],
        (Table_Employee_Clean[Department] = Table_Employee!E296) *
        (Table_Employee_Clean[Region] = Table_Employee!F296))),
    "N/A"),
Table_Employee!I296)</f>
        <v>87626.240000000005</v>
      </c>
      <c r="O296" t="str">
        <f>" "&amp;SUBSTITUTE(Table_Employee_Clean[[#This Row],[Phone]],"-","")</f>
        <v xml:space="preserve"> 6931216375</v>
      </c>
      <c r="P296" t="str">
        <f>TEXT(Table_Employee_Clean[[#This Row],[Format_Phone]],"(000) 000-0000")</f>
        <v>(693) 121-6375</v>
      </c>
      <c r="Q296" t="str">
        <f>CONCATENATE(TRIM(Table_Employee_Clean[[#This Row],[First_Name]])," ",TRIM(Table_Employee_Clean[[#This Row],[Last_Name]]))</f>
        <v>Frank Johnson</v>
      </c>
      <c r="R296">
        <f ca="1">DATEDIF(Table_Employee_Clean[[#This Row],[Join_Date]], TODAY(), "y")</f>
        <v>2</v>
      </c>
      <c r="S296" t="str">
        <f>CONCATENATE(TRIM(Table_Employee_Clean[[#This Row],[Name_Concat]])," FROM ",TRIM(Table_Employee_Clean[[#This Row],[Region]]))</f>
        <v>Frank Johnson FROM Illinois</v>
      </c>
    </row>
    <row r="297" spans="1:19" x14ac:dyDescent="0.25">
      <c r="A297" t="s">
        <v>431</v>
      </c>
      <c r="B297" t="s">
        <v>57</v>
      </c>
      <c r="C297" t="s">
        <v>20</v>
      </c>
      <c r="D297">
        <v>30</v>
      </c>
      <c r="E297" t="s">
        <v>1160</v>
      </c>
      <c r="F297" t="s">
        <v>1171</v>
      </c>
      <c r="G297" t="s">
        <v>16</v>
      </c>
      <c r="H297" s="5">
        <v>44907</v>
      </c>
      <c r="I297">
        <v>81272.36</v>
      </c>
      <c r="J297" t="s">
        <v>188</v>
      </c>
      <c r="K297">
        <v>-1820916600</v>
      </c>
      <c r="L297" t="s">
        <v>40</v>
      </c>
      <c r="M297" t="b">
        <v>0</v>
      </c>
      <c r="N297" s="6" cm="1">
        <f t="array" ref="N297">IF(Table_Employee!I297="N/A",
    IFERROR(MEDIAN(_xlfn._xlws.FILTER(Table_Employee_Clean[Salary],
        (Table_Employee_Clean[Department] = Table_Employee!E297) *
        (Table_Employee_Clean[Region] = Table_Employee!F297))),
    "N/A"),
Table_Employee!I297)</f>
        <v>81272.36</v>
      </c>
      <c r="O297" t="str">
        <f>" "&amp;SUBSTITUTE(Table_Employee_Clean[[#This Row],[Phone]],"-","")</f>
        <v xml:space="preserve"> 1820916600</v>
      </c>
      <c r="P297" t="str">
        <f>TEXT(Table_Employee_Clean[[#This Row],[Format_Phone]],"(000) 000-0000")</f>
        <v>(182) 091-6600</v>
      </c>
      <c r="Q297" t="str">
        <f>CONCATENATE(TRIM(Table_Employee_Clean[[#This Row],[First_Name]])," ",TRIM(Table_Employee_Clean[[#This Row],[Last_Name]]))</f>
        <v>David Brown</v>
      </c>
      <c r="R297">
        <f ca="1">DATEDIF(Table_Employee_Clean[[#This Row],[Join_Date]], TODAY(), "y")</f>
        <v>3</v>
      </c>
      <c r="S297" t="str">
        <f>CONCATENATE(TRIM(Table_Employee_Clean[[#This Row],[Name_Concat]])," FROM ",TRIM(Table_Employee_Clean[[#This Row],[Region]]))</f>
        <v>David Brown FROM Illinois</v>
      </c>
    </row>
    <row r="298" spans="1:19" x14ac:dyDescent="0.25">
      <c r="A298" t="s">
        <v>432</v>
      </c>
      <c r="B298" t="s">
        <v>13</v>
      </c>
      <c r="C298" t="s">
        <v>86</v>
      </c>
      <c r="D298">
        <v>30</v>
      </c>
      <c r="E298" t="s">
        <v>1166</v>
      </c>
      <c r="F298" t="s">
        <v>1163</v>
      </c>
      <c r="G298" t="s">
        <v>28</v>
      </c>
      <c r="H298" s="5">
        <v>44866</v>
      </c>
      <c r="I298">
        <v>64150.97</v>
      </c>
      <c r="J298" t="s">
        <v>87</v>
      </c>
      <c r="K298">
        <v>-23142899</v>
      </c>
      <c r="L298" t="s">
        <v>30</v>
      </c>
      <c r="M298" t="b">
        <v>1</v>
      </c>
      <c r="N298" s="6" cm="1">
        <f t="array" ref="N298">IF(Table_Employee!I298="N/A",
    IFERROR(MEDIAN(_xlfn._xlws.FILTER(Table_Employee_Clean[Salary],
        (Table_Employee_Clean[Department] = Table_Employee!E298) *
        (Table_Employee_Clean[Region] = Table_Employee!F298))),
    "N/A"),
Table_Employee!I298)</f>
        <v>64150.97</v>
      </c>
      <c r="O298" t="str">
        <f>" "&amp;SUBSTITUTE(Table_Employee_Clean[[#This Row],[Phone]],"-","")</f>
        <v xml:space="preserve"> 23142899</v>
      </c>
      <c r="P298" t="str">
        <f>TEXT(Table_Employee_Clean[[#This Row],[Format_Phone]],"(000) 000-0000")</f>
        <v>(002) 314-2899</v>
      </c>
      <c r="Q298" t="str">
        <f>CONCATENATE(TRIM(Table_Employee_Clean[[#This Row],[First_Name]])," ",TRIM(Table_Employee_Clean[[#This Row],[Last_Name]]))</f>
        <v>Bob Miller</v>
      </c>
      <c r="R298">
        <f ca="1">DATEDIF(Table_Employee_Clean[[#This Row],[Join_Date]], TODAY(), "y")</f>
        <v>3</v>
      </c>
      <c r="S298" t="str">
        <f>CONCATENATE(TRIM(Table_Employee_Clean[[#This Row],[Name_Concat]])," FROM ",TRIM(Table_Employee_Clean[[#This Row],[Region]]))</f>
        <v>Bob Miller FROM Texas</v>
      </c>
    </row>
    <row r="299" spans="1:19" x14ac:dyDescent="0.25">
      <c r="A299" t="s">
        <v>433</v>
      </c>
      <c r="B299" t="s">
        <v>52</v>
      </c>
      <c r="C299" t="s">
        <v>14</v>
      </c>
      <c r="D299">
        <v>35</v>
      </c>
      <c r="E299" t="s">
        <v>1168</v>
      </c>
      <c r="F299" t="s">
        <v>1167</v>
      </c>
      <c r="G299" t="s">
        <v>16</v>
      </c>
      <c r="H299" s="5">
        <v>45224</v>
      </c>
      <c r="I299">
        <v>64378.1</v>
      </c>
      <c r="J299" t="s">
        <v>149</v>
      </c>
      <c r="K299">
        <v>-1851327971</v>
      </c>
      <c r="L299" t="s">
        <v>40</v>
      </c>
      <c r="M299" t="b">
        <v>0</v>
      </c>
      <c r="N299" s="6" cm="1">
        <f t="array" ref="N299">IF(Table_Employee!I299="N/A",
    IFERROR(MEDIAN(_xlfn._xlws.FILTER(Table_Employee_Clean[Salary],
        (Table_Employee_Clean[Department] = Table_Employee!E299) *
        (Table_Employee_Clean[Region] = Table_Employee!F299))),
    "N/A"),
Table_Employee!I299)</f>
        <v>64378.1</v>
      </c>
      <c r="O299" t="str">
        <f>" "&amp;SUBSTITUTE(Table_Employee_Clean[[#This Row],[Phone]],"-","")</f>
        <v xml:space="preserve"> 1851327971</v>
      </c>
      <c r="P299" t="str">
        <f>TEXT(Table_Employee_Clean[[#This Row],[Format_Phone]],"(000) 000-0000")</f>
        <v>(185) 132-7971</v>
      </c>
      <c r="Q299" t="str">
        <f>CONCATENATE(TRIM(Table_Employee_Clean[[#This Row],[First_Name]])," ",TRIM(Table_Employee_Clean[[#This Row],[Last_Name]]))</f>
        <v>Charlie Davis</v>
      </c>
      <c r="R299">
        <f ca="1">DATEDIF(Table_Employee_Clean[[#This Row],[Join_Date]], TODAY(), "y")</f>
        <v>2</v>
      </c>
      <c r="S299" t="str">
        <f>CONCATENATE(TRIM(Table_Employee_Clean[[#This Row],[Name_Concat]])," FROM ",TRIM(Table_Employee_Clean[[#This Row],[Region]]))</f>
        <v>Charlie Davis FROM Florida</v>
      </c>
    </row>
    <row r="300" spans="1:19" x14ac:dyDescent="0.25">
      <c r="A300" t="s">
        <v>434</v>
      </c>
      <c r="B300" t="s">
        <v>13</v>
      </c>
      <c r="C300" t="s">
        <v>26</v>
      </c>
      <c r="D300">
        <v>30</v>
      </c>
      <c r="E300" t="s">
        <v>1162</v>
      </c>
      <c r="F300" t="s">
        <v>1163</v>
      </c>
      <c r="G300" t="s">
        <v>33</v>
      </c>
      <c r="H300" s="5">
        <v>44101</v>
      </c>
      <c r="I300">
        <v>85927.35</v>
      </c>
      <c r="J300" t="s">
        <v>48</v>
      </c>
      <c r="K300">
        <v>-4572308480</v>
      </c>
      <c r="L300" t="s">
        <v>30</v>
      </c>
      <c r="M300" t="b">
        <v>0</v>
      </c>
      <c r="N300" s="6" cm="1">
        <f t="array" ref="N300">IF(Table_Employee!I300="N/A",
    IFERROR(MEDIAN(_xlfn._xlws.FILTER(Table_Employee_Clean[Salary],
        (Table_Employee_Clean[Department] = Table_Employee!E300) *
        (Table_Employee_Clean[Region] = Table_Employee!F300))),
    "N/A"),
Table_Employee!I300)</f>
        <v>85927.35</v>
      </c>
      <c r="O300" t="str">
        <f>" "&amp;SUBSTITUTE(Table_Employee_Clean[[#This Row],[Phone]],"-","")</f>
        <v xml:space="preserve"> 4572308480</v>
      </c>
      <c r="P300" t="str">
        <f>TEXT(Table_Employee_Clean[[#This Row],[Format_Phone]],"(000) 000-0000")</f>
        <v>(457) 230-8480</v>
      </c>
      <c r="Q300" t="str">
        <f>CONCATENATE(TRIM(Table_Employee_Clean[[#This Row],[First_Name]])," ",TRIM(Table_Employee_Clean[[#This Row],[Last_Name]]))</f>
        <v>Bob Jones</v>
      </c>
      <c r="R300">
        <f ca="1">DATEDIF(Table_Employee_Clean[[#This Row],[Join_Date]], TODAY(), "y")</f>
        <v>6</v>
      </c>
      <c r="S300" t="str">
        <f>CONCATENATE(TRIM(Table_Employee_Clean[[#This Row],[Name_Concat]])," FROM ",TRIM(Table_Employee_Clean[[#This Row],[Region]]))</f>
        <v>Bob Jones FROM Texas</v>
      </c>
    </row>
    <row r="301" spans="1:19" x14ac:dyDescent="0.25">
      <c r="A301" t="s">
        <v>435</v>
      </c>
      <c r="B301" t="s">
        <v>25</v>
      </c>
      <c r="C301" t="s">
        <v>42</v>
      </c>
      <c r="D301">
        <v>30</v>
      </c>
      <c r="E301" t="s">
        <v>1162</v>
      </c>
      <c r="F301" t="s">
        <v>1165</v>
      </c>
      <c r="G301" t="s">
        <v>33</v>
      </c>
      <c r="H301" s="5">
        <v>45312</v>
      </c>
      <c r="I301">
        <v>51523.93</v>
      </c>
      <c r="J301" t="s">
        <v>44</v>
      </c>
      <c r="K301">
        <v>-18418619</v>
      </c>
      <c r="L301" t="s">
        <v>18</v>
      </c>
      <c r="M301" t="b">
        <v>1</v>
      </c>
      <c r="N301" s="6" cm="1">
        <f t="array" ref="N301">IF(Table_Employee!I301="N/A",
    IFERROR(MEDIAN(_xlfn._xlws.FILTER(Table_Employee_Clean[Salary],
        (Table_Employee_Clean[Department] = Table_Employee!E301) *
        (Table_Employee_Clean[Region] = Table_Employee!F301))),
    "N/A"),
Table_Employee!I301)</f>
        <v>51523.93</v>
      </c>
      <c r="O301" t="str">
        <f>" "&amp;SUBSTITUTE(Table_Employee_Clean[[#This Row],[Phone]],"-","")</f>
        <v xml:space="preserve"> 18418619</v>
      </c>
      <c r="P301" t="str">
        <f>TEXT(Table_Employee_Clean[[#This Row],[Format_Phone]],"(000) 000-0000")</f>
        <v>(001) 841-8619</v>
      </c>
      <c r="Q301" t="str">
        <f>CONCATENATE(TRIM(Table_Employee_Clean[[#This Row],[First_Name]])," ",TRIM(Table_Employee_Clean[[#This Row],[Last_Name]]))</f>
        <v>Alice Garcia</v>
      </c>
      <c r="R301">
        <f ca="1">DATEDIF(Table_Employee_Clean[[#This Row],[Join_Date]], TODAY(), "y")</f>
        <v>2</v>
      </c>
      <c r="S301" t="str">
        <f>CONCATENATE(TRIM(Table_Employee_Clean[[#This Row],[Name_Concat]])," FROM ",TRIM(Table_Employee_Clean[[#This Row],[Region]]))</f>
        <v>Alice Garcia FROM Nevada</v>
      </c>
    </row>
    <row r="302" spans="1:19" x14ac:dyDescent="0.25">
      <c r="A302" t="s">
        <v>436</v>
      </c>
      <c r="B302" t="s">
        <v>25</v>
      </c>
      <c r="C302" t="s">
        <v>111</v>
      </c>
      <c r="D302">
        <v>30</v>
      </c>
      <c r="E302" t="s">
        <v>1168</v>
      </c>
      <c r="F302" t="s">
        <v>1163</v>
      </c>
      <c r="G302" t="s">
        <v>16</v>
      </c>
      <c r="H302" s="5">
        <v>44698</v>
      </c>
      <c r="I302">
        <v>74117.02</v>
      </c>
      <c r="J302" t="s">
        <v>159</v>
      </c>
      <c r="K302">
        <v>-3036625435</v>
      </c>
      <c r="L302" t="s">
        <v>40</v>
      </c>
      <c r="M302" t="b">
        <v>0</v>
      </c>
      <c r="N302" s="6" cm="1">
        <f t="array" ref="N302">IF(Table_Employee!I302="N/A",
    IFERROR(MEDIAN(_xlfn._xlws.FILTER(Table_Employee_Clean[Salary],
        (Table_Employee_Clean[Department] = Table_Employee!E302) *
        (Table_Employee_Clean[Region] = Table_Employee!F302))),
    "N/A"),
Table_Employee!I302)</f>
        <v>74117.02</v>
      </c>
      <c r="O302" t="str">
        <f>" "&amp;SUBSTITUTE(Table_Employee_Clean[[#This Row],[Phone]],"-","")</f>
        <v xml:space="preserve"> 3036625435</v>
      </c>
      <c r="P302" t="str">
        <f>TEXT(Table_Employee_Clean[[#This Row],[Format_Phone]],"(000) 000-0000")</f>
        <v>(303) 662-5435</v>
      </c>
      <c r="Q302" t="str">
        <f>CONCATENATE(TRIM(Table_Employee_Clean[[#This Row],[First_Name]])," ",TRIM(Table_Employee_Clean[[#This Row],[Last_Name]]))</f>
        <v>Alice Smith</v>
      </c>
      <c r="R302">
        <f ca="1">DATEDIF(Table_Employee_Clean[[#This Row],[Join_Date]], TODAY(), "y")</f>
        <v>4</v>
      </c>
      <c r="S302" t="str">
        <f>CONCATENATE(TRIM(Table_Employee_Clean[[#This Row],[Name_Concat]])," FROM ",TRIM(Table_Employee_Clean[[#This Row],[Region]]))</f>
        <v>Alice Smith FROM Texas</v>
      </c>
    </row>
    <row r="303" spans="1:19" x14ac:dyDescent="0.25">
      <c r="A303" t="s">
        <v>437</v>
      </c>
      <c r="B303" t="s">
        <v>25</v>
      </c>
      <c r="C303" t="s">
        <v>111</v>
      </c>
      <c r="D303">
        <v>25</v>
      </c>
      <c r="E303" t="s">
        <v>1162</v>
      </c>
      <c r="F303" t="s">
        <v>1163</v>
      </c>
      <c r="G303" t="s">
        <v>33</v>
      </c>
      <c r="H303" s="5">
        <v>44668</v>
      </c>
      <c r="I303">
        <v>62598.69</v>
      </c>
      <c r="J303" t="s">
        <v>159</v>
      </c>
      <c r="K303">
        <v>-1721314518</v>
      </c>
      <c r="L303" t="s">
        <v>18</v>
      </c>
      <c r="M303" t="b">
        <v>1</v>
      </c>
      <c r="N303" s="6" cm="1">
        <f t="array" ref="N303">IF(Table_Employee!I303="N/A",
    IFERROR(MEDIAN(_xlfn._xlws.FILTER(Table_Employee_Clean[Salary],
        (Table_Employee_Clean[Department] = Table_Employee!E303) *
        (Table_Employee_Clean[Region] = Table_Employee!F303))),
    "N/A"),
Table_Employee!I303)</f>
        <v>62598.69</v>
      </c>
      <c r="O303" t="str">
        <f>" "&amp;SUBSTITUTE(Table_Employee_Clean[[#This Row],[Phone]],"-","")</f>
        <v xml:space="preserve"> 1721314518</v>
      </c>
      <c r="P303" t="str">
        <f>TEXT(Table_Employee_Clean[[#This Row],[Format_Phone]],"(000) 000-0000")</f>
        <v>(172) 131-4518</v>
      </c>
      <c r="Q303" t="str">
        <f>CONCATENATE(TRIM(Table_Employee_Clean[[#This Row],[First_Name]])," ",TRIM(Table_Employee_Clean[[#This Row],[Last_Name]]))</f>
        <v>Alice Smith</v>
      </c>
      <c r="R303">
        <f ca="1">DATEDIF(Table_Employee_Clean[[#This Row],[Join_Date]], TODAY(), "y")</f>
        <v>4</v>
      </c>
      <c r="S303" t="str">
        <f>CONCATENATE(TRIM(Table_Employee_Clean[[#This Row],[Name_Concat]])," FROM ",TRIM(Table_Employee_Clean[[#This Row],[Region]]))</f>
        <v>Alice Smith FROM Texas</v>
      </c>
    </row>
    <row r="304" spans="1:19" x14ac:dyDescent="0.25">
      <c r="A304" t="s">
        <v>438</v>
      </c>
      <c r="B304" t="s">
        <v>67</v>
      </c>
      <c r="C304" t="s">
        <v>37</v>
      </c>
      <c r="D304">
        <v>35</v>
      </c>
      <c r="E304" t="s">
        <v>1162</v>
      </c>
      <c r="F304" t="s">
        <v>1167</v>
      </c>
      <c r="G304" t="s">
        <v>33</v>
      </c>
      <c r="H304" s="5">
        <v>44600</v>
      </c>
      <c r="I304">
        <v>55617.5</v>
      </c>
      <c r="J304" t="s">
        <v>69</v>
      </c>
      <c r="K304">
        <v>-5151092267</v>
      </c>
      <c r="L304" t="s">
        <v>23</v>
      </c>
      <c r="M304" t="b">
        <v>1</v>
      </c>
      <c r="N304" s="6" cm="1">
        <f t="array" ref="N304">IF(Table_Employee!I304="N/A",
    IFERROR(MEDIAN(_xlfn._xlws.FILTER(Table_Employee_Clean[Salary],
        (Table_Employee_Clean[Department] = Table_Employee!E304) *
        (Table_Employee_Clean[Region] = Table_Employee!F304))),
    "N/A"),
Table_Employee!I304)</f>
        <v>55617.5</v>
      </c>
      <c r="O304" t="str">
        <f>" "&amp;SUBSTITUTE(Table_Employee_Clean[[#This Row],[Phone]],"-","")</f>
        <v xml:space="preserve"> 5151092267</v>
      </c>
      <c r="P304" t="str">
        <f>TEXT(Table_Employee_Clean[[#This Row],[Format_Phone]],"(000) 000-0000")</f>
        <v>(515) 109-2267</v>
      </c>
      <c r="Q304" t="str">
        <f>CONCATENATE(TRIM(Table_Employee_Clean[[#This Row],[First_Name]])," ",TRIM(Table_Employee_Clean[[#This Row],[Last_Name]]))</f>
        <v>Grace Williams</v>
      </c>
      <c r="R304">
        <f ca="1">DATEDIF(Table_Employee_Clean[[#This Row],[Join_Date]], TODAY(), "y")</f>
        <v>4</v>
      </c>
      <c r="S304" t="str">
        <f>CONCATENATE(TRIM(Table_Employee_Clean[[#This Row],[Name_Concat]])," FROM ",TRIM(Table_Employee_Clean[[#This Row],[Region]]))</f>
        <v>Grace Williams FROM Florida</v>
      </c>
    </row>
    <row r="305" spans="1:19" x14ac:dyDescent="0.25">
      <c r="A305" t="s">
        <v>439</v>
      </c>
      <c r="B305" t="s">
        <v>52</v>
      </c>
      <c r="C305" t="s">
        <v>86</v>
      </c>
      <c r="D305">
        <v>35</v>
      </c>
      <c r="E305" t="s">
        <v>1166</v>
      </c>
      <c r="F305" t="s">
        <v>1169</v>
      </c>
      <c r="G305" t="s">
        <v>28</v>
      </c>
      <c r="H305" s="5">
        <v>44635</v>
      </c>
      <c r="I305">
        <v>87018.98</v>
      </c>
      <c r="J305" t="s">
        <v>371</v>
      </c>
      <c r="K305">
        <v>-5926249450</v>
      </c>
      <c r="L305" t="s">
        <v>30</v>
      </c>
      <c r="M305" t="b">
        <v>1</v>
      </c>
      <c r="N305" s="6" cm="1">
        <f t="array" ref="N305">IF(Table_Employee!I305="N/A",
    IFERROR(MEDIAN(_xlfn._xlws.FILTER(Table_Employee_Clean[Salary],
        (Table_Employee_Clean[Department] = Table_Employee!E305) *
        (Table_Employee_Clean[Region] = Table_Employee!F305))),
    "N/A"),
Table_Employee!I305)</f>
        <v>87018.98</v>
      </c>
      <c r="O305" t="str">
        <f>" "&amp;SUBSTITUTE(Table_Employee_Clean[[#This Row],[Phone]],"-","")</f>
        <v xml:space="preserve"> 5926249450</v>
      </c>
      <c r="P305" t="str">
        <f>TEXT(Table_Employee_Clean[[#This Row],[Format_Phone]],"(000) 000-0000")</f>
        <v>(592) 624-9450</v>
      </c>
      <c r="Q305" t="str">
        <f>CONCATENATE(TRIM(Table_Employee_Clean[[#This Row],[First_Name]])," ",TRIM(Table_Employee_Clean[[#This Row],[Last_Name]]))</f>
        <v>Charlie Miller</v>
      </c>
      <c r="R305">
        <f ca="1">DATEDIF(Table_Employee_Clean[[#This Row],[Join_Date]], TODAY(), "y")</f>
        <v>4</v>
      </c>
      <c r="S305" t="str">
        <f>CONCATENATE(TRIM(Table_Employee_Clean[[#This Row],[Name_Concat]])," FROM ",TRIM(Table_Employee_Clean[[#This Row],[Region]]))</f>
        <v>Charlie Miller FROM New York</v>
      </c>
    </row>
    <row r="306" spans="1:19" x14ac:dyDescent="0.25">
      <c r="A306" t="s">
        <v>440</v>
      </c>
      <c r="B306" t="s">
        <v>57</v>
      </c>
      <c r="C306" t="s">
        <v>53</v>
      </c>
      <c r="D306">
        <v>25</v>
      </c>
      <c r="E306" t="s">
        <v>1166</v>
      </c>
      <c r="F306" t="s">
        <v>1161</v>
      </c>
      <c r="G306" t="s">
        <v>33</v>
      </c>
      <c r="H306" s="5">
        <v>45210</v>
      </c>
      <c r="I306">
        <v>100336.58</v>
      </c>
      <c r="J306" t="s">
        <v>183</v>
      </c>
      <c r="K306">
        <v>-4754102251</v>
      </c>
      <c r="L306" t="s">
        <v>23</v>
      </c>
      <c r="M306" t="b">
        <v>1</v>
      </c>
      <c r="N306" s="6" cm="1">
        <f t="array" ref="N306">IF(Table_Employee!I306="N/A",
    IFERROR(MEDIAN(_xlfn._xlws.FILTER(Table_Employee_Clean[Salary],
        (Table_Employee_Clean[Department] = Table_Employee!E306) *
        (Table_Employee_Clean[Region] = Table_Employee!F306))),
    "N/A"),
Table_Employee!I306)</f>
        <v>100336.58</v>
      </c>
      <c r="O306" t="str">
        <f>" "&amp;SUBSTITUTE(Table_Employee_Clean[[#This Row],[Phone]],"-","")</f>
        <v xml:space="preserve"> 4754102251</v>
      </c>
      <c r="P306" t="str">
        <f>TEXT(Table_Employee_Clean[[#This Row],[Format_Phone]],"(000) 000-0000")</f>
        <v>(475) 410-2251</v>
      </c>
      <c r="Q306" t="str">
        <f>CONCATENATE(TRIM(Table_Employee_Clean[[#This Row],[First_Name]])," ",TRIM(Table_Employee_Clean[[#This Row],[Last_Name]]))</f>
        <v>David Johnson</v>
      </c>
      <c r="R306">
        <f ca="1">DATEDIF(Table_Employee_Clean[[#This Row],[Join_Date]], TODAY(), "y")</f>
        <v>3</v>
      </c>
      <c r="S306" t="str">
        <f>CONCATENATE(TRIM(Table_Employee_Clean[[#This Row],[Name_Concat]])," FROM ",TRIM(Table_Employee_Clean[[#This Row],[Region]]))</f>
        <v>David Johnson FROM California</v>
      </c>
    </row>
    <row r="307" spans="1:19" x14ac:dyDescent="0.25">
      <c r="A307" t="s">
        <v>441</v>
      </c>
      <c r="B307" t="s">
        <v>67</v>
      </c>
      <c r="C307" t="s">
        <v>26</v>
      </c>
      <c r="D307">
        <v>30</v>
      </c>
      <c r="E307" t="s">
        <v>1164</v>
      </c>
      <c r="F307" t="s">
        <v>1167</v>
      </c>
      <c r="G307" t="s">
        <v>33</v>
      </c>
      <c r="H307" s="5">
        <v>44148</v>
      </c>
      <c r="I307">
        <v>69295.48</v>
      </c>
      <c r="J307" t="s">
        <v>73</v>
      </c>
      <c r="K307">
        <v>-6771196420</v>
      </c>
      <c r="L307" t="s">
        <v>23</v>
      </c>
      <c r="M307" t="b">
        <v>0</v>
      </c>
      <c r="N307" s="6" cm="1">
        <f t="array" ref="N307">IF(Table_Employee!I307="N/A",
    IFERROR(MEDIAN(_xlfn._xlws.FILTER(Table_Employee_Clean[Salary],
        (Table_Employee_Clean[Department] = Table_Employee!E307) *
        (Table_Employee_Clean[Region] = Table_Employee!F307))),
    "N/A"),
Table_Employee!I307)</f>
        <v>69295.48</v>
      </c>
      <c r="O307" t="str">
        <f>" "&amp;SUBSTITUTE(Table_Employee_Clean[[#This Row],[Phone]],"-","")</f>
        <v xml:space="preserve"> 6771196420</v>
      </c>
      <c r="P307" t="str">
        <f>TEXT(Table_Employee_Clean[[#This Row],[Format_Phone]],"(000) 000-0000")</f>
        <v>(677) 119-6420</v>
      </c>
      <c r="Q307" t="str">
        <f>CONCATENATE(TRIM(Table_Employee_Clean[[#This Row],[First_Name]])," ",TRIM(Table_Employee_Clean[[#This Row],[Last_Name]]))</f>
        <v>Grace Jones</v>
      </c>
      <c r="R307">
        <f ca="1">DATEDIF(Table_Employee_Clean[[#This Row],[Join_Date]], TODAY(), "y")</f>
        <v>5</v>
      </c>
      <c r="S307" t="str">
        <f>CONCATENATE(TRIM(Table_Employee_Clean[[#This Row],[Name_Concat]])," FROM ",TRIM(Table_Employee_Clean[[#This Row],[Region]]))</f>
        <v>Grace Jones FROM Florida</v>
      </c>
    </row>
    <row r="308" spans="1:19" x14ac:dyDescent="0.25">
      <c r="A308" t="s">
        <v>442</v>
      </c>
      <c r="B308" t="s">
        <v>13</v>
      </c>
      <c r="C308" t="s">
        <v>20</v>
      </c>
      <c r="D308">
        <v>25</v>
      </c>
      <c r="E308" t="s">
        <v>1160</v>
      </c>
      <c r="F308" t="s">
        <v>1167</v>
      </c>
      <c r="G308" t="s">
        <v>28</v>
      </c>
      <c r="H308" s="5">
        <v>45399</v>
      </c>
      <c r="I308">
        <v>115536.66</v>
      </c>
      <c r="J308" t="s">
        <v>22</v>
      </c>
      <c r="K308">
        <v>-5226557675</v>
      </c>
      <c r="L308" t="s">
        <v>23</v>
      </c>
      <c r="M308" t="b">
        <v>1</v>
      </c>
      <c r="N308" s="6" cm="1">
        <f t="array" ref="N308">IF(Table_Employee!I308="N/A",
    IFERROR(MEDIAN(_xlfn._xlws.FILTER(Table_Employee_Clean[Salary],
        (Table_Employee_Clean[Department] = Table_Employee!E308) *
        (Table_Employee_Clean[Region] = Table_Employee!F308))),
    "N/A"),
Table_Employee!I308)</f>
        <v>115536.66</v>
      </c>
      <c r="O308" t="str">
        <f>" "&amp;SUBSTITUTE(Table_Employee_Clean[[#This Row],[Phone]],"-","")</f>
        <v xml:space="preserve"> 5226557675</v>
      </c>
      <c r="P308" t="str">
        <f>TEXT(Table_Employee_Clean[[#This Row],[Format_Phone]],"(000) 000-0000")</f>
        <v>(522) 655-7675</v>
      </c>
      <c r="Q308" t="str">
        <f>CONCATENATE(TRIM(Table_Employee_Clean[[#This Row],[First_Name]])," ",TRIM(Table_Employee_Clean[[#This Row],[Last_Name]]))</f>
        <v>Bob Brown</v>
      </c>
      <c r="R308">
        <f ca="1">DATEDIF(Table_Employee_Clean[[#This Row],[Join_Date]], TODAY(), "y")</f>
        <v>2</v>
      </c>
      <c r="S308" t="str">
        <f>CONCATENATE(TRIM(Table_Employee_Clean[[#This Row],[Name_Concat]])," FROM ",TRIM(Table_Employee_Clean[[#This Row],[Region]]))</f>
        <v>Bob Brown FROM Florida</v>
      </c>
    </row>
    <row r="309" spans="1:19" x14ac:dyDescent="0.25">
      <c r="A309" t="s">
        <v>443</v>
      </c>
      <c r="B309" t="s">
        <v>57</v>
      </c>
      <c r="C309" t="s">
        <v>53</v>
      </c>
      <c r="D309">
        <v>30</v>
      </c>
      <c r="E309" t="s">
        <v>1166</v>
      </c>
      <c r="F309" t="s">
        <v>1163</v>
      </c>
      <c r="G309" t="s">
        <v>28</v>
      </c>
      <c r="H309" s="5">
        <v>43899</v>
      </c>
      <c r="I309">
        <v>81250.87</v>
      </c>
      <c r="J309" t="s">
        <v>183</v>
      </c>
      <c r="K309">
        <v>-9523668787</v>
      </c>
      <c r="L309" t="s">
        <v>23</v>
      </c>
      <c r="M309" t="b">
        <v>0</v>
      </c>
      <c r="N309" s="6" cm="1">
        <f t="array" ref="N309">IF(Table_Employee!I309="N/A",
    IFERROR(MEDIAN(_xlfn._xlws.FILTER(Table_Employee_Clean[Salary],
        (Table_Employee_Clean[Department] = Table_Employee!E309) *
        (Table_Employee_Clean[Region] = Table_Employee!F309))),
    "N/A"),
Table_Employee!I309)</f>
        <v>81250.87</v>
      </c>
      <c r="O309" t="str">
        <f>" "&amp;SUBSTITUTE(Table_Employee_Clean[[#This Row],[Phone]],"-","")</f>
        <v xml:space="preserve"> 9523668787</v>
      </c>
      <c r="P309" t="str">
        <f>TEXT(Table_Employee_Clean[[#This Row],[Format_Phone]],"(000) 000-0000")</f>
        <v>(952) 366-8787</v>
      </c>
      <c r="Q309" t="str">
        <f>CONCATENATE(TRIM(Table_Employee_Clean[[#This Row],[First_Name]])," ",TRIM(Table_Employee_Clean[[#This Row],[Last_Name]]))</f>
        <v>David Johnson</v>
      </c>
      <c r="R309">
        <f ca="1">DATEDIF(Table_Employee_Clean[[#This Row],[Join_Date]], TODAY(), "y")</f>
        <v>6</v>
      </c>
      <c r="S309" t="str">
        <f>CONCATENATE(TRIM(Table_Employee_Clean[[#This Row],[Name_Concat]])," FROM ",TRIM(Table_Employee_Clean[[#This Row],[Region]]))</f>
        <v>David Johnson FROM Texas</v>
      </c>
    </row>
    <row r="310" spans="1:19" x14ac:dyDescent="0.25">
      <c r="A310" t="s">
        <v>444</v>
      </c>
      <c r="B310" t="s">
        <v>25</v>
      </c>
      <c r="C310" t="s">
        <v>42</v>
      </c>
      <c r="D310">
        <v>30</v>
      </c>
      <c r="E310" t="s">
        <v>1160</v>
      </c>
      <c r="F310" t="s">
        <v>1163</v>
      </c>
      <c r="G310" t="s">
        <v>33</v>
      </c>
      <c r="H310" s="5">
        <v>44729</v>
      </c>
      <c r="I310">
        <v>66403.75</v>
      </c>
      <c r="J310" t="s">
        <v>44</v>
      </c>
      <c r="K310">
        <v>-7883619688</v>
      </c>
      <c r="L310" t="s">
        <v>30</v>
      </c>
      <c r="M310" t="b">
        <v>0</v>
      </c>
      <c r="N310" s="6" cm="1">
        <f t="array" ref="N310">IF(Table_Employee!I310="N/A",
    IFERROR(MEDIAN(_xlfn._xlws.FILTER(Table_Employee_Clean[Salary],
        (Table_Employee_Clean[Department] = Table_Employee!E310) *
        (Table_Employee_Clean[Region] = Table_Employee!F310))),
    "N/A"),
Table_Employee!I310)</f>
        <v>66403.75</v>
      </c>
      <c r="O310" t="str">
        <f>" "&amp;SUBSTITUTE(Table_Employee_Clean[[#This Row],[Phone]],"-","")</f>
        <v xml:space="preserve"> 7883619688</v>
      </c>
      <c r="P310" t="str">
        <f>TEXT(Table_Employee_Clean[[#This Row],[Format_Phone]],"(000) 000-0000")</f>
        <v>(788) 361-9688</v>
      </c>
      <c r="Q310" t="str">
        <f>CONCATENATE(TRIM(Table_Employee_Clean[[#This Row],[First_Name]])," ",TRIM(Table_Employee_Clean[[#This Row],[Last_Name]]))</f>
        <v>Alice Garcia</v>
      </c>
      <c r="R310">
        <f ca="1">DATEDIF(Table_Employee_Clean[[#This Row],[Join_Date]], TODAY(), "y")</f>
        <v>4</v>
      </c>
      <c r="S310" t="str">
        <f>CONCATENATE(TRIM(Table_Employee_Clean[[#This Row],[Name_Concat]])," FROM ",TRIM(Table_Employee_Clean[[#This Row],[Region]]))</f>
        <v>Alice Garcia FROM Texas</v>
      </c>
    </row>
    <row r="311" spans="1:19" x14ac:dyDescent="0.25">
      <c r="A311" t="s">
        <v>445</v>
      </c>
      <c r="B311" t="s">
        <v>25</v>
      </c>
      <c r="C311" t="s">
        <v>86</v>
      </c>
      <c r="D311">
        <v>30</v>
      </c>
      <c r="E311" t="s">
        <v>1168</v>
      </c>
      <c r="F311" t="s">
        <v>1161</v>
      </c>
      <c r="G311" t="s">
        <v>16</v>
      </c>
      <c r="H311" s="5">
        <v>45501</v>
      </c>
      <c r="I311">
        <v>114147.79</v>
      </c>
      <c r="J311" t="s">
        <v>145</v>
      </c>
      <c r="K311">
        <v>-3135030586</v>
      </c>
      <c r="L311" t="s">
        <v>23</v>
      </c>
      <c r="M311" t="b">
        <v>0</v>
      </c>
      <c r="N311" s="6" cm="1">
        <f t="array" ref="N311">IF(Table_Employee!I311="N/A",
    IFERROR(MEDIAN(_xlfn._xlws.FILTER(Table_Employee_Clean[Salary],
        (Table_Employee_Clean[Department] = Table_Employee!E311) *
        (Table_Employee_Clean[Region] = Table_Employee!F311))),
    "N/A"),
Table_Employee!I311)</f>
        <v>114147.79</v>
      </c>
      <c r="O311" t="str">
        <f>" "&amp;SUBSTITUTE(Table_Employee_Clean[[#This Row],[Phone]],"-","")</f>
        <v xml:space="preserve"> 3135030586</v>
      </c>
      <c r="P311" t="str">
        <f>TEXT(Table_Employee_Clean[[#This Row],[Format_Phone]],"(000) 000-0000")</f>
        <v>(313) 503-0586</v>
      </c>
      <c r="Q311" t="str">
        <f>CONCATENATE(TRIM(Table_Employee_Clean[[#This Row],[First_Name]])," ",TRIM(Table_Employee_Clean[[#This Row],[Last_Name]]))</f>
        <v>Alice Miller</v>
      </c>
      <c r="R311">
        <f ca="1">DATEDIF(Table_Employee_Clean[[#This Row],[Join_Date]], TODAY(), "y")</f>
        <v>2</v>
      </c>
      <c r="S311" t="str">
        <f>CONCATENATE(TRIM(Table_Employee_Clean[[#This Row],[Name_Concat]])," FROM ",TRIM(Table_Employee_Clean[[#This Row],[Region]]))</f>
        <v>Alice Miller FROM California</v>
      </c>
    </row>
    <row r="312" spans="1:19" x14ac:dyDescent="0.25">
      <c r="A312" t="s">
        <v>446</v>
      </c>
      <c r="B312" t="s">
        <v>36</v>
      </c>
      <c r="C312" t="s">
        <v>42</v>
      </c>
      <c r="D312">
        <v>30</v>
      </c>
      <c r="E312" t="s">
        <v>1170</v>
      </c>
      <c r="F312" t="s">
        <v>1169</v>
      </c>
      <c r="G312" t="s">
        <v>28</v>
      </c>
      <c r="H312" s="5">
        <v>44898</v>
      </c>
      <c r="I312">
        <v>65472.99</v>
      </c>
      <c r="J312" t="s">
        <v>157</v>
      </c>
      <c r="K312">
        <v>-2105524727</v>
      </c>
      <c r="L312" t="s">
        <v>30</v>
      </c>
      <c r="M312" t="b">
        <v>0</v>
      </c>
      <c r="N312" s="6" cm="1">
        <f t="array" ref="N312">IF(Table_Employee!I312="N/A",
    IFERROR(MEDIAN(_xlfn._xlws.FILTER(Table_Employee_Clean[Salary],
        (Table_Employee_Clean[Department] = Table_Employee!E312) *
        (Table_Employee_Clean[Region] = Table_Employee!F312))),
    "N/A"),
Table_Employee!I312)</f>
        <v>65472.99</v>
      </c>
      <c r="O312" t="str">
        <f>" "&amp;SUBSTITUTE(Table_Employee_Clean[[#This Row],[Phone]],"-","")</f>
        <v xml:space="preserve"> 2105524727</v>
      </c>
      <c r="P312" t="str">
        <f>TEXT(Table_Employee_Clean[[#This Row],[Format_Phone]],"(000) 000-0000")</f>
        <v>(210) 552-4727</v>
      </c>
      <c r="Q312" t="str">
        <f>CONCATENATE(TRIM(Table_Employee_Clean[[#This Row],[First_Name]])," ",TRIM(Table_Employee_Clean[[#This Row],[Last_Name]]))</f>
        <v>Frank Garcia</v>
      </c>
      <c r="R312">
        <f ca="1">DATEDIF(Table_Employee_Clean[[#This Row],[Join_Date]], TODAY(), "y")</f>
        <v>3</v>
      </c>
      <c r="S312" t="str">
        <f>CONCATENATE(TRIM(Table_Employee_Clean[[#This Row],[Name_Concat]])," FROM ",TRIM(Table_Employee_Clean[[#This Row],[Region]]))</f>
        <v>Frank Garcia FROM New York</v>
      </c>
    </row>
    <row r="313" spans="1:19" x14ac:dyDescent="0.25">
      <c r="A313" t="s">
        <v>447</v>
      </c>
      <c r="B313" t="s">
        <v>25</v>
      </c>
      <c r="C313" t="s">
        <v>14</v>
      </c>
      <c r="D313">
        <v>30</v>
      </c>
      <c r="E313" t="s">
        <v>1168</v>
      </c>
      <c r="F313" t="s">
        <v>1165</v>
      </c>
      <c r="G313" t="s">
        <v>16</v>
      </c>
      <c r="H313" s="5">
        <v>45113</v>
      </c>
      <c r="I313">
        <v>97512.51</v>
      </c>
      <c r="J313" t="s">
        <v>143</v>
      </c>
      <c r="K313">
        <v>-6333021259</v>
      </c>
      <c r="L313" t="s">
        <v>30</v>
      </c>
      <c r="M313" t="b">
        <v>1</v>
      </c>
      <c r="N313" s="6" cm="1">
        <f t="array" ref="N313">IF(Table_Employee!I313="N/A",
    IFERROR(MEDIAN(_xlfn._xlws.FILTER(Table_Employee_Clean[Salary],
        (Table_Employee_Clean[Department] = Table_Employee!E313) *
        (Table_Employee_Clean[Region] = Table_Employee!F313))),
    "N/A"),
Table_Employee!I313)</f>
        <v>97512.51</v>
      </c>
      <c r="O313" t="str">
        <f>" "&amp;SUBSTITUTE(Table_Employee_Clean[[#This Row],[Phone]],"-","")</f>
        <v xml:space="preserve"> 6333021259</v>
      </c>
      <c r="P313" t="str">
        <f>TEXT(Table_Employee_Clean[[#This Row],[Format_Phone]],"(000) 000-0000")</f>
        <v>(633) 302-1259</v>
      </c>
      <c r="Q313" t="str">
        <f>CONCATENATE(TRIM(Table_Employee_Clean[[#This Row],[First_Name]])," ",TRIM(Table_Employee_Clean[[#This Row],[Last_Name]]))</f>
        <v>Alice Davis</v>
      </c>
      <c r="R313">
        <f ca="1">DATEDIF(Table_Employee_Clean[[#This Row],[Join_Date]], TODAY(), "y")</f>
        <v>3</v>
      </c>
      <c r="S313" t="str">
        <f>CONCATENATE(TRIM(Table_Employee_Clean[[#This Row],[Name_Concat]])," FROM ",TRIM(Table_Employee_Clean[[#This Row],[Region]]))</f>
        <v>Alice Davis FROM Nevada</v>
      </c>
    </row>
    <row r="314" spans="1:19" x14ac:dyDescent="0.25">
      <c r="A314" t="s">
        <v>448</v>
      </c>
      <c r="B314" t="s">
        <v>25</v>
      </c>
      <c r="C314" t="s">
        <v>20</v>
      </c>
      <c r="D314">
        <v>35</v>
      </c>
      <c r="E314" t="s">
        <v>1160</v>
      </c>
      <c r="F314" t="s">
        <v>1165</v>
      </c>
      <c r="G314" t="s">
        <v>33</v>
      </c>
      <c r="H314" s="5">
        <v>45440</v>
      </c>
      <c r="I314">
        <v>86712.41</v>
      </c>
      <c r="J314" t="s">
        <v>76</v>
      </c>
      <c r="K314">
        <v>-6501917919</v>
      </c>
      <c r="L314" t="s">
        <v>18</v>
      </c>
      <c r="M314" t="b">
        <v>1</v>
      </c>
      <c r="N314" s="6" cm="1">
        <f t="array" ref="N314">IF(Table_Employee!I314="N/A",
    IFERROR(MEDIAN(_xlfn._xlws.FILTER(Table_Employee_Clean[Salary],
        (Table_Employee_Clean[Department] = Table_Employee!E314) *
        (Table_Employee_Clean[Region] = Table_Employee!F314))),
    "N/A"),
Table_Employee!I314)</f>
        <v>86712.41</v>
      </c>
      <c r="O314" t="str">
        <f>" "&amp;SUBSTITUTE(Table_Employee_Clean[[#This Row],[Phone]],"-","")</f>
        <v xml:space="preserve"> 6501917919</v>
      </c>
      <c r="P314" t="str">
        <f>TEXT(Table_Employee_Clean[[#This Row],[Format_Phone]],"(000) 000-0000")</f>
        <v>(650) 191-7919</v>
      </c>
      <c r="Q314" t="str">
        <f>CONCATENATE(TRIM(Table_Employee_Clean[[#This Row],[First_Name]])," ",TRIM(Table_Employee_Clean[[#This Row],[Last_Name]]))</f>
        <v>Alice Brown</v>
      </c>
      <c r="R314">
        <f ca="1">DATEDIF(Table_Employee_Clean[[#This Row],[Join_Date]], TODAY(), "y")</f>
        <v>2</v>
      </c>
      <c r="S314" t="str">
        <f>CONCATENATE(TRIM(Table_Employee_Clean[[#This Row],[Name_Concat]])," FROM ",TRIM(Table_Employee_Clean[[#This Row],[Region]]))</f>
        <v>Alice Brown FROM Nevada</v>
      </c>
    </row>
    <row r="315" spans="1:19" x14ac:dyDescent="0.25">
      <c r="A315" t="s">
        <v>449</v>
      </c>
      <c r="B315" t="s">
        <v>67</v>
      </c>
      <c r="C315" t="s">
        <v>14</v>
      </c>
      <c r="D315">
        <v>30</v>
      </c>
      <c r="E315" t="s">
        <v>1170</v>
      </c>
      <c r="F315" t="s">
        <v>1167</v>
      </c>
      <c r="G315" t="s">
        <v>16</v>
      </c>
      <c r="H315" s="5">
        <v>45376</v>
      </c>
      <c r="I315">
        <v>87654.98</v>
      </c>
      <c r="J315" t="s">
        <v>195</v>
      </c>
      <c r="K315">
        <v>-2521310961</v>
      </c>
      <c r="L315" t="s">
        <v>40</v>
      </c>
      <c r="M315" t="b">
        <v>0</v>
      </c>
      <c r="N315" s="6" cm="1">
        <f t="array" ref="N315">IF(Table_Employee!I315="N/A",
    IFERROR(MEDIAN(_xlfn._xlws.FILTER(Table_Employee_Clean[Salary],
        (Table_Employee_Clean[Department] = Table_Employee!E315) *
        (Table_Employee_Clean[Region] = Table_Employee!F315))),
    "N/A"),
Table_Employee!I315)</f>
        <v>87654.98</v>
      </c>
      <c r="O315" t="str">
        <f>" "&amp;SUBSTITUTE(Table_Employee_Clean[[#This Row],[Phone]],"-","")</f>
        <v xml:space="preserve"> 2521310961</v>
      </c>
      <c r="P315" t="str">
        <f>TEXT(Table_Employee_Clean[[#This Row],[Format_Phone]],"(000) 000-0000")</f>
        <v>(252) 131-0961</v>
      </c>
      <c r="Q315" t="str">
        <f>CONCATENATE(TRIM(Table_Employee_Clean[[#This Row],[First_Name]])," ",TRIM(Table_Employee_Clean[[#This Row],[Last_Name]]))</f>
        <v>Grace Davis</v>
      </c>
      <c r="R315">
        <f ca="1">DATEDIF(Table_Employee_Clean[[#This Row],[Join_Date]], TODAY(), "y")</f>
        <v>2</v>
      </c>
      <c r="S315" t="str">
        <f>CONCATENATE(TRIM(Table_Employee_Clean[[#This Row],[Name_Concat]])," FROM ",TRIM(Table_Employee_Clean[[#This Row],[Region]]))</f>
        <v>Grace Davis FROM Florida</v>
      </c>
    </row>
    <row r="316" spans="1:19" x14ac:dyDescent="0.25">
      <c r="A316" t="s">
        <v>450</v>
      </c>
      <c r="B316" t="s">
        <v>57</v>
      </c>
      <c r="C316" t="s">
        <v>37</v>
      </c>
      <c r="D316">
        <v>35</v>
      </c>
      <c r="E316" t="s">
        <v>1160</v>
      </c>
      <c r="F316" t="s">
        <v>1169</v>
      </c>
      <c r="G316" t="s">
        <v>33</v>
      </c>
      <c r="H316" s="5">
        <v>43949</v>
      </c>
      <c r="I316">
        <v>89367.02</v>
      </c>
      <c r="J316" t="s">
        <v>59</v>
      </c>
      <c r="K316">
        <v>-2728476569</v>
      </c>
      <c r="L316" t="s">
        <v>40</v>
      </c>
      <c r="M316" t="b">
        <v>0</v>
      </c>
      <c r="N316" s="6" cm="1">
        <f t="array" ref="N316">IF(Table_Employee!I316="N/A",
    IFERROR(MEDIAN(_xlfn._xlws.FILTER(Table_Employee_Clean[Salary],
        (Table_Employee_Clean[Department] = Table_Employee!E316) *
        (Table_Employee_Clean[Region] = Table_Employee!F316))),
    "N/A"),
Table_Employee!I316)</f>
        <v>89367.02</v>
      </c>
      <c r="O316" t="str">
        <f>" "&amp;SUBSTITUTE(Table_Employee_Clean[[#This Row],[Phone]],"-","")</f>
        <v xml:space="preserve"> 2728476569</v>
      </c>
      <c r="P316" t="str">
        <f>TEXT(Table_Employee_Clean[[#This Row],[Format_Phone]],"(000) 000-0000")</f>
        <v>(272) 847-6569</v>
      </c>
      <c r="Q316" t="str">
        <f>CONCATENATE(TRIM(Table_Employee_Clean[[#This Row],[First_Name]])," ",TRIM(Table_Employee_Clean[[#This Row],[Last_Name]]))</f>
        <v>David Williams</v>
      </c>
      <c r="R316">
        <f ca="1">DATEDIF(Table_Employee_Clean[[#This Row],[Join_Date]], TODAY(), "y")</f>
        <v>6</v>
      </c>
      <c r="S316" t="str">
        <f>CONCATENATE(TRIM(Table_Employee_Clean[[#This Row],[Name_Concat]])," FROM ",TRIM(Table_Employee_Clean[[#This Row],[Region]]))</f>
        <v>David Williams FROM New York</v>
      </c>
    </row>
    <row r="317" spans="1:19" x14ac:dyDescent="0.25">
      <c r="A317" t="s">
        <v>451</v>
      </c>
      <c r="B317" t="s">
        <v>52</v>
      </c>
      <c r="C317" t="s">
        <v>42</v>
      </c>
      <c r="D317">
        <v>40</v>
      </c>
      <c r="E317" t="s">
        <v>1164</v>
      </c>
      <c r="F317" t="s">
        <v>1161</v>
      </c>
      <c r="G317" t="s">
        <v>16</v>
      </c>
      <c r="H317" s="5">
        <v>44507</v>
      </c>
      <c r="I317">
        <v>95269.41</v>
      </c>
      <c r="J317" t="s">
        <v>81</v>
      </c>
      <c r="K317">
        <v>-4120092819</v>
      </c>
      <c r="L317" t="s">
        <v>30</v>
      </c>
      <c r="M317" t="b">
        <v>1</v>
      </c>
      <c r="N317" s="6" cm="1">
        <f t="array" ref="N317">IF(Table_Employee!I317="N/A",
    IFERROR(MEDIAN(_xlfn._xlws.FILTER(Table_Employee_Clean[Salary],
        (Table_Employee_Clean[Department] = Table_Employee!E317) *
        (Table_Employee_Clean[Region] = Table_Employee!F317))),
    "N/A"),
Table_Employee!I317)</f>
        <v>95269.41</v>
      </c>
      <c r="O317" t="str">
        <f>" "&amp;SUBSTITUTE(Table_Employee_Clean[[#This Row],[Phone]],"-","")</f>
        <v xml:space="preserve"> 4120092819</v>
      </c>
      <c r="P317" t="str">
        <f>TEXT(Table_Employee_Clean[[#This Row],[Format_Phone]],"(000) 000-0000")</f>
        <v>(412) 009-2819</v>
      </c>
      <c r="Q317" t="str">
        <f>CONCATENATE(TRIM(Table_Employee_Clean[[#This Row],[First_Name]])," ",TRIM(Table_Employee_Clean[[#This Row],[Last_Name]]))</f>
        <v>Charlie Garcia</v>
      </c>
      <c r="R317">
        <f ca="1">DATEDIF(Table_Employee_Clean[[#This Row],[Join_Date]], TODAY(), "y")</f>
        <v>4</v>
      </c>
      <c r="S317" t="str">
        <f>CONCATENATE(TRIM(Table_Employee_Clean[[#This Row],[Name_Concat]])," FROM ",TRIM(Table_Employee_Clean[[#This Row],[Region]]))</f>
        <v>Charlie Garcia FROM California</v>
      </c>
    </row>
    <row r="318" spans="1:19" x14ac:dyDescent="0.25">
      <c r="A318" t="s">
        <v>452</v>
      </c>
      <c r="B318" t="s">
        <v>36</v>
      </c>
      <c r="C318" t="s">
        <v>37</v>
      </c>
      <c r="D318">
        <v>25</v>
      </c>
      <c r="E318" t="s">
        <v>1168</v>
      </c>
      <c r="F318" t="s">
        <v>1165</v>
      </c>
      <c r="G318" t="s">
        <v>16</v>
      </c>
      <c r="H318" s="5">
        <v>43936</v>
      </c>
      <c r="I318">
        <v>68792.31</v>
      </c>
      <c r="J318" t="s">
        <v>39</v>
      </c>
      <c r="K318">
        <v>-6678498435</v>
      </c>
      <c r="L318" t="s">
        <v>18</v>
      </c>
      <c r="M318" t="b">
        <v>0</v>
      </c>
      <c r="N318" s="6" cm="1">
        <f t="array" ref="N318">IF(Table_Employee!I318="N/A",
    IFERROR(MEDIAN(_xlfn._xlws.FILTER(Table_Employee_Clean[Salary],
        (Table_Employee_Clean[Department] = Table_Employee!E318) *
        (Table_Employee_Clean[Region] = Table_Employee!F318))),
    "N/A"),
Table_Employee!I318)</f>
        <v>68792.31</v>
      </c>
      <c r="O318" t="str">
        <f>" "&amp;SUBSTITUTE(Table_Employee_Clean[[#This Row],[Phone]],"-","")</f>
        <v xml:space="preserve"> 6678498435</v>
      </c>
      <c r="P318" t="str">
        <f>TEXT(Table_Employee_Clean[[#This Row],[Format_Phone]],"(000) 000-0000")</f>
        <v>(667) 849-8435</v>
      </c>
      <c r="Q318" t="str">
        <f>CONCATENATE(TRIM(Table_Employee_Clean[[#This Row],[First_Name]])," ",TRIM(Table_Employee_Clean[[#This Row],[Last_Name]]))</f>
        <v>Frank Williams</v>
      </c>
      <c r="R318">
        <f ca="1">DATEDIF(Table_Employee_Clean[[#This Row],[Join_Date]], TODAY(), "y")</f>
        <v>6</v>
      </c>
      <c r="S318" t="str">
        <f>CONCATENATE(TRIM(Table_Employee_Clean[[#This Row],[Name_Concat]])," FROM ",TRIM(Table_Employee_Clean[[#This Row],[Region]]))</f>
        <v>Frank Williams FROM Nevada</v>
      </c>
    </row>
    <row r="319" spans="1:19" x14ac:dyDescent="0.25">
      <c r="A319" t="s">
        <v>453</v>
      </c>
      <c r="B319" t="s">
        <v>25</v>
      </c>
      <c r="C319" t="s">
        <v>111</v>
      </c>
      <c r="D319">
        <v>25</v>
      </c>
      <c r="E319" t="s">
        <v>1164</v>
      </c>
      <c r="F319" t="s">
        <v>1171</v>
      </c>
      <c r="G319" t="s">
        <v>28</v>
      </c>
      <c r="H319" s="5">
        <v>45206</v>
      </c>
      <c r="I319">
        <v>89119.53</v>
      </c>
      <c r="J319" t="s">
        <v>159</v>
      </c>
      <c r="K319">
        <v>-2418623689</v>
      </c>
      <c r="L319" t="s">
        <v>30</v>
      </c>
      <c r="M319" t="b">
        <v>1</v>
      </c>
      <c r="N319" s="6" cm="1">
        <f t="array" ref="N319">IF(Table_Employee!I319="N/A",
    IFERROR(MEDIAN(_xlfn._xlws.FILTER(Table_Employee_Clean[Salary],
        (Table_Employee_Clean[Department] = Table_Employee!E319) *
        (Table_Employee_Clean[Region] = Table_Employee!F319))),
    "N/A"),
Table_Employee!I319)</f>
        <v>89119.53</v>
      </c>
      <c r="O319" t="str">
        <f>" "&amp;SUBSTITUTE(Table_Employee_Clean[[#This Row],[Phone]],"-","")</f>
        <v xml:space="preserve"> 2418623689</v>
      </c>
      <c r="P319" t="str">
        <f>TEXT(Table_Employee_Clean[[#This Row],[Format_Phone]],"(000) 000-0000")</f>
        <v>(241) 862-3689</v>
      </c>
      <c r="Q319" t="str">
        <f>CONCATENATE(TRIM(Table_Employee_Clean[[#This Row],[First_Name]])," ",TRIM(Table_Employee_Clean[[#This Row],[Last_Name]]))</f>
        <v>Alice Smith</v>
      </c>
      <c r="R319">
        <f ca="1">DATEDIF(Table_Employee_Clean[[#This Row],[Join_Date]], TODAY(), "y")</f>
        <v>3</v>
      </c>
      <c r="S319" t="str">
        <f>CONCATENATE(TRIM(Table_Employee_Clean[[#This Row],[Name_Concat]])," FROM ",TRIM(Table_Employee_Clean[[#This Row],[Region]]))</f>
        <v>Alice Smith FROM Illinois</v>
      </c>
    </row>
    <row r="320" spans="1:19" x14ac:dyDescent="0.25">
      <c r="A320" t="s">
        <v>454</v>
      </c>
      <c r="B320" t="s">
        <v>36</v>
      </c>
      <c r="C320" t="s">
        <v>14</v>
      </c>
      <c r="D320">
        <v>35</v>
      </c>
      <c r="E320" t="s">
        <v>1166</v>
      </c>
      <c r="F320" t="s">
        <v>1169</v>
      </c>
      <c r="G320" t="s">
        <v>16</v>
      </c>
      <c r="H320" s="5">
        <v>45349</v>
      </c>
      <c r="I320">
        <v>58212.13</v>
      </c>
      <c r="J320" t="s">
        <v>50</v>
      </c>
      <c r="K320">
        <v>-3628917755</v>
      </c>
      <c r="L320" t="s">
        <v>30</v>
      </c>
      <c r="M320" t="b">
        <v>0</v>
      </c>
      <c r="N320" s="6" cm="1">
        <f t="array" ref="N320">IF(Table_Employee!I320="N/A",
    IFERROR(MEDIAN(_xlfn._xlws.FILTER(Table_Employee_Clean[Salary],
        (Table_Employee_Clean[Department] = Table_Employee!E320) *
        (Table_Employee_Clean[Region] = Table_Employee!F320))),
    "N/A"),
Table_Employee!I320)</f>
        <v>58212.13</v>
      </c>
      <c r="O320" t="str">
        <f>" "&amp;SUBSTITUTE(Table_Employee_Clean[[#This Row],[Phone]],"-","")</f>
        <v xml:space="preserve"> 3628917755</v>
      </c>
      <c r="P320" t="str">
        <f>TEXT(Table_Employee_Clean[[#This Row],[Format_Phone]],"(000) 000-0000")</f>
        <v>(362) 891-7755</v>
      </c>
      <c r="Q320" t="str">
        <f>CONCATENATE(TRIM(Table_Employee_Clean[[#This Row],[First_Name]])," ",TRIM(Table_Employee_Clean[[#This Row],[Last_Name]]))</f>
        <v>Frank Davis</v>
      </c>
      <c r="R320">
        <f ca="1">DATEDIF(Table_Employee_Clean[[#This Row],[Join_Date]], TODAY(), "y")</f>
        <v>2</v>
      </c>
      <c r="S320" t="str">
        <f>CONCATENATE(TRIM(Table_Employee_Clean[[#This Row],[Name_Concat]])," FROM ",TRIM(Table_Employee_Clean[[#This Row],[Region]]))</f>
        <v>Frank Davis FROM New York</v>
      </c>
    </row>
    <row r="321" spans="1:19" x14ac:dyDescent="0.25">
      <c r="A321" t="s">
        <v>455</v>
      </c>
      <c r="B321" t="s">
        <v>63</v>
      </c>
      <c r="C321" t="s">
        <v>86</v>
      </c>
      <c r="D321">
        <v>30</v>
      </c>
      <c r="E321" t="s">
        <v>1160</v>
      </c>
      <c r="F321" t="s">
        <v>1171</v>
      </c>
      <c r="G321" t="s">
        <v>28</v>
      </c>
      <c r="H321" s="5">
        <v>44249</v>
      </c>
      <c r="I321">
        <v>77764.240000000005</v>
      </c>
      <c r="J321" t="s">
        <v>118</v>
      </c>
      <c r="K321">
        <v>-6205634110</v>
      </c>
      <c r="L321" t="s">
        <v>30</v>
      </c>
      <c r="M321" t="b">
        <v>1</v>
      </c>
      <c r="N321" s="6" cm="1">
        <f t="array" ref="N321">IF(Table_Employee!I321="N/A",
    IFERROR(MEDIAN(_xlfn._xlws.FILTER(Table_Employee_Clean[Salary],
        (Table_Employee_Clean[Department] = Table_Employee!E321) *
        (Table_Employee_Clean[Region] = Table_Employee!F321))),
    "N/A"),
Table_Employee!I321)</f>
        <v>77764.240000000005</v>
      </c>
      <c r="O321" t="str">
        <f>" "&amp;SUBSTITUTE(Table_Employee_Clean[[#This Row],[Phone]],"-","")</f>
        <v xml:space="preserve"> 6205634110</v>
      </c>
      <c r="P321" t="str">
        <f>TEXT(Table_Employee_Clean[[#This Row],[Format_Phone]],"(000) 000-0000")</f>
        <v>(620) 563-4110</v>
      </c>
      <c r="Q321" t="str">
        <f>CONCATENATE(TRIM(Table_Employee_Clean[[#This Row],[First_Name]])," ",TRIM(Table_Employee_Clean[[#This Row],[Last_Name]]))</f>
        <v>Heidi Miller</v>
      </c>
      <c r="R321">
        <f ca="1">DATEDIF(Table_Employee_Clean[[#This Row],[Join_Date]], TODAY(), "y")</f>
        <v>5</v>
      </c>
      <c r="S321" t="str">
        <f>CONCATENATE(TRIM(Table_Employee_Clean[[#This Row],[Name_Concat]])," FROM ",TRIM(Table_Employee_Clean[[#This Row],[Region]]))</f>
        <v>Heidi Miller FROM Illinois</v>
      </c>
    </row>
    <row r="322" spans="1:19" x14ac:dyDescent="0.25">
      <c r="A322" t="s">
        <v>456</v>
      </c>
      <c r="B322" t="s">
        <v>36</v>
      </c>
      <c r="C322" t="s">
        <v>42</v>
      </c>
      <c r="D322">
        <v>35</v>
      </c>
      <c r="E322" t="s">
        <v>1162</v>
      </c>
      <c r="F322" t="s">
        <v>1167</v>
      </c>
      <c r="G322" t="s">
        <v>28</v>
      </c>
      <c r="H322" s="5">
        <v>45159</v>
      </c>
      <c r="I322">
        <v>75148.17</v>
      </c>
      <c r="J322" t="s">
        <v>157</v>
      </c>
      <c r="K322">
        <v>-5950342810</v>
      </c>
      <c r="L322" t="s">
        <v>18</v>
      </c>
      <c r="M322" t="b">
        <v>0</v>
      </c>
      <c r="N322" s="6" cm="1">
        <f t="array" ref="N322">IF(Table_Employee!I322="N/A",
    IFERROR(MEDIAN(_xlfn._xlws.FILTER(Table_Employee_Clean[Salary],
        (Table_Employee_Clean[Department] = Table_Employee!E322) *
        (Table_Employee_Clean[Region] = Table_Employee!F322))),
    "N/A"),
Table_Employee!I322)</f>
        <v>75148.17</v>
      </c>
      <c r="O322" t="str">
        <f>" "&amp;SUBSTITUTE(Table_Employee_Clean[[#This Row],[Phone]],"-","")</f>
        <v xml:space="preserve"> 5950342810</v>
      </c>
      <c r="P322" t="str">
        <f>TEXT(Table_Employee_Clean[[#This Row],[Format_Phone]],"(000) 000-0000")</f>
        <v>(595) 034-2810</v>
      </c>
      <c r="Q322" t="str">
        <f>CONCATENATE(TRIM(Table_Employee_Clean[[#This Row],[First_Name]])," ",TRIM(Table_Employee_Clean[[#This Row],[Last_Name]]))</f>
        <v>Frank Garcia</v>
      </c>
      <c r="R322">
        <f ca="1">DATEDIF(Table_Employee_Clean[[#This Row],[Join_Date]], TODAY(), "y")</f>
        <v>3</v>
      </c>
      <c r="S322" t="str">
        <f>CONCATENATE(TRIM(Table_Employee_Clean[[#This Row],[Name_Concat]])," FROM ",TRIM(Table_Employee_Clean[[#This Row],[Region]]))</f>
        <v>Frank Garcia FROM Florida</v>
      </c>
    </row>
    <row r="323" spans="1:19" x14ac:dyDescent="0.25">
      <c r="A323" t="s">
        <v>457</v>
      </c>
      <c r="B323" t="s">
        <v>63</v>
      </c>
      <c r="C323" t="s">
        <v>26</v>
      </c>
      <c r="D323">
        <v>40</v>
      </c>
      <c r="E323" t="s">
        <v>1166</v>
      </c>
      <c r="F323" t="s">
        <v>1165</v>
      </c>
      <c r="G323" t="s">
        <v>33</v>
      </c>
      <c r="H323" s="5">
        <v>45390</v>
      </c>
      <c r="I323">
        <v>108781.18</v>
      </c>
      <c r="J323" t="s">
        <v>251</v>
      </c>
      <c r="K323">
        <v>-3904383033</v>
      </c>
      <c r="L323" t="s">
        <v>40</v>
      </c>
      <c r="M323" t="b">
        <v>0</v>
      </c>
      <c r="N323" s="6" cm="1">
        <f t="array" ref="N323">IF(Table_Employee!I323="N/A",
    IFERROR(MEDIAN(_xlfn._xlws.FILTER(Table_Employee_Clean[Salary],
        (Table_Employee_Clean[Department] = Table_Employee!E323) *
        (Table_Employee_Clean[Region] = Table_Employee!F323))),
    "N/A"),
Table_Employee!I323)</f>
        <v>108781.18</v>
      </c>
      <c r="O323" t="str">
        <f>" "&amp;SUBSTITUTE(Table_Employee_Clean[[#This Row],[Phone]],"-","")</f>
        <v xml:space="preserve"> 3904383033</v>
      </c>
      <c r="P323" t="str">
        <f>TEXT(Table_Employee_Clean[[#This Row],[Format_Phone]],"(000) 000-0000")</f>
        <v>(390) 438-3033</v>
      </c>
      <c r="Q323" t="str">
        <f>CONCATENATE(TRIM(Table_Employee_Clean[[#This Row],[First_Name]])," ",TRIM(Table_Employee_Clean[[#This Row],[Last_Name]]))</f>
        <v>Heidi Jones</v>
      </c>
      <c r="R323">
        <f ca="1">DATEDIF(Table_Employee_Clean[[#This Row],[Join_Date]], TODAY(), "y")</f>
        <v>2</v>
      </c>
      <c r="S323" t="str">
        <f>CONCATENATE(TRIM(Table_Employee_Clean[[#This Row],[Name_Concat]])," FROM ",TRIM(Table_Employee_Clean[[#This Row],[Region]]))</f>
        <v>Heidi Jones FROM Nevada</v>
      </c>
    </row>
    <row r="324" spans="1:19" x14ac:dyDescent="0.25">
      <c r="A324" t="s">
        <v>458</v>
      </c>
      <c r="B324" t="s">
        <v>36</v>
      </c>
      <c r="C324" t="s">
        <v>20</v>
      </c>
      <c r="D324">
        <v>35</v>
      </c>
      <c r="E324" t="s">
        <v>1162</v>
      </c>
      <c r="F324" t="s">
        <v>1163</v>
      </c>
      <c r="G324" t="s">
        <v>28</v>
      </c>
      <c r="H324" s="5">
        <v>45600</v>
      </c>
      <c r="I324">
        <v>65489.19</v>
      </c>
      <c r="J324" t="s">
        <v>198</v>
      </c>
      <c r="K324">
        <v>-1990970050</v>
      </c>
      <c r="L324" t="s">
        <v>18</v>
      </c>
      <c r="M324" t="b">
        <v>1</v>
      </c>
      <c r="N324" s="6" cm="1">
        <f t="array" ref="N324">IF(Table_Employee!I324="N/A",
    IFERROR(MEDIAN(_xlfn._xlws.FILTER(Table_Employee_Clean[Salary],
        (Table_Employee_Clean[Department] = Table_Employee!E324) *
        (Table_Employee_Clean[Region] = Table_Employee!F324))),
    "N/A"),
Table_Employee!I324)</f>
        <v>65489.19</v>
      </c>
      <c r="O324" t="str">
        <f>" "&amp;SUBSTITUTE(Table_Employee_Clean[[#This Row],[Phone]],"-","")</f>
        <v xml:space="preserve"> 1990970050</v>
      </c>
      <c r="P324" t="str">
        <f>TEXT(Table_Employee_Clean[[#This Row],[Format_Phone]],"(000) 000-0000")</f>
        <v>(199) 097-0050</v>
      </c>
      <c r="Q324" t="str">
        <f>CONCATENATE(TRIM(Table_Employee_Clean[[#This Row],[First_Name]])," ",TRIM(Table_Employee_Clean[[#This Row],[Last_Name]]))</f>
        <v>Frank Brown</v>
      </c>
      <c r="R324">
        <f ca="1">DATEDIF(Table_Employee_Clean[[#This Row],[Join_Date]], TODAY(), "y")</f>
        <v>1</v>
      </c>
      <c r="S324" t="str">
        <f>CONCATENATE(TRIM(Table_Employee_Clean[[#This Row],[Name_Concat]])," FROM ",TRIM(Table_Employee_Clean[[#This Row],[Region]]))</f>
        <v>Frank Brown FROM Texas</v>
      </c>
    </row>
    <row r="325" spans="1:19" x14ac:dyDescent="0.25">
      <c r="A325" t="s">
        <v>459</v>
      </c>
      <c r="B325" t="s">
        <v>32</v>
      </c>
      <c r="C325" t="s">
        <v>53</v>
      </c>
      <c r="D325">
        <v>30</v>
      </c>
      <c r="E325" t="s">
        <v>1168</v>
      </c>
      <c r="F325" t="s">
        <v>1171</v>
      </c>
      <c r="G325" t="s">
        <v>28</v>
      </c>
      <c r="H325" s="5">
        <v>44686</v>
      </c>
      <c r="I325">
        <v>70663.460000000006</v>
      </c>
      <c r="J325" t="s">
        <v>254</v>
      </c>
      <c r="K325">
        <v>-4054683564</v>
      </c>
      <c r="L325" t="s">
        <v>23</v>
      </c>
      <c r="M325" t="b">
        <v>0</v>
      </c>
      <c r="N325" s="6" cm="1">
        <f t="array" ref="N325">IF(Table_Employee!I325="N/A",
    IFERROR(MEDIAN(_xlfn._xlws.FILTER(Table_Employee_Clean[Salary],
        (Table_Employee_Clean[Department] = Table_Employee!E325) *
        (Table_Employee_Clean[Region] = Table_Employee!F325))),
    "N/A"),
Table_Employee!I325)</f>
        <v>70663.460000000006</v>
      </c>
      <c r="O325" t="str">
        <f>" "&amp;SUBSTITUTE(Table_Employee_Clean[[#This Row],[Phone]],"-","")</f>
        <v xml:space="preserve"> 4054683564</v>
      </c>
      <c r="P325" t="str">
        <f>TEXT(Table_Employee_Clean[[#This Row],[Format_Phone]],"(000) 000-0000")</f>
        <v>(405) 468-3564</v>
      </c>
      <c r="Q325" t="str">
        <f>CONCATENATE(TRIM(Table_Employee_Clean[[#This Row],[First_Name]])," ",TRIM(Table_Employee_Clean[[#This Row],[Last_Name]]))</f>
        <v>Eva Johnson</v>
      </c>
      <c r="R325">
        <f ca="1">DATEDIF(Table_Employee_Clean[[#This Row],[Join_Date]], TODAY(), "y")</f>
        <v>4</v>
      </c>
      <c r="S325" t="str">
        <f>CONCATENATE(TRIM(Table_Employee_Clean[[#This Row],[Name_Concat]])," FROM ",TRIM(Table_Employee_Clean[[#This Row],[Region]]))</f>
        <v>Eva Johnson FROM Illinois</v>
      </c>
    </row>
    <row r="326" spans="1:19" x14ac:dyDescent="0.25">
      <c r="A326" t="s">
        <v>460</v>
      </c>
      <c r="B326" t="s">
        <v>57</v>
      </c>
      <c r="C326" t="s">
        <v>86</v>
      </c>
      <c r="D326">
        <v>40</v>
      </c>
      <c r="E326" t="s">
        <v>1168</v>
      </c>
      <c r="F326" t="s">
        <v>1169</v>
      </c>
      <c r="G326" t="s">
        <v>33</v>
      </c>
      <c r="H326" s="5">
        <v>44958</v>
      </c>
      <c r="I326">
        <v>95822.56</v>
      </c>
      <c r="J326" t="s">
        <v>98</v>
      </c>
      <c r="K326">
        <v>-2156818208</v>
      </c>
      <c r="L326" t="s">
        <v>18</v>
      </c>
      <c r="M326" t="b">
        <v>0</v>
      </c>
      <c r="N326" s="6" cm="1">
        <f t="array" ref="N326">IF(Table_Employee!I326="N/A",
    IFERROR(MEDIAN(_xlfn._xlws.FILTER(Table_Employee_Clean[Salary],
        (Table_Employee_Clean[Department] = Table_Employee!E326) *
        (Table_Employee_Clean[Region] = Table_Employee!F326))),
    "N/A"),
Table_Employee!I326)</f>
        <v>95822.56</v>
      </c>
      <c r="O326" t="str">
        <f>" "&amp;SUBSTITUTE(Table_Employee_Clean[[#This Row],[Phone]],"-","")</f>
        <v xml:space="preserve"> 2156818208</v>
      </c>
      <c r="P326" t="str">
        <f>TEXT(Table_Employee_Clean[[#This Row],[Format_Phone]],"(000) 000-0000")</f>
        <v>(215) 681-8208</v>
      </c>
      <c r="Q326" t="str">
        <f>CONCATENATE(TRIM(Table_Employee_Clean[[#This Row],[First_Name]])," ",TRIM(Table_Employee_Clean[[#This Row],[Last_Name]]))</f>
        <v>David Miller</v>
      </c>
      <c r="R326">
        <f ca="1">DATEDIF(Table_Employee_Clean[[#This Row],[Join_Date]], TODAY(), "y")</f>
        <v>3</v>
      </c>
      <c r="S326" t="str">
        <f>CONCATENATE(TRIM(Table_Employee_Clean[[#This Row],[Name_Concat]])," FROM ",TRIM(Table_Employee_Clean[[#This Row],[Region]]))</f>
        <v>David Miller FROM New York</v>
      </c>
    </row>
    <row r="327" spans="1:19" x14ac:dyDescent="0.25">
      <c r="A327" t="s">
        <v>461</v>
      </c>
      <c r="B327" t="s">
        <v>32</v>
      </c>
      <c r="C327" t="s">
        <v>86</v>
      </c>
      <c r="D327">
        <v>40</v>
      </c>
      <c r="E327" t="s">
        <v>1160</v>
      </c>
      <c r="F327" t="s">
        <v>1165</v>
      </c>
      <c r="G327" t="s">
        <v>28</v>
      </c>
      <c r="H327" s="5">
        <v>44835</v>
      </c>
      <c r="I327">
        <v>82258.03</v>
      </c>
      <c r="J327" t="s">
        <v>213</v>
      </c>
      <c r="K327">
        <v>-6790422710</v>
      </c>
      <c r="L327" t="s">
        <v>18</v>
      </c>
      <c r="M327" t="b">
        <v>1</v>
      </c>
      <c r="N327" s="6" cm="1">
        <f t="array" ref="N327">IF(Table_Employee!I327="N/A",
    IFERROR(MEDIAN(_xlfn._xlws.FILTER(Table_Employee_Clean[Salary],
        (Table_Employee_Clean[Department] = Table_Employee!E327) *
        (Table_Employee_Clean[Region] = Table_Employee!F327))),
    "N/A"),
Table_Employee!I327)</f>
        <v>82258.03</v>
      </c>
      <c r="O327" t="str">
        <f>" "&amp;SUBSTITUTE(Table_Employee_Clean[[#This Row],[Phone]],"-","")</f>
        <v xml:space="preserve"> 6790422710</v>
      </c>
      <c r="P327" t="str">
        <f>TEXT(Table_Employee_Clean[[#This Row],[Format_Phone]],"(000) 000-0000")</f>
        <v>(679) 042-2710</v>
      </c>
      <c r="Q327" t="str">
        <f>CONCATENATE(TRIM(Table_Employee_Clean[[#This Row],[First_Name]])," ",TRIM(Table_Employee_Clean[[#This Row],[Last_Name]]))</f>
        <v>Eva Miller</v>
      </c>
      <c r="R327">
        <f ca="1">DATEDIF(Table_Employee_Clean[[#This Row],[Join_Date]], TODAY(), "y")</f>
        <v>4</v>
      </c>
      <c r="S327" t="str">
        <f>CONCATENATE(TRIM(Table_Employee_Clean[[#This Row],[Name_Concat]])," FROM ",TRIM(Table_Employee_Clean[[#This Row],[Region]]))</f>
        <v>Eva Miller FROM Nevada</v>
      </c>
    </row>
    <row r="328" spans="1:19" x14ac:dyDescent="0.25">
      <c r="A328" t="s">
        <v>462</v>
      </c>
      <c r="B328" t="s">
        <v>36</v>
      </c>
      <c r="C328" t="s">
        <v>37</v>
      </c>
      <c r="D328">
        <v>30</v>
      </c>
      <c r="E328" t="s">
        <v>1164</v>
      </c>
      <c r="F328" t="s">
        <v>1165</v>
      </c>
      <c r="G328" t="s">
        <v>28</v>
      </c>
      <c r="H328" s="5">
        <v>44831</v>
      </c>
      <c r="I328">
        <v>62883.34</v>
      </c>
      <c r="J328" t="s">
        <v>39</v>
      </c>
      <c r="K328">
        <v>-3322889856</v>
      </c>
      <c r="L328" t="s">
        <v>18</v>
      </c>
      <c r="M328" t="b">
        <v>0</v>
      </c>
      <c r="N328" s="6" cm="1">
        <f t="array" ref="N328">IF(Table_Employee!I328="N/A",
    IFERROR(MEDIAN(_xlfn._xlws.FILTER(Table_Employee_Clean[Salary],
        (Table_Employee_Clean[Department] = Table_Employee!E328) *
        (Table_Employee_Clean[Region] = Table_Employee!F328))),
    "N/A"),
Table_Employee!I328)</f>
        <v>62883.34</v>
      </c>
      <c r="O328" t="str">
        <f>" "&amp;SUBSTITUTE(Table_Employee_Clean[[#This Row],[Phone]],"-","")</f>
        <v xml:space="preserve"> 3322889856</v>
      </c>
      <c r="P328" t="str">
        <f>TEXT(Table_Employee_Clean[[#This Row],[Format_Phone]],"(000) 000-0000")</f>
        <v>(332) 288-9856</v>
      </c>
      <c r="Q328" t="str">
        <f>CONCATENATE(TRIM(Table_Employee_Clean[[#This Row],[First_Name]])," ",TRIM(Table_Employee_Clean[[#This Row],[Last_Name]]))</f>
        <v>Frank Williams</v>
      </c>
      <c r="R328">
        <f ca="1">DATEDIF(Table_Employee_Clean[[#This Row],[Join_Date]], TODAY(), "y")</f>
        <v>4</v>
      </c>
      <c r="S328" t="str">
        <f>CONCATENATE(TRIM(Table_Employee_Clean[[#This Row],[Name_Concat]])," FROM ",TRIM(Table_Employee_Clean[[#This Row],[Region]]))</f>
        <v>Frank Williams FROM Nevada</v>
      </c>
    </row>
    <row r="329" spans="1:19" x14ac:dyDescent="0.25">
      <c r="A329" t="s">
        <v>463</v>
      </c>
      <c r="B329" t="s">
        <v>25</v>
      </c>
      <c r="C329" t="s">
        <v>14</v>
      </c>
      <c r="D329">
        <v>30</v>
      </c>
      <c r="E329" t="s">
        <v>1166</v>
      </c>
      <c r="F329" t="s">
        <v>1163</v>
      </c>
      <c r="G329" t="s">
        <v>28</v>
      </c>
      <c r="H329" s="5">
        <v>43930</v>
      </c>
      <c r="I329">
        <v>103503.72</v>
      </c>
      <c r="J329" t="s">
        <v>143</v>
      </c>
      <c r="K329">
        <v>-2545960632</v>
      </c>
      <c r="L329" t="s">
        <v>18</v>
      </c>
      <c r="M329" t="b">
        <v>1</v>
      </c>
      <c r="N329" s="6" cm="1">
        <f t="array" ref="N329">IF(Table_Employee!I329="N/A",
    IFERROR(MEDIAN(_xlfn._xlws.FILTER(Table_Employee_Clean[Salary],
        (Table_Employee_Clean[Department] = Table_Employee!E329) *
        (Table_Employee_Clean[Region] = Table_Employee!F329))),
    "N/A"),
Table_Employee!I329)</f>
        <v>103503.72</v>
      </c>
      <c r="O329" t="str">
        <f>" "&amp;SUBSTITUTE(Table_Employee_Clean[[#This Row],[Phone]],"-","")</f>
        <v xml:space="preserve"> 2545960632</v>
      </c>
      <c r="P329" t="str">
        <f>TEXT(Table_Employee_Clean[[#This Row],[Format_Phone]],"(000) 000-0000")</f>
        <v>(254) 596-0632</v>
      </c>
      <c r="Q329" t="str">
        <f>CONCATENATE(TRIM(Table_Employee_Clean[[#This Row],[First_Name]])," ",TRIM(Table_Employee_Clean[[#This Row],[Last_Name]]))</f>
        <v>Alice Davis</v>
      </c>
      <c r="R329">
        <f ca="1">DATEDIF(Table_Employee_Clean[[#This Row],[Join_Date]], TODAY(), "y")</f>
        <v>6</v>
      </c>
      <c r="S329" t="str">
        <f>CONCATENATE(TRIM(Table_Employee_Clean[[#This Row],[Name_Concat]])," FROM ",TRIM(Table_Employee_Clean[[#This Row],[Region]]))</f>
        <v>Alice Davis FROM Texas</v>
      </c>
    </row>
    <row r="330" spans="1:19" x14ac:dyDescent="0.25">
      <c r="A330" t="s">
        <v>464</v>
      </c>
      <c r="B330" t="s">
        <v>57</v>
      </c>
      <c r="C330" t="s">
        <v>42</v>
      </c>
      <c r="D330">
        <v>25</v>
      </c>
      <c r="E330" t="s">
        <v>1160</v>
      </c>
      <c r="F330" t="s">
        <v>1169</v>
      </c>
      <c r="G330" t="s">
        <v>16</v>
      </c>
      <c r="H330" s="5">
        <v>44278</v>
      </c>
      <c r="I330">
        <v>85401.3</v>
      </c>
      <c r="J330" t="s">
        <v>94</v>
      </c>
      <c r="K330">
        <v>-9912971023</v>
      </c>
      <c r="L330" t="s">
        <v>40</v>
      </c>
      <c r="M330" t="b">
        <v>1</v>
      </c>
      <c r="N330" s="6" cm="1">
        <f t="array" ref="N330">IF(Table_Employee!I330="N/A",
    IFERROR(MEDIAN(_xlfn._xlws.FILTER(Table_Employee_Clean[Salary],
        (Table_Employee_Clean[Department] = Table_Employee!E330) *
        (Table_Employee_Clean[Region] = Table_Employee!F330))),
    "N/A"),
Table_Employee!I330)</f>
        <v>85401.3</v>
      </c>
      <c r="O330" t="str">
        <f>" "&amp;SUBSTITUTE(Table_Employee_Clean[[#This Row],[Phone]],"-","")</f>
        <v xml:space="preserve"> 9912971023</v>
      </c>
      <c r="P330" t="str">
        <f>TEXT(Table_Employee_Clean[[#This Row],[Format_Phone]],"(000) 000-0000")</f>
        <v>(991) 297-1023</v>
      </c>
      <c r="Q330" t="str">
        <f>CONCATENATE(TRIM(Table_Employee_Clean[[#This Row],[First_Name]])," ",TRIM(Table_Employee_Clean[[#This Row],[Last_Name]]))</f>
        <v>David Garcia</v>
      </c>
      <c r="R330">
        <f ca="1">DATEDIF(Table_Employee_Clean[[#This Row],[Join_Date]], TODAY(), "y")</f>
        <v>5</v>
      </c>
      <c r="S330" t="str">
        <f>CONCATENATE(TRIM(Table_Employee_Clean[[#This Row],[Name_Concat]])," FROM ",TRIM(Table_Employee_Clean[[#This Row],[Region]]))</f>
        <v>David Garcia FROM New York</v>
      </c>
    </row>
    <row r="331" spans="1:19" x14ac:dyDescent="0.25">
      <c r="A331" t="s">
        <v>465</v>
      </c>
      <c r="B331" t="s">
        <v>63</v>
      </c>
      <c r="C331" t="s">
        <v>42</v>
      </c>
      <c r="D331">
        <v>40</v>
      </c>
      <c r="E331" t="s">
        <v>1166</v>
      </c>
      <c r="F331" t="s">
        <v>1163</v>
      </c>
      <c r="G331" t="s">
        <v>28</v>
      </c>
      <c r="H331" s="5">
        <v>44960</v>
      </c>
      <c r="I331" t="s">
        <v>223</v>
      </c>
      <c r="J331" t="s">
        <v>209</v>
      </c>
      <c r="K331">
        <v>-8171752420</v>
      </c>
      <c r="L331" t="s">
        <v>23</v>
      </c>
      <c r="M331" t="b">
        <v>0</v>
      </c>
      <c r="N331" s="6" cm="1">
        <f t="array" ref="N331">IF(Table_Employee!I331="N/A",
    IFERROR(MEDIAN(_xlfn._xlws.FILTER(Table_Employee_Clean[Salary],
        (Table_Employee_Clean[Department] = Table_Employee!E331) *
        (Table_Employee_Clean[Region] = Table_Employee!F331))),
    "N/A"),
Table_Employee!I331)</f>
        <v>81250.87</v>
      </c>
      <c r="O331" t="str">
        <f>" "&amp;SUBSTITUTE(Table_Employee_Clean[[#This Row],[Phone]],"-","")</f>
        <v xml:space="preserve"> 8171752420</v>
      </c>
      <c r="P331" t="str">
        <f>TEXT(Table_Employee_Clean[[#This Row],[Format_Phone]],"(000) 000-0000")</f>
        <v>(817) 175-2420</v>
      </c>
      <c r="Q331" t="str">
        <f>CONCATENATE(TRIM(Table_Employee_Clean[[#This Row],[First_Name]])," ",TRIM(Table_Employee_Clean[[#This Row],[Last_Name]]))</f>
        <v>Heidi Garcia</v>
      </c>
      <c r="R331">
        <f ca="1">DATEDIF(Table_Employee_Clean[[#This Row],[Join_Date]], TODAY(), "y")</f>
        <v>3</v>
      </c>
      <c r="S331" t="str">
        <f>CONCATENATE(TRIM(Table_Employee_Clean[[#This Row],[Name_Concat]])," FROM ",TRIM(Table_Employee_Clean[[#This Row],[Region]]))</f>
        <v>Heidi Garcia FROM Texas</v>
      </c>
    </row>
    <row r="332" spans="1:19" x14ac:dyDescent="0.25">
      <c r="A332" t="s">
        <v>466</v>
      </c>
      <c r="B332" t="s">
        <v>32</v>
      </c>
      <c r="C332" t="s">
        <v>111</v>
      </c>
      <c r="D332">
        <v>30</v>
      </c>
      <c r="E332" t="s">
        <v>1170</v>
      </c>
      <c r="F332" t="s">
        <v>1163</v>
      </c>
      <c r="G332" t="s">
        <v>28</v>
      </c>
      <c r="H332" s="5">
        <v>45496</v>
      </c>
      <c r="I332">
        <v>98850.14</v>
      </c>
      <c r="J332" t="s">
        <v>384</v>
      </c>
      <c r="K332">
        <v>-4955112746</v>
      </c>
      <c r="L332" t="s">
        <v>40</v>
      </c>
      <c r="M332" t="b">
        <v>0</v>
      </c>
      <c r="N332" s="6" cm="1">
        <f t="array" ref="N332">IF(Table_Employee!I332="N/A",
    IFERROR(MEDIAN(_xlfn._xlws.FILTER(Table_Employee_Clean[Salary],
        (Table_Employee_Clean[Department] = Table_Employee!E332) *
        (Table_Employee_Clean[Region] = Table_Employee!F332))),
    "N/A"),
Table_Employee!I332)</f>
        <v>98850.14</v>
      </c>
      <c r="O332" t="str">
        <f>" "&amp;SUBSTITUTE(Table_Employee_Clean[[#This Row],[Phone]],"-","")</f>
        <v xml:space="preserve"> 4955112746</v>
      </c>
      <c r="P332" t="str">
        <f>TEXT(Table_Employee_Clean[[#This Row],[Format_Phone]],"(000) 000-0000")</f>
        <v>(495) 511-2746</v>
      </c>
      <c r="Q332" t="str">
        <f>CONCATENATE(TRIM(Table_Employee_Clean[[#This Row],[First_Name]])," ",TRIM(Table_Employee_Clean[[#This Row],[Last_Name]]))</f>
        <v>Eva Smith</v>
      </c>
      <c r="R332">
        <f ca="1">DATEDIF(Table_Employee_Clean[[#This Row],[Join_Date]], TODAY(), "y")</f>
        <v>2</v>
      </c>
      <c r="S332" t="str">
        <f>CONCATENATE(TRIM(Table_Employee_Clean[[#This Row],[Name_Concat]])," FROM ",TRIM(Table_Employee_Clean[[#This Row],[Region]]))</f>
        <v>Eva Smith FROM Texas</v>
      </c>
    </row>
    <row r="333" spans="1:19" x14ac:dyDescent="0.25">
      <c r="A333" t="s">
        <v>467</v>
      </c>
      <c r="B333" t="s">
        <v>52</v>
      </c>
      <c r="C333" t="s">
        <v>111</v>
      </c>
      <c r="D333">
        <v>25</v>
      </c>
      <c r="E333" t="s">
        <v>1166</v>
      </c>
      <c r="F333" t="s">
        <v>1171</v>
      </c>
      <c r="G333" t="s">
        <v>16</v>
      </c>
      <c r="H333" s="5">
        <v>44324</v>
      </c>
      <c r="I333">
        <v>63435.24</v>
      </c>
      <c r="J333" t="s">
        <v>167</v>
      </c>
      <c r="K333">
        <v>-4721970545</v>
      </c>
      <c r="L333" t="s">
        <v>40</v>
      </c>
      <c r="M333" t="b">
        <v>0</v>
      </c>
      <c r="N333" s="6" cm="1">
        <f t="array" ref="N333">IF(Table_Employee!I333="N/A",
    IFERROR(MEDIAN(_xlfn._xlws.FILTER(Table_Employee_Clean[Salary],
        (Table_Employee_Clean[Department] = Table_Employee!E333) *
        (Table_Employee_Clean[Region] = Table_Employee!F333))),
    "N/A"),
Table_Employee!I333)</f>
        <v>63435.24</v>
      </c>
      <c r="O333" t="str">
        <f>" "&amp;SUBSTITUTE(Table_Employee_Clean[[#This Row],[Phone]],"-","")</f>
        <v xml:space="preserve"> 4721970545</v>
      </c>
      <c r="P333" t="str">
        <f>TEXT(Table_Employee_Clean[[#This Row],[Format_Phone]],"(000) 000-0000")</f>
        <v>(472) 197-0545</v>
      </c>
      <c r="Q333" t="str">
        <f>CONCATENATE(TRIM(Table_Employee_Clean[[#This Row],[First_Name]])," ",TRIM(Table_Employee_Clean[[#This Row],[Last_Name]]))</f>
        <v>Charlie Smith</v>
      </c>
      <c r="R333">
        <f ca="1">DATEDIF(Table_Employee_Clean[[#This Row],[Join_Date]], TODAY(), "y")</f>
        <v>5</v>
      </c>
      <c r="S333" t="str">
        <f>CONCATENATE(TRIM(Table_Employee_Clean[[#This Row],[Name_Concat]])," FROM ",TRIM(Table_Employee_Clean[[#This Row],[Region]]))</f>
        <v>Charlie Smith FROM Illinois</v>
      </c>
    </row>
    <row r="334" spans="1:19" x14ac:dyDescent="0.25">
      <c r="A334" t="s">
        <v>468</v>
      </c>
      <c r="B334" t="s">
        <v>36</v>
      </c>
      <c r="C334" t="s">
        <v>20</v>
      </c>
      <c r="D334">
        <v>35</v>
      </c>
      <c r="E334" t="s">
        <v>1162</v>
      </c>
      <c r="F334" t="s">
        <v>1163</v>
      </c>
      <c r="G334" t="s">
        <v>33</v>
      </c>
      <c r="H334" s="5">
        <v>44662</v>
      </c>
      <c r="I334">
        <v>82129.84</v>
      </c>
      <c r="J334" t="s">
        <v>198</v>
      </c>
      <c r="K334">
        <v>-6927589550</v>
      </c>
      <c r="L334" t="s">
        <v>18</v>
      </c>
      <c r="M334" t="b">
        <v>0</v>
      </c>
      <c r="N334" s="6" cm="1">
        <f t="array" ref="N334">IF(Table_Employee!I334="N/A",
    IFERROR(MEDIAN(_xlfn._xlws.FILTER(Table_Employee_Clean[Salary],
        (Table_Employee_Clean[Department] = Table_Employee!E334) *
        (Table_Employee_Clean[Region] = Table_Employee!F334))),
    "N/A"),
Table_Employee!I334)</f>
        <v>82129.84</v>
      </c>
      <c r="O334" t="str">
        <f>" "&amp;SUBSTITUTE(Table_Employee_Clean[[#This Row],[Phone]],"-","")</f>
        <v xml:space="preserve"> 6927589550</v>
      </c>
      <c r="P334" t="str">
        <f>TEXT(Table_Employee_Clean[[#This Row],[Format_Phone]],"(000) 000-0000")</f>
        <v>(692) 758-9550</v>
      </c>
      <c r="Q334" t="str">
        <f>CONCATENATE(TRIM(Table_Employee_Clean[[#This Row],[First_Name]])," ",TRIM(Table_Employee_Clean[[#This Row],[Last_Name]]))</f>
        <v>Frank Brown</v>
      </c>
      <c r="R334">
        <f ca="1">DATEDIF(Table_Employee_Clean[[#This Row],[Join_Date]], TODAY(), "y")</f>
        <v>4</v>
      </c>
      <c r="S334" t="str">
        <f>CONCATENATE(TRIM(Table_Employee_Clean[[#This Row],[Name_Concat]])," FROM ",TRIM(Table_Employee_Clean[[#This Row],[Region]]))</f>
        <v>Frank Brown FROM Texas</v>
      </c>
    </row>
    <row r="335" spans="1:19" x14ac:dyDescent="0.25">
      <c r="A335" t="s">
        <v>469</v>
      </c>
      <c r="B335" t="s">
        <v>57</v>
      </c>
      <c r="C335" t="s">
        <v>37</v>
      </c>
      <c r="D335">
        <v>35</v>
      </c>
      <c r="E335" t="s">
        <v>1160</v>
      </c>
      <c r="F335" t="s">
        <v>1163</v>
      </c>
      <c r="G335" t="s">
        <v>28</v>
      </c>
      <c r="H335" s="5">
        <v>45588</v>
      </c>
      <c r="I335">
        <v>95492.61</v>
      </c>
      <c r="J335" t="s">
        <v>59</v>
      </c>
      <c r="K335">
        <v>-6874090379</v>
      </c>
      <c r="L335" t="s">
        <v>30</v>
      </c>
      <c r="M335" t="b">
        <v>0</v>
      </c>
      <c r="N335" s="6" cm="1">
        <f t="array" ref="N335">IF(Table_Employee!I335="N/A",
    IFERROR(MEDIAN(_xlfn._xlws.FILTER(Table_Employee_Clean[Salary],
        (Table_Employee_Clean[Department] = Table_Employee!E335) *
        (Table_Employee_Clean[Region] = Table_Employee!F335))),
    "N/A"),
Table_Employee!I335)</f>
        <v>95492.61</v>
      </c>
      <c r="O335" t="str">
        <f>" "&amp;SUBSTITUTE(Table_Employee_Clean[[#This Row],[Phone]],"-","")</f>
        <v xml:space="preserve"> 6874090379</v>
      </c>
      <c r="P335" t="str">
        <f>TEXT(Table_Employee_Clean[[#This Row],[Format_Phone]],"(000) 000-0000")</f>
        <v>(687) 409-0379</v>
      </c>
      <c r="Q335" t="str">
        <f>CONCATENATE(TRIM(Table_Employee_Clean[[#This Row],[First_Name]])," ",TRIM(Table_Employee_Clean[[#This Row],[Last_Name]]))</f>
        <v>David Williams</v>
      </c>
      <c r="R335">
        <f ca="1">DATEDIF(Table_Employee_Clean[[#This Row],[Join_Date]], TODAY(), "y")</f>
        <v>1</v>
      </c>
      <c r="S335" t="str">
        <f>CONCATENATE(TRIM(Table_Employee_Clean[[#This Row],[Name_Concat]])," FROM ",TRIM(Table_Employee_Clean[[#This Row],[Region]]))</f>
        <v>David Williams FROM Texas</v>
      </c>
    </row>
    <row r="336" spans="1:19" x14ac:dyDescent="0.25">
      <c r="A336" t="s">
        <v>470</v>
      </c>
      <c r="B336" t="s">
        <v>67</v>
      </c>
      <c r="C336" t="s">
        <v>86</v>
      </c>
      <c r="D336">
        <v>40</v>
      </c>
      <c r="E336" t="s">
        <v>1162</v>
      </c>
      <c r="F336" t="s">
        <v>1171</v>
      </c>
      <c r="G336" t="s">
        <v>33</v>
      </c>
      <c r="H336" s="5">
        <v>43945</v>
      </c>
      <c r="I336">
        <v>94572.37</v>
      </c>
      <c r="J336" t="s">
        <v>147</v>
      </c>
      <c r="K336">
        <v>-2146296135</v>
      </c>
      <c r="L336" t="s">
        <v>30</v>
      </c>
      <c r="M336" t="b">
        <v>0</v>
      </c>
      <c r="N336" s="6" cm="1">
        <f t="array" ref="N336">IF(Table_Employee!I336="N/A",
    IFERROR(MEDIAN(_xlfn._xlws.FILTER(Table_Employee_Clean[Salary],
        (Table_Employee_Clean[Department] = Table_Employee!E336) *
        (Table_Employee_Clean[Region] = Table_Employee!F336))),
    "N/A"),
Table_Employee!I336)</f>
        <v>94572.37</v>
      </c>
      <c r="O336" t="str">
        <f>" "&amp;SUBSTITUTE(Table_Employee_Clean[[#This Row],[Phone]],"-","")</f>
        <v xml:space="preserve"> 2146296135</v>
      </c>
      <c r="P336" t="str">
        <f>TEXT(Table_Employee_Clean[[#This Row],[Format_Phone]],"(000) 000-0000")</f>
        <v>(214) 629-6135</v>
      </c>
      <c r="Q336" t="str">
        <f>CONCATENATE(TRIM(Table_Employee_Clean[[#This Row],[First_Name]])," ",TRIM(Table_Employee_Clean[[#This Row],[Last_Name]]))</f>
        <v>Grace Miller</v>
      </c>
      <c r="R336">
        <f ca="1">DATEDIF(Table_Employee_Clean[[#This Row],[Join_Date]], TODAY(), "y")</f>
        <v>6</v>
      </c>
      <c r="S336" t="str">
        <f>CONCATENATE(TRIM(Table_Employee_Clean[[#This Row],[Name_Concat]])," FROM ",TRIM(Table_Employee_Clean[[#This Row],[Region]]))</f>
        <v>Grace Miller FROM Illinois</v>
      </c>
    </row>
    <row r="337" spans="1:19" x14ac:dyDescent="0.25">
      <c r="A337" t="s">
        <v>471</v>
      </c>
      <c r="B337" t="s">
        <v>13</v>
      </c>
      <c r="C337" t="s">
        <v>42</v>
      </c>
      <c r="D337">
        <v>40</v>
      </c>
      <c r="E337" t="s">
        <v>1162</v>
      </c>
      <c r="F337" t="s">
        <v>1165</v>
      </c>
      <c r="G337" t="s">
        <v>33</v>
      </c>
      <c r="H337" s="5">
        <v>44989</v>
      </c>
      <c r="I337">
        <v>118413.05</v>
      </c>
      <c r="J337" t="s">
        <v>136</v>
      </c>
      <c r="K337">
        <v>-7157787111</v>
      </c>
      <c r="L337" t="s">
        <v>40</v>
      </c>
      <c r="M337" t="b">
        <v>0</v>
      </c>
      <c r="N337" s="6" cm="1">
        <f t="array" ref="N337">IF(Table_Employee!I337="N/A",
    IFERROR(MEDIAN(_xlfn._xlws.FILTER(Table_Employee_Clean[Salary],
        (Table_Employee_Clean[Department] = Table_Employee!E337) *
        (Table_Employee_Clean[Region] = Table_Employee!F337))),
    "N/A"),
Table_Employee!I337)</f>
        <v>118413.05</v>
      </c>
      <c r="O337" t="str">
        <f>" "&amp;SUBSTITUTE(Table_Employee_Clean[[#This Row],[Phone]],"-","")</f>
        <v xml:space="preserve"> 7157787111</v>
      </c>
      <c r="P337" t="str">
        <f>TEXT(Table_Employee_Clean[[#This Row],[Format_Phone]],"(000) 000-0000")</f>
        <v>(715) 778-7111</v>
      </c>
      <c r="Q337" t="str">
        <f>CONCATENATE(TRIM(Table_Employee_Clean[[#This Row],[First_Name]])," ",TRIM(Table_Employee_Clean[[#This Row],[Last_Name]]))</f>
        <v>Bob Garcia</v>
      </c>
      <c r="R337">
        <f ca="1">DATEDIF(Table_Employee_Clean[[#This Row],[Join_Date]], TODAY(), "y")</f>
        <v>3</v>
      </c>
      <c r="S337" t="str">
        <f>CONCATENATE(TRIM(Table_Employee_Clean[[#This Row],[Name_Concat]])," FROM ",TRIM(Table_Employee_Clean[[#This Row],[Region]]))</f>
        <v>Bob Garcia FROM Nevada</v>
      </c>
    </row>
    <row r="338" spans="1:19" x14ac:dyDescent="0.25">
      <c r="A338" t="s">
        <v>472</v>
      </c>
      <c r="B338" t="s">
        <v>25</v>
      </c>
      <c r="C338" t="s">
        <v>26</v>
      </c>
      <c r="D338">
        <v>30</v>
      </c>
      <c r="E338" t="s">
        <v>1164</v>
      </c>
      <c r="F338" t="s">
        <v>1165</v>
      </c>
      <c r="G338" t="s">
        <v>28</v>
      </c>
      <c r="H338" s="5">
        <v>44804</v>
      </c>
      <c r="I338">
        <v>68976.649999999994</v>
      </c>
      <c r="J338" t="s">
        <v>29</v>
      </c>
      <c r="K338">
        <v>-1663651558</v>
      </c>
      <c r="L338" t="s">
        <v>40</v>
      </c>
      <c r="M338" t="b">
        <v>1</v>
      </c>
      <c r="N338" s="6" cm="1">
        <f t="array" ref="N338">IF(Table_Employee!I338="N/A",
    IFERROR(MEDIAN(_xlfn._xlws.FILTER(Table_Employee_Clean[Salary],
        (Table_Employee_Clean[Department] = Table_Employee!E338) *
        (Table_Employee_Clean[Region] = Table_Employee!F338))),
    "N/A"),
Table_Employee!I338)</f>
        <v>68976.649999999994</v>
      </c>
      <c r="O338" t="str">
        <f>" "&amp;SUBSTITUTE(Table_Employee_Clean[[#This Row],[Phone]],"-","")</f>
        <v xml:space="preserve"> 1663651558</v>
      </c>
      <c r="P338" t="str">
        <f>TEXT(Table_Employee_Clean[[#This Row],[Format_Phone]],"(000) 000-0000")</f>
        <v>(166) 365-1558</v>
      </c>
      <c r="Q338" t="str">
        <f>CONCATENATE(TRIM(Table_Employee_Clean[[#This Row],[First_Name]])," ",TRIM(Table_Employee_Clean[[#This Row],[Last_Name]]))</f>
        <v>Alice Jones</v>
      </c>
      <c r="R338">
        <f ca="1">DATEDIF(Table_Employee_Clean[[#This Row],[Join_Date]], TODAY(), "y")</f>
        <v>4</v>
      </c>
      <c r="S338" t="str">
        <f>CONCATENATE(TRIM(Table_Employee_Clean[[#This Row],[Name_Concat]])," FROM ",TRIM(Table_Employee_Clean[[#This Row],[Region]]))</f>
        <v>Alice Jones FROM Nevada</v>
      </c>
    </row>
    <row r="339" spans="1:19" x14ac:dyDescent="0.25">
      <c r="A339" t="s">
        <v>473</v>
      </c>
      <c r="B339" t="s">
        <v>32</v>
      </c>
      <c r="C339" t="s">
        <v>37</v>
      </c>
      <c r="D339">
        <v>30</v>
      </c>
      <c r="E339" t="s">
        <v>1168</v>
      </c>
      <c r="F339" t="s">
        <v>1165</v>
      </c>
      <c r="G339" t="s">
        <v>16</v>
      </c>
      <c r="H339" s="5">
        <v>44198</v>
      </c>
      <c r="I339">
        <v>115013.65</v>
      </c>
      <c r="J339" t="s">
        <v>127</v>
      </c>
      <c r="K339">
        <v>-7371470826</v>
      </c>
      <c r="L339" t="s">
        <v>18</v>
      </c>
      <c r="M339" t="b">
        <v>0</v>
      </c>
      <c r="N339" s="6" cm="1">
        <f t="array" ref="N339">IF(Table_Employee!I339="N/A",
    IFERROR(MEDIAN(_xlfn._xlws.FILTER(Table_Employee_Clean[Salary],
        (Table_Employee_Clean[Department] = Table_Employee!E339) *
        (Table_Employee_Clean[Region] = Table_Employee!F339))),
    "N/A"),
Table_Employee!I339)</f>
        <v>115013.65</v>
      </c>
      <c r="O339" t="str">
        <f>" "&amp;SUBSTITUTE(Table_Employee_Clean[[#This Row],[Phone]],"-","")</f>
        <v xml:space="preserve"> 7371470826</v>
      </c>
      <c r="P339" t="str">
        <f>TEXT(Table_Employee_Clean[[#This Row],[Format_Phone]],"(000) 000-0000")</f>
        <v>(737) 147-0826</v>
      </c>
      <c r="Q339" t="str">
        <f>CONCATENATE(TRIM(Table_Employee_Clean[[#This Row],[First_Name]])," ",TRIM(Table_Employee_Clean[[#This Row],[Last_Name]]))</f>
        <v>Eva Williams</v>
      </c>
      <c r="R339">
        <f ca="1">DATEDIF(Table_Employee_Clean[[#This Row],[Join_Date]], TODAY(), "y")</f>
        <v>5</v>
      </c>
      <c r="S339" t="str">
        <f>CONCATENATE(TRIM(Table_Employee_Clean[[#This Row],[Name_Concat]])," FROM ",TRIM(Table_Employee_Clean[[#This Row],[Region]]))</f>
        <v>Eva Williams FROM Nevada</v>
      </c>
    </row>
    <row r="340" spans="1:19" x14ac:dyDescent="0.25">
      <c r="A340" t="s">
        <v>474</v>
      </c>
      <c r="B340" t="s">
        <v>57</v>
      </c>
      <c r="C340" t="s">
        <v>20</v>
      </c>
      <c r="D340">
        <v>30</v>
      </c>
      <c r="E340" t="s">
        <v>1164</v>
      </c>
      <c r="F340" t="s">
        <v>1165</v>
      </c>
      <c r="G340" t="s">
        <v>33</v>
      </c>
      <c r="H340" s="5">
        <v>43988</v>
      </c>
      <c r="I340">
        <v>70949.38</v>
      </c>
      <c r="J340" t="s">
        <v>188</v>
      </c>
      <c r="K340">
        <v>-2359096055</v>
      </c>
      <c r="L340" t="s">
        <v>40</v>
      </c>
      <c r="M340" t="b">
        <v>1</v>
      </c>
      <c r="N340" s="6" cm="1">
        <f t="array" ref="N340">IF(Table_Employee!I340="N/A",
    IFERROR(MEDIAN(_xlfn._xlws.FILTER(Table_Employee_Clean[Salary],
        (Table_Employee_Clean[Department] = Table_Employee!E340) *
        (Table_Employee_Clean[Region] = Table_Employee!F340))),
    "N/A"),
Table_Employee!I340)</f>
        <v>70949.38</v>
      </c>
      <c r="O340" t="str">
        <f>" "&amp;SUBSTITUTE(Table_Employee_Clean[[#This Row],[Phone]],"-","")</f>
        <v xml:space="preserve"> 2359096055</v>
      </c>
      <c r="P340" t="str">
        <f>TEXT(Table_Employee_Clean[[#This Row],[Format_Phone]],"(000) 000-0000")</f>
        <v>(235) 909-6055</v>
      </c>
      <c r="Q340" t="str">
        <f>CONCATENATE(TRIM(Table_Employee_Clean[[#This Row],[First_Name]])," ",TRIM(Table_Employee_Clean[[#This Row],[Last_Name]]))</f>
        <v>David Brown</v>
      </c>
      <c r="R340">
        <f ca="1">DATEDIF(Table_Employee_Clean[[#This Row],[Join_Date]], TODAY(), "y")</f>
        <v>6</v>
      </c>
      <c r="S340" t="str">
        <f>CONCATENATE(TRIM(Table_Employee_Clean[[#This Row],[Name_Concat]])," FROM ",TRIM(Table_Employee_Clean[[#This Row],[Region]]))</f>
        <v>David Brown FROM Nevada</v>
      </c>
    </row>
    <row r="341" spans="1:19" x14ac:dyDescent="0.25">
      <c r="A341" t="s">
        <v>475</v>
      </c>
      <c r="B341" t="s">
        <v>67</v>
      </c>
      <c r="C341" t="s">
        <v>20</v>
      </c>
      <c r="D341">
        <v>30</v>
      </c>
      <c r="E341" t="s">
        <v>1170</v>
      </c>
      <c r="F341" t="s">
        <v>1167</v>
      </c>
      <c r="G341" t="s">
        <v>28</v>
      </c>
      <c r="H341" s="5">
        <v>44117</v>
      </c>
      <c r="I341">
        <v>105334.87</v>
      </c>
      <c r="J341" t="s">
        <v>173</v>
      </c>
      <c r="K341">
        <v>-7303064420</v>
      </c>
      <c r="L341" t="s">
        <v>18</v>
      </c>
      <c r="M341" t="b">
        <v>0</v>
      </c>
      <c r="N341" s="6" cm="1">
        <f t="array" ref="N341">IF(Table_Employee!I341="N/A",
    IFERROR(MEDIAN(_xlfn._xlws.FILTER(Table_Employee_Clean[Salary],
        (Table_Employee_Clean[Department] = Table_Employee!E341) *
        (Table_Employee_Clean[Region] = Table_Employee!F341))),
    "N/A"),
Table_Employee!I341)</f>
        <v>105334.87</v>
      </c>
      <c r="O341" t="str">
        <f>" "&amp;SUBSTITUTE(Table_Employee_Clean[[#This Row],[Phone]],"-","")</f>
        <v xml:space="preserve"> 7303064420</v>
      </c>
      <c r="P341" t="str">
        <f>TEXT(Table_Employee_Clean[[#This Row],[Format_Phone]],"(000) 000-0000")</f>
        <v>(730) 306-4420</v>
      </c>
      <c r="Q341" t="str">
        <f>CONCATENATE(TRIM(Table_Employee_Clean[[#This Row],[First_Name]])," ",TRIM(Table_Employee_Clean[[#This Row],[Last_Name]]))</f>
        <v>Grace Brown</v>
      </c>
      <c r="R341">
        <f ca="1">DATEDIF(Table_Employee_Clean[[#This Row],[Join_Date]], TODAY(), "y")</f>
        <v>6</v>
      </c>
      <c r="S341" t="str">
        <f>CONCATENATE(TRIM(Table_Employee_Clean[[#This Row],[Name_Concat]])," FROM ",TRIM(Table_Employee_Clean[[#This Row],[Region]]))</f>
        <v>Grace Brown FROM Florida</v>
      </c>
    </row>
    <row r="342" spans="1:19" x14ac:dyDescent="0.25">
      <c r="A342" t="s">
        <v>476</v>
      </c>
      <c r="B342" t="s">
        <v>13</v>
      </c>
      <c r="C342" t="s">
        <v>37</v>
      </c>
      <c r="D342">
        <v>30</v>
      </c>
      <c r="E342" t="s">
        <v>1160</v>
      </c>
      <c r="F342" t="s">
        <v>1161</v>
      </c>
      <c r="G342" t="s">
        <v>16</v>
      </c>
      <c r="H342" s="5">
        <v>44031</v>
      </c>
      <c r="I342">
        <v>80596.179999999993</v>
      </c>
      <c r="J342" t="s">
        <v>129</v>
      </c>
      <c r="K342">
        <v>-2146147682</v>
      </c>
      <c r="L342" t="s">
        <v>30</v>
      </c>
      <c r="M342" t="b">
        <v>0</v>
      </c>
      <c r="N342" s="6" cm="1">
        <f t="array" ref="N342">IF(Table_Employee!I342="N/A",
    IFERROR(MEDIAN(_xlfn._xlws.FILTER(Table_Employee_Clean[Salary],
        (Table_Employee_Clean[Department] = Table_Employee!E342) *
        (Table_Employee_Clean[Region] = Table_Employee!F342))),
    "N/A"),
Table_Employee!I342)</f>
        <v>80596.179999999993</v>
      </c>
      <c r="O342" t="str">
        <f>" "&amp;SUBSTITUTE(Table_Employee_Clean[[#This Row],[Phone]],"-","")</f>
        <v xml:space="preserve"> 2146147682</v>
      </c>
      <c r="P342" t="str">
        <f>TEXT(Table_Employee_Clean[[#This Row],[Format_Phone]],"(000) 000-0000")</f>
        <v>(214) 614-7682</v>
      </c>
      <c r="Q342" t="str">
        <f>CONCATENATE(TRIM(Table_Employee_Clean[[#This Row],[First_Name]])," ",TRIM(Table_Employee_Clean[[#This Row],[Last_Name]]))</f>
        <v>Bob Williams</v>
      </c>
      <c r="R342">
        <f ca="1">DATEDIF(Table_Employee_Clean[[#This Row],[Join_Date]], TODAY(), "y")</f>
        <v>6</v>
      </c>
      <c r="S342" t="str">
        <f>CONCATENATE(TRIM(Table_Employee_Clean[[#This Row],[Name_Concat]])," FROM ",TRIM(Table_Employee_Clean[[#This Row],[Region]]))</f>
        <v>Bob Williams FROM California</v>
      </c>
    </row>
    <row r="343" spans="1:19" x14ac:dyDescent="0.25">
      <c r="A343" t="s">
        <v>477</v>
      </c>
      <c r="B343" t="s">
        <v>36</v>
      </c>
      <c r="C343" t="s">
        <v>20</v>
      </c>
      <c r="D343">
        <v>30</v>
      </c>
      <c r="E343" t="s">
        <v>1168</v>
      </c>
      <c r="F343" t="s">
        <v>1171</v>
      </c>
      <c r="G343" t="s">
        <v>33</v>
      </c>
      <c r="H343" s="5">
        <v>45415</v>
      </c>
      <c r="I343">
        <v>72846.37</v>
      </c>
      <c r="J343" t="s">
        <v>198</v>
      </c>
      <c r="K343">
        <v>-4201654234</v>
      </c>
      <c r="L343" t="s">
        <v>30</v>
      </c>
      <c r="M343" t="b">
        <v>1</v>
      </c>
      <c r="N343" s="6" cm="1">
        <f t="array" ref="N343">IF(Table_Employee!I343="N/A",
    IFERROR(MEDIAN(_xlfn._xlws.FILTER(Table_Employee_Clean[Salary],
        (Table_Employee_Clean[Department] = Table_Employee!E343) *
        (Table_Employee_Clean[Region] = Table_Employee!F343))),
    "N/A"),
Table_Employee!I343)</f>
        <v>72846.37</v>
      </c>
      <c r="O343" t="str">
        <f>" "&amp;SUBSTITUTE(Table_Employee_Clean[[#This Row],[Phone]],"-","")</f>
        <v xml:space="preserve"> 4201654234</v>
      </c>
      <c r="P343" t="str">
        <f>TEXT(Table_Employee_Clean[[#This Row],[Format_Phone]],"(000) 000-0000")</f>
        <v>(420) 165-4234</v>
      </c>
      <c r="Q343" t="str">
        <f>CONCATENATE(TRIM(Table_Employee_Clean[[#This Row],[First_Name]])," ",TRIM(Table_Employee_Clean[[#This Row],[Last_Name]]))</f>
        <v>Frank Brown</v>
      </c>
      <c r="R343">
        <f ca="1">DATEDIF(Table_Employee_Clean[[#This Row],[Join_Date]], TODAY(), "y")</f>
        <v>2</v>
      </c>
      <c r="S343" t="str">
        <f>CONCATENATE(TRIM(Table_Employee_Clean[[#This Row],[Name_Concat]])," FROM ",TRIM(Table_Employee_Clean[[#This Row],[Region]]))</f>
        <v>Frank Brown FROM Illinois</v>
      </c>
    </row>
    <row r="344" spans="1:19" x14ac:dyDescent="0.25">
      <c r="A344" t="s">
        <v>478</v>
      </c>
      <c r="B344" t="s">
        <v>63</v>
      </c>
      <c r="C344" t="s">
        <v>37</v>
      </c>
      <c r="D344">
        <v>40</v>
      </c>
      <c r="E344" t="s">
        <v>1164</v>
      </c>
      <c r="F344" t="s">
        <v>1161</v>
      </c>
      <c r="G344" t="s">
        <v>28</v>
      </c>
      <c r="H344" s="5">
        <v>44599</v>
      </c>
      <c r="I344">
        <v>80229.36</v>
      </c>
      <c r="J344" t="s">
        <v>65</v>
      </c>
      <c r="K344">
        <v>-6778265959</v>
      </c>
      <c r="L344" t="s">
        <v>23</v>
      </c>
      <c r="M344" t="b">
        <v>0</v>
      </c>
      <c r="N344" s="6" cm="1">
        <f t="array" ref="N344">IF(Table_Employee!I344="N/A",
    IFERROR(MEDIAN(_xlfn._xlws.FILTER(Table_Employee_Clean[Salary],
        (Table_Employee_Clean[Department] = Table_Employee!E344) *
        (Table_Employee_Clean[Region] = Table_Employee!F344))),
    "N/A"),
Table_Employee!I344)</f>
        <v>80229.36</v>
      </c>
      <c r="O344" t="str">
        <f>" "&amp;SUBSTITUTE(Table_Employee_Clean[[#This Row],[Phone]],"-","")</f>
        <v xml:space="preserve"> 6778265959</v>
      </c>
      <c r="P344" t="str">
        <f>TEXT(Table_Employee_Clean[[#This Row],[Format_Phone]],"(000) 000-0000")</f>
        <v>(677) 826-5959</v>
      </c>
      <c r="Q344" t="str">
        <f>CONCATENATE(TRIM(Table_Employee_Clean[[#This Row],[First_Name]])," ",TRIM(Table_Employee_Clean[[#This Row],[Last_Name]]))</f>
        <v>Heidi Williams</v>
      </c>
      <c r="R344">
        <f ca="1">DATEDIF(Table_Employee_Clean[[#This Row],[Join_Date]], TODAY(), "y")</f>
        <v>4</v>
      </c>
      <c r="S344" t="str">
        <f>CONCATENATE(TRIM(Table_Employee_Clean[[#This Row],[Name_Concat]])," FROM ",TRIM(Table_Employee_Clean[[#This Row],[Region]]))</f>
        <v>Heidi Williams FROM California</v>
      </c>
    </row>
    <row r="345" spans="1:19" x14ac:dyDescent="0.25">
      <c r="A345" t="s">
        <v>479</v>
      </c>
      <c r="B345" t="s">
        <v>67</v>
      </c>
      <c r="C345" t="s">
        <v>53</v>
      </c>
      <c r="D345">
        <v>25</v>
      </c>
      <c r="E345" t="s">
        <v>1168</v>
      </c>
      <c r="F345" t="s">
        <v>1161</v>
      </c>
      <c r="G345" t="s">
        <v>16</v>
      </c>
      <c r="H345" s="5">
        <v>45291</v>
      </c>
      <c r="I345">
        <v>55145.47</v>
      </c>
      <c r="J345" t="s">
        <v>116</v>
      </c>
      <c r="K345">
        <v>-8931992549</v>
      </c>
      <c r="L345" t="s">
        <v>30</v>
      </c>
      <c r="M345" t="b">
        <v>0</v>
      </c>
      <c r="N345" s="6" cm="1">
        <f t="array" ref="N345">IF(Table_Employee!I345="N/A",
    IFERROR(MEDIAN(_xlfn._xlws.FILTER(Table_Employee_Clean[Salary],
        (Table_Employee_Clean[Department] = Table_Employee!E345) *
        (Table_Employee_Clean[Region] = Table_Employee!F345))),
    "N/A"),
Table_Employee!I345)</f>
        <v>55145.47</v>
      </c>
      <c r="O345" t="str">
        <f>" "&amp;SUBSTITUTE(Table_Employee_Clean[[#This Row],[Phone]],"-","")</f>
        <v xml:space="preserve"> 8931992549</v>
      </c>
      <c r="P345" t="str">
        <f>TEXT(Table_Employee_Clean[[#This Row],[Format_Phone]],"(000) 000-0000")</f>
        <v>(893) 199-2549</v>
      </c>
      <c r="Q345" t="str">
        <f>CONCATENATE(TRIM(Table_Employee_Clean[[#This Row],[First_Name]])," ",TRIM(Table_Employee_Clean[[#This Row],[Last_Name]]))</f>
        <v>Grace Johnson</v>
      </c>
      <c r="R345">
        <f ca="1">DATEDIF(Table_Employee_Clean[[#This Row],[Join_Date]], TODAY(), "y")</f>
        <v>2</v>
      </c>
      <c r="S345" t="str">
        <f>CONCATENATE(TRIM(Table_Employee_Clean[[#This Row],[Name_Concat]])," FROM ",TRIM(Table_Employee_Clean[[#This Row],[Region]]))</f>
        <v>Grace Johnson FROM California</v>
      </c>
    </row>
    <row r="346" spans="1:19" x14ac:dyDescent="0.25">
      <c r="A346" t="s">
        <v>480</v>
      </c>
      <c r="B346" t="s">
        <v>67</v>
      </c>
      <c r="C346" t="s">
        <v>37</v>
      </c>
      <c r="D346">
        <v>30</v>
      </c>
      <c r="E346" t="s">
        <v>1160</v>
      </c>
      <c r="F346" t="s">
        <v>1167</v>
      </c>
      <c r="G346" t="s">
        <v>33</v>
      </c>
      <c r="H346" s="5">
        <v>44569</v>
      </c>
      <c r="I346" t="s">
        <v>223</v>
      </c>
      <c r="J346" t="s">
        <v>69</v>
      </c>
      <c r="K346">
        <v>-2727516479</v>
      </c>
      <c r="L346" t="s">
        <v>40</v>
      </c>
      <c r="M346" t="b">
        <v>1</v>
      </c>
      <c r="N346" s="6" cm="1">
        <f t="array" ref="N346">IF(Table_Employee!I346="N/A",
    IFERROR(MEDIAN(_xlfn._xlws.FILTER(Table_Employee_Clean[Salary],
        (Table_Employee_Clean[Department] = Table_Employee!E346) *
        (Table_Employee_Clean[Region] = Table_Employee!F346))),
    "N/A"),
Table_Employee!I346)</f>
        <v>90856.21</v>
      </c>
      <c r="O346" t="str">
        <f>" "&amp;SUBSTITUTE(Table_Employee_Clean[[#This Row],[Phone]],"-","")</f>
        <v xml:space="preserve"> 2727516479</v>
      </c>
      <c r="P346" t="str">
        <f>TEXT(Table_Employee_Clean[[#This Row],[Format_Phone]],"(000) 000-0000")</f>
        <v>(272) 751-6479</v>
      </c>
      <c r="Q346" t="str">
        <f>CONCATENATE(TRIM(Table_Employee_Clean[[#This Row],[First_Name]])," ",TRIM(Table_Employee_Clean[[#This Row],[Last_Name]]))</f>
        <v>Grace Williams</v>
      </c>
      <c r="R346">
        <f ca="1">DATEDIF(Table_Employee_Clean[[#This Row],[Join_Date]], TODAY(), "y")</f>
        <v>4</v>
      </c>
      <c r="S346" t="str">
        <f>CONCATENATE(TRIM(Table_Employee_Clean[[#This Row],[Name_Concat]])," FROM ",TRIM(Table_Employee_Clean[[#This Row],[Region]]))</f>
        <v>Grace Williams FROM Florida</v>
      </c>
    </row>
    <row r="347" spans="1:19" x14ac:dyDescent="0.25">
      <c r="A347" t="s">
        <v>481</v>
      </c>
      <c r="B347" t="s">
        <v>32</v>
      </c>
      <c r="C347" t="s">
        <v>14</v>
      </c>
      <c r="D347">
        <v>40</v>
      </c>
      <c r="E347" t="s">
        <v>1170</v>
      </c>
      <c r="F347" t="s">
        <v>1161</v>
      </c>
      <c r="G347" t="s">
        <v>16</v>
      </c>
      <c r="H347" s="5">
        <v>44102</v>
      </c>
      <c r="I347">
        <v>56110.81</v>
      </c>
      <c r="J347" t="s">
        <v>34</v>
      </c>
      <c r="K347">
        <v>-7279103367</v>
      </c>
      <c r="L347" t="s">
        <v>30</v>
      </c>
      <c r="M347" t="b">
        <v>0</v>
      </c>
      <c r="N347" s="6" cm="1">
        <f t="array" ref="N347">IF(Table_Employee!I347="N/A",
    IFERROR(MEDIAN(_xlfn._xlws.FILTER(Table_Employee_Clean[Salary],
        (Table_Employee_Clean[Department] = Table_Employee!E347) *
        (Table_Employee_Clean[Region] = Table_Employee!F347))),
    "N/A"),
Table_Employee!I347)</f>
        <v>56110.81</v>
      </c>
      <c r="O347" t="str">
        <f>" "&amp;SUBSTITUTE(Table_Employee_Clean[[#This Row],[Phone]],"-","")</f>
        <v xml:space="preserve"> 7279103367</v>
      </c>
      <c r="P347" t="str">
        <f>TEXT(Table_Employee_Clean[[#This Row],[Format_Phone]],"(000) 000-0000")</f>
        <v>(727) 910-3367</v>
      </c>
      <c r="Q347" t="str">
        <f>CONCATENATE(TRIM(Table_Employee_Clean[[#This Row],[First_Name]])," ",TRIM(Table_Employee_Clean[[#This Row],[Last_Name]]))</f>
        <v>Eva Davis</v>
      </c>
      <c r="R347">
        <f ca="1">DATEDIF(Table_Employee_Clean[[#This Row],[Join_Date]], TODAY(), "y")</f>
        <v>6</v>
      </c>
      <c r="S347" t="str">
        <f>CONCATENATE(TRIM(Table_Employee_Clean[[#This Row],[Name_Concat]])," FROM ",TRIM(Table_Employee_Clean[[#This Row],[Region]]))</f>
        <v>Eva Davis FROM California</v>
      </c>
    </row>
    <row r="348" spans="1:19" x14ac:dyDescent="0.25">
      <c r="A348" t="s">
        <v>482</v>
      </c>
      <c r="B348" t="s">
        <v>67</v>
      </c>
      <c r="C348" t="s">
        <v>37</v>
      </c>
      <c r="D348">
        <v>25</v>
      </c>
      <c r="E348" t="s">
        <v>1166</v>
      </c>
      <c r="F348" t="s">
        <v>1163</v>
      </c>
      <c r="G348" t="s">
        <v>33</v>
      </c>
      <c r="H348" s="5">
        <v>44966</v>
      </c>
      <c r="I348">
        <v>56514.5</v>
      </c>
      <c r="J348" t="s">
        <v>69</v>
      </c>
      <c r="K348">
        <v>-2963533904</v>
      </c>
      <c r="L348" t="s">
        <v>18</v>
      </c>
      <c r="M348" t="b">
        <v>0</v>
      </c>
      <c r="N348" s="6" cm="1">
        <f t="array" ref="N348">IF(Table_Employee!I348="N/A",
    IFERROR(MEDIAN(_xlfn._xlws.FILTER(Table_Employee_Clean[Salary],
        (Table_Employee_Clean[Department] = Table_Employee!E348) *
        (Table_Employee_Clean[Region] = Table_Employee!F348))),
    "N/A"),
Table_Employee!I348)</f>
        <v>56514.5</v>
      </c>
      <c r="O348" t="str">
        <f>" "&amp;SUBSTITUTE(Table_Employee_Clean[[#This Row],[Phone]],"-","")</f>
        <v xml:space="preserve"> 2963533904</v>
      </c>
      <c r="P348" t="str">
        <f>TEXT(Table_Employee_Clean[[#This Row],[Format_Phone]],"(000) 000-0000")</f>
        <v>(296) 353-3904</v>
      </c>
      <c r="Q348" t="str">
        <f>CONCATENATE(TRIM(Table_Employee_Clean[[#This Row],[First_Name]])," ",TRIM(Table_Employee_Clean[[#This Row],[Last_Name]]))</f>
        <v>Grace Williams</v>
      </c>
      <c r="R348">
        <f ca="1">DATEDIF(Table_Employee_Clean[[#This Row],[Join_Date]], TODAY(), "y")</f>
        <v>3</v>
      </c>
      <c r="S348" t="str">
        <f>CONCATENATE(TRIM(Table_Employee_Clean[[#This Row],[Name_Concat]])," FROM ",TRIM(Table_Employee_Clean[[#This Row],[Region]]))</f>
        <v>Grace Williams FROM Texas</v>
      </c>
    </row>
    <row r="349" spans="1:19" x14ac:dyDescent="0.25">
      <c r="A349" t="s">
        <v>483</v>
      </c>
      <c r="B349" t="s">
        <v>36</v>
      </c>
      <c r="C349" t="s">
        <v>20</v>
      </c>
      <c r="D349">
        <v>40</v>
      </c>
      <c r="E349" t="s">
        <v>1166</v>
      </c>
      <c r="F349" t="s">
        <v>1161</v>
      </c>
      <c r="G349" t="s">
        <v>33</v>
      </c>
      <c r="H349" s="5">
        <v>44625</v>
      </c>
      <c r="I349">
        <v>104541.84</v>
      </c>
      <c r="J349" t="s">
        <v>198</v>
      </c>
      <c r="K349">
        <v>-5044817765</v>
      </c>
      <c r="L349" t="s">
        <v>30</v>
      </c>
      <c r="M349" t="b">
        <v>0</v>
      </c>
      <c r="N349" s="6" cm="1">
        <f t="array" ref="N349">IF(Table_Employee!I349="N/A",
    IFERROR(MEDIAN(_xlfn._xlws.FILTER(Table_Employee_Clean[Salary],
        (Table_Employee_Clean[Department] = Table_Employee!E349) *
        (Table_Employee_Clean[Region] = Table_Employee!F349))),
    "N/A"),
Table_Employee!I349)</f>
        <v>104541.84</v>
      </c>
      <c r="O349" t="str">
        <f>" "&amp;SUBSTITUTE(Table_Employee_Clean[[#This Row],[Phone]],"-","")</f>
        <v xml:space="preserve"> 5044817765</v>
      </c>
      <c r="P349" t="str">
        <f>TEXT(Table_Employee_Clean[[#This Row],[Format_Phone]],"(000) 000-0000")</f>
        <v>(504) 481-7765</v>
      </c>
      <c r="Q349" t="str">
        <f>CONCATENATE(TRIM(Table_Employee_Clean[[#This Row],[First_Name]])," ",TRIM(Table_Employee_Clean[[#This Row],[Last_Name]]))</f>
        <v>Frank Brown</v>
      </c>
      <c r="R349">
        <f ca="1">DATEDIF(Table_Employee_Clean[[#This Row],[Join_Date]], TODAY(), "y")</f>
        <v>4</v>
      </c>
      <c r="S349" t="str">
        <f>CONCATENATE(TRIM(Table_Employee_Clean[[#This Row],[Name_Concat]])," FROM ",TRIM(Table_Employee_Clean[[#This Row],[Region]]))</f>
        <v>Frank Brown FROM California</v>
      </c>
    </row>
    <row r="350" spans="1:19" x14ac:dyDescent="0.25">
      <c r="A350" t="s">
        <v>484</v>
      </c>
      <c r="B350" t="s">
        <v>57</v>
      </c>
      <c r="C350" t="s">
        <v>42</v>
      </c>
      <c r="D350">
        <v>30</v>
      </c>
      <c r="E350" t="s">
        <v>1168</v>
      </c>
      <c r="F350" t="s">
        <v>1169</v>
      </c>
      <c r="G350" t="s">
        <v>28</v>
      </c>
      <c r="H350" s="5">
        <v>44610</v>
      </c>
      <c r="I350">
        <v>61865.120000000003</v>
      </c>
      <c r="J350" t="s">
        <v>94</v>
      </c>
      <c r="K350">
        <v>-5586851275</v>
      </c>
      <c r="L350" t="s">
        <v>23</v>
      </c>
      <c r="M350" t="b">
        <v>1</v>
      </c>
      <c r="N350" s="6" cm="1">
        <f t="array" ref="N350">IF(Table_Employee!I350="N/A",
    IFERROR(MEDIAN(_xlfn._xlws.FILTER(Table_Employee_Clean[Salary],
        (Table_Employee_Clean[Department] = Table_Employee!E350) *
        (Table_Employee_Clean[Region] = Table_Employee!F350))),
    "N/A"),
Table_Employee!I350)</f>
        <v>61865.120000000003</v>
      </c>
      <c r="O350" t="str">
        <f>" "&amp;SUBSTITUTE(Table_Employee_Clean[[#This Row],[Phone]],"-","")</f>
        <v xml:space="preserve"> 5586851275</v>
      </c>
      <c r="P350" t="str">
        <f>TEXT(Table_Employee_Clean[[#This Row],[Format_Phone]],"(000) 000-0000")</f>
        <v>(558) 685-1275</v>
      </c>
      <c r="Q350" t="str">
        <f>CONCATENATE(TRIM(Table_Employee_Clean[[#This Row],[First_Name]])," ",TRIM(Table_Employee_Clean[[#This Row],[Last_Name]]))</f>
        <v>David Garcia</v>
      </c>
      <c r="R350">
        <f ca="1">DATEDIF(Table_Employee_Clean[[#This Row],[Join_Date]], TODAY(), "y")</f>
        <v>4</v>
      </c>
      <c r="S350" t="str">
        <f>CONCATENATE(TRIM(Table_Employee_Clean[[#This Row],[Name_Concat]])," FROM ",TRIM(Table_Employee_Clean[[#This Row],[Region]]))</f>
        <v>David Garcia FROM New York</v>
      </c>
    </row>
    <row r="351" spans="1:19" x14ac:dyDescent="0.25">
      <c r="A351" t="s">
        <v>485</v>
      </c>
      <c r="B351" t="s">
        <v>32</v>
      </c>
      <c r="C351" t="s">
        <v>14</v>
      </c>
      <c r="D351">
        <v>40</v>
      </c>
      <c r="E351" t="s">
        <v>1164</v>
      </c>
      <c r="F351" t="s">
        <v>1163</v>
      </c>
      <c r="G351" t="s">
        <v>16</v>
      </c>
      <c r="H351" s="5">
        <v>44721</v>
      </c>
      <c r="I351">
        <v>69317.33</v>
      </c>
      <c r="J351" t="s">
        <v>34</v>
      </c>
      <c r="K351">
        <v>-5289286645</v>
      </c>
      <c r="L351" t="s">
        <v>30</v>
      </c>
      <c r="M351" t="b">
        <v>0</v>
      </c>
      <c r="N351" s="6" cm="1">
        <f t="array" ref="N351">IF(Table_Employee!I351="N/A",
    IFERROR(MEDIAN(_xlfn._xlws.FILTER(Table_Employee_Clean[Salary],
        (Table_Employee_Clean[Department] = Table_Employee!E351) *
        (Table_Employee_Clean[Region] = Table_Employee!F351))),
    "N/A"),
Table_Employee!I351)</f>
        <v>69317.33</v>
      </c>
      <c r="O351" t="str">
        <f>" "&amp;SUBSTITUTE(Table_Employee_Clean[[#This Row],[Phone]],"-","")</f>
        <v xml:space="preserve"> 5289286645</v>
      </c>
      <c r="P351" t="str">
        <f>TEXT(Table_Employee_Clean[[#This Row],[Format_Phone]],"(000) 000-0000")</f>
        <v>(528) 928-6645</v>
      </c>
      <c r="Q351" t="str">
        <f>CONCATENATE(TRIM(Table_Employee_Clean[[#This Row],[First_Name]])," ",TRIM(Table_Employee_Clean[[#This Row],[Last_Name]]))</f>
        <v>Eva Davis</v>
      </c>
      <c r="R351">
        <f ca="1">DATEDIF(Table_Employee_Clean[[#This Row],[Join_Date]], TODAY(), "y")</f>
        <v>4</v>
      </c>
      <c r="S351" t="str">
        <f>CONCATENATE(TRIM(Table_Employee_Clean[[#This Row],[Name_Concat]])," FROM ",TRIM(Table_Employee_Clean[[#This Row],[Region]]))</f>
        <v>Eva Davis FROM Texas</v>
      </c>
    </row>
    <row r="352" spans="1:19" x14ac:dyDescent="0.25">
      <c r="A352" t="s">
        <v>486</v>
      </c>
      <c r="B352" t="s">
        <v>13</v>
      </c>
      <c r="C352" t="s">
        <v>20</v>
      </c>
      <c r="D352">
        <v>35</v>
      </c>
      <c r="E352" t="s">
        <v>1170</v>
      </c>
      <c r="F352" t="s">
        <v>1169</v>
      </c>
      <c r="G352" t="s">
        <v>28</v>
      </c>
      <c r="H352" s="5">
        <v>45111</v>
      </c>
      <c r="I352">
        <v>84706.17</v>
      </c>
      <c r="J352" t="s">
        <v>22</v>
      </c>
      <c r="K352">
        <v>-4911110960</v>
      </c>
      <c r="L352" t="s">
        <v>18</v>
      </c>
      <c r="M352" t="b">
        <v>0</v>
      </c>
      <c r="N352" s="6" cm="1">
        <f t="array" ref="N352">IF(Table_Employee!I352="N/A",
    IFERROR(MEDIAN(_xlfn._xlws.FILTER(Table_Employee_Clean[Salary],
        (Table_Employee_Clean[Department] = Table_Employee!E352) *
        (Table_Employee_Clean[Region] = Table_Employee!F352))),
    "N/A"),
Table_Employee!I352)</f>
        <v>84706.17</v>
      </c>
      <c r="O352" t="str">
        <f>" "&amp;SUBSTITUTE(Table_Employee_Clean[[#This Row],[Phone]],"-","")</f>
        <v xml:space="preserve"> 4911110960</v>
      </c>
      <c r="P352" t="str">
        <f>TEXT(Table_Employee_Clean[[#This Row],[Format_Phone]],"(000) 000-0000")</f>
        <v>(491) 111-0960</v>
      </c>
      <c r="Q352" t="str">
        <f>CONCATENATE(TRIM(Table_Employee_Clean[[#This Row],[First_Name]])," ",TRIM(Table_Employee_Clean[[#This Row],[Last_Name]]))</f>
        <v>Bob Brown</v>
      </c>
      <c r="R352">
        <f ca="1">DATEDIF(Table_Employee_Clean[[#This Row],[Join_Date]], TODAY(), "y")</f>
        <v>3</v>
      </c>
      <c r="S352" t="str">
        <f>CONCATENATE(TRIM(Table_Employee_Clean[[#This Row],[Name_Concat]])," FROM ",TRIM(Table_Employee_Clean[[#This Row],[Region]]))</f>
        <v>Bob Brown FROM New York</v>
      </c>
    </row>
    <row r="353" spans="1:19" x14ac:dyDescent="0.25">
      <c r="A353" t="s">
        <v>487</v>
      </c>
      <c r="B353" t="s">
        <v>63</v>
      </c>
      <c r="C353" t="s">
        <v>111</v>
      </c>
      <c r="D353">
        <v>25</v>
      </c>
      <c r="E353" t="s">
        <v>1164</v>
      </c>
      <c r="F353" t="s">
        <v>1161</v>
      </c>
      <c r="G353" t="s">
        <v>16</v>
      </c>
      <c r="H353" s="5">
        <v>44641</v>
      </c>
      <c r="I353">
        <v>73255.210000000006</v>
      </c>
      <c r="J353" t="s">
        <v>284</v>
      </c>
      <c r="K353">
        <v>-7981789045</v>
      </c>
      <c r="L353" t="s">
        <v>18</v>
      </c>
      <c r="M353" t="b">
        <v>0</v>
      </c>
      <c r="N353" s="6" cm="1">
        <f t="array" ref="N353">IF(Table_Employee!I353="N/A",
    IFERROR(MEDIAN(_xlfn._xlws.FILTER(Table_Employee_Clean[Salary],
        (Table_Employee_Clean[Department] = Table_Employee!E353) *
        (Table_Employee_Clean[Region] = Table_Employee!F353))),
    "N/A"),
Table_Employee!I353)</f>
        <v>73255.210000000006</v>
      </c>
      <c r="O353" t="str">
        <f>" "&amp;SUBSTITUTE(Table_Employee_Clean[[#This Row],[Phone]],"-","")</f>
        <v xml:space="preserve"> 7981789045</v>
      </c>
      <c r="P353" t="str">
        <f>TEXT(Table_Employee_Clean[[#This Row],[Format_Phone]],"(000) 000-0000")</f>
        <v>(798) 178-9045</v>
      </c>
      <c r="Q353" t="str">
        <f>CONCATENATE(TRIM(Table_Employee_Clean[[#This Row],[First_Name]])," ",TRIM(Table_Employee_Clean[[#This Row],[Last_Name]]))</f>
        <v>Heidi Smith</v>
      </c>
      <c r="R353">
        <f ca="1">DATEDIF(Table_Employee_Clean[[#This Row],[Join_Date]], TODAY(), "y")</f>
        <v>4</v>
      </c>
      <c r="S353" t="str">
        <f>CONCATENATE(TRIM(Table_Employee_Clean[[#This Row],[Name_Concat]])," FROM ",TRIM(Table_Employee_Clean[[#This Row],[Region]]))</f>
        <v>Heidi Smith FROM California</v>
      </c>
    </row>
    <row r="354" spans="1:19" x14ac:dyDescent="0.25">
      <c r="A354" t="s">
        <v>488</v>
      </c>
      <c r="B354" t="s">
        <v>36</v>
      </c>
      <c r="C354" t="s">
        <v>111</v>
      </c>
      <c r="D354">
        <v>40</v>
      </c>
      <c r="E354" t="s">
        <v>1170</v>
      </c>
      <c r="F354" t="s">
        <v>1167</v>
      </c>
      <c r="G354" t="s">
        <v>28</v>
      </c>
      <c r="H354" s="5">
        <v>45048</v>
      </c>
      <c r="I354">
        <v>59528.71</v>
      </c>
      <c r="J354" t="s">
        <v>124</v>
      </c>
      <c r="K354">
        <v>-3378613714</v>
      </c>
      <c r="L354" t="s">
        <v>40</v>
      </c>
      <c r="M354" t="b">
        <v>0</v>
      </c>
      <c r="N354" s="6" cm="1">
        <f t="array" ref="N354">IF(Table_Employee!I354="N/A",
    IFERROR(MEDIAN(_xlfn._xlws.FILTER(Table_Employee_Clean[Salary],
        (Table_Employee_Clean[Department] = Table_Employee!E354) *
        (Table_Employee_Clean[Region] = Table_Employee!F354))),
    "N/A"),
Table_Employee!I354)</f>
        <v>59528.71</v>
      </c>
      <c r="O354" t="str">
        <f>" "&amp;SUBSTITUTE(Table_Employee_Clean[[#This Row],[Phone]],"-","")</f>
        <v xml:space="preserve"> 3378613714</v>
      </c>
      <c r="P354" t="str">
        <f>TEXT(Table_Employee_Clean[[#This Row],[Format_Phone]],"(000) 000-0000")</f>
        <v>(337) 861-3714</v>
      </c>
      <c r="Q354" t="str">
        <f>CONCATENATE(TRIM(Table_Employee_Clean[[#This Row],[First_Name]])," ",TRIM(Table_Employee_Clean[[#This Row],[Last_Name]]))</f>
        <v>Frank Smith</v>
      </c>
      <c r="R354">
        <f ca="1">DATEDIF(Table_Employee_Clean[[#This Row],[Join_Date]], TODAY(), "y")</f>
        <v>3</v>
      </c>
      <c r="S354" t="str">
        <f>CONCATENATE(TRIM(Table_Employee_Clean[[#This Row],[Name_Concat]])," FROM ",TRIM(Table_Employee_Clean[[#This Row],[Region]]))</f>
        <v>Frank Smith FROM Florida</v>
      </c>
    </row>
    <row r="355" spans="1:19" x14ac:dyDescent="0.25">
      <c r="A355" t="s">
        <v>489</v>
      </c>
      <c r="B355" t="s">
        <v>57</v>
      </c>
      <c r="C355" t="s">
        <v>42</v>
      </c>
      <c r="D355">
        <v>40</v>
      </c>
      <c r="E355" t="s">
        <v>1170</v>
      </c>
      <c r="F355" t="s">
        <v>1169</v>
      </c>
      <c r="G355" t="s">
        <v>33</v>
      </c>
      <c r="H355" s="5">
        <v>44484</v>
      </c>
      <c r="I355">
        <v>70401.37</v>
      </c>
      <c r="J355" t="s">
        <v>94</v>
      </c>
      <c r="K355">
        <v>-7660538443</v>
      </c>
      <c r="L355" t="s">
        <v>30</v>
      </c>
      <c r="M355" t="b">
        <v>1</v>
      </c>
      <c r="N355" s="6" cm="1">
        <f t="array" ref="N355">IF(Table_Employee!I355="N/A",
    IFERROR(MEDIAN(_xlfn._xlws.FILTER(Table_Employee_Clean[Salary],
        (Table_Employee_Clean[Department] = Table_Employee!E355) *
        (Table_Employee_Clean[Region] = Table_Employee!F355))),
    "N/A"),
Table_Employee!I355)</f>
        <v>70401.37</v>
      </c>
      <c r="O355" t="str">
        <f>" "&amp;SUBSTITUTE(Table_Employee_Clean[[#This Row],[Phone]],"-","")</f>
        <v xml:space="preserve"> 7660538443</v>
      </c>
      <c r="P355" t="str">
        <f>TEXT(Table_Employee_Clean[[#This Row],[Format_Phone]],"(000) 000-0000")</f>
        <v>(766) 053-8443</v>
      </c>
      <c r="Q355" t="str">
        <f>CONCATENATE(TRIM(Table_Employee_Clean[[#This Row],[First_Name]])," ",TRIM(Table_Employee_Clean[[#This Row],[Last_Name]]))</f>
        <v>David Garcia</v>
      </c>
      <c r="R355">
        <f ca="1">DATEDIF(Table_Employee_Clean[[#This Row],[Join_Date]], TODAY(), "y")</f>
        <v>5</v>
      </c>
      <c r="S355" t="str">
        <f>CONCATENATE(TRIM(Table_Employee_Clean[[#This Row],[Name_Concat]])," FROM ",TRIM(Table_Employee_Clean[[#This Row],[Region]]))</f>
        <v>David Garcia FROM New York</v>
      </c>
    </row>
    <row r="356" spans="1:19" x14ac:dyDescent="0.25">
      <c r="A356" t="s">
        <v>490</v>
      </c>
      <c r="B356" t="s">
        <v>63</v>
      </c>
      <c r="C356" t="s">
        <v>42</v>
      </c>
      <c r="D356">
        <v>30</v>
      </c>
      <c r="E356" t="s">
        <v>1164</v>
      </c>
      <c r="F356" t="s">
        <v>1161</v>
      </c>
      <c r="G356" t="s">
        <v>33</v>
      </c>
      <c r="H356" s="5">
        <v>44405</v>
      </c>
      <c r="I356">
        <v>107154.62</v>
      </c>
      <c r="J356" t="s">
        <v>209</v>
      </c>
      <c r="K356">
        <v>-4630600024</v>
      </c>
      <c r="L356" t="s">
        <v>18</v>
      </c>
      <c r="M356" t="b">
        <v>1</v>
      </c>
      <c r="N356" s="6" cm="1">
        <f t="array" ref="N356">IF(Table_Employee!I356="N/A",
    IFERROR(MEDIAN(_xlfn._xlws.FILTER(Table_Employee_Clean[Salary],
        (Table_Employee_Clean[Department] = Table_Employee!E356) *
        (Table_Employee_Clean[Region] = Table_Employee!F356))),
    "N/A"),
Table_Employee!I356)</f>
        <v>107154.62</v>
      </c>
      <c r="O356" t="str">
        <f>" "&amp;SUBSTITUTE(Table_Employee_Clean[[#This Row],[Phone]],"-","")</f>
        <v xml:space="preserve"> 4630600024</v>
      </c>
      <c r="P356" t="str">
        <f>TEXT(Table_Employee_Clean[[#This Row],[Format_Phone]],"(000) 000-0000")</f>
        <v>(463) 060-0024</v>
      </c>
      <c r="Q356" t="str">
        <f>CONCATENATE(TRIM(Table_Employee_Clean[[#This Row],[First_Name]])," ",TRIM(Table_Employee_Clean[[#This Row],[Last_Name]]))</f>
        <v>Heidi Garcia</v>
      </c>
      <c r="R356">
        <f ca="1">DATEDIF(Table_Employee_Clean[[#This Row],[Join_Date]], TODAY(), "y")</f>
        <v>5</v>
      </c>
      <c r="S356" t="str">
        <f>CONCATENATE(TRIM(Table_Employee_Clean[[#This Row],[Name_Concat]])," FROM ",TRIM(Table_Employee_Clean[[#This Row],[Region]]))</f>
        <v>Heidi Garcia FROM California</v>
      </c>
    </row>
    <row r="357" spans="1:19" x14ac:dyDescent="0.25">
      <c r="A357" t="s">
        <v>491</v>
      </c>
      <c r="B357" t="s">
        <v>13</v>
      </c>
      <c r="C357" t="s">
        <v>14</v>
      </c>
      <c r="D357">
        <v>30</v>
      </c>
      <c r="E357" t="s">
        <v>1164</v>
      </c>
      <c r="F357" t="s">
        <v>1171</v>
      </c>
      <c r="G357" t="s">
        <v>28</v>
      </c>
      <c r="H357" s="5">
        <v>44199</v>
      </c>
      <c r="I357">
        <v>97719.88</v>
      </c>
      <c r="J357" t="s">
        <v>17</v>
      </c>
      <c r="K357">
        <v>-8955296385</v>
      </c>
      <c r="L357" t="s">
        <v>23</v>
      </c>
      <c r="M357" t="b">
        <v>0</v>
      </c>
      <c r="N357" s="6" cm="1">
        <f t="array" ref="N357">IF(Table_Employee!I357="N/A",
    IFERROR(MEDIAN(_xlfn._xlws.FILTER(Table_Employee_Clean[Salary],
        (Table_Employee_Clean[Department] = Table_Employee!E357) *
        (Table_Employee_Clean[Region] = Table_Employee!F357))),
    "N/A"),
Table_Employee!I357)</f>
        <v>97719.88</v>
      </c>
      <c r="O357" t="str">
        <f>" "&amp;SUBSTITUTE(Table_Employee_Clean[[#This Row],[Phone]],"-","")</f>
        <v xml:space="preserve"> 8955296385</v>
      </c>
      <c r="P357" t="str">
        <f>TEXT(Table_Employee_Clean[[#This Row],[Format_Phone]],"(000) 000-0000")</f>
        <v>(895) 529-6385</v>
      </c>
      <c r="Q357" t="str">
        <f>CONCATENATE(TRIM(Table_Employee_Clean[[#This Row],[First_Name]])," ",TRIM(Table_Employee_Clean[[#This Row],[Last_Name]]))</f>
        <v>Bob Davis</v>
      </c>
      <c r="R357">
        <f ca="1">DATEDIF(Table_Employee_Clean[[#This Row],[Join_Date]], TODAY(), "y")</f>
        <v>5</v>
      </c>
      <c r="S357" t="str">
        <f>CONCATENATE(TRIM(Table_Employee_Clean[[#This Row],[Name_Concat]])," FROM ",TRIM(Table_Employee_Clean[[#This Row],[Region]]))</f>
        <v>Bob Davis FROM Illinois</v>
      </c>
    </row>
    <row r="358" spans="1:19" x14ac:dyDescent="0.25">
      <c r="A358" t="s">
        <v>492</v>
      </c>
      <c r="B358" t="s">
        <v>63</v>
      </c>
      <c r="C358" t="s">
        <v>53</v>
      </c>
      <c r="D358">
        <v>30</v>
      </c>
      <c r="E358" t="s">
        <v>1162</v>
      </c>
      <c r="F358" t="s">
        <v>1161</v>
      </c>
      <c r="G358" t="s">
        <v>28</v>
      </c>
      <c r="H358" s="5">
        <v>43972</v>
      </c>
      <c r="I358">
        <v>107327.59</v>
      </c>
      <c r="J358" t="s">
        <v>104</v>
      </c>
      <c r="K358">
        <v>-3960962625</v>
      </c>
      <c r="L358" t="s">
        <v>40</v>
      </c>
      <c r="M358" t="b">
        <v>0</v>
      </c>
      <c r="N358" s="6" cm="1">
        <f t="array" ref="N358">IF(Table_Employee!I358="N/A",
    IFERROR(MEDIAN(_xlfn._xlws.FILTER(Table_Employee_Clean[Salary],
        (Table_Employee_Clean[Department] = Table_Employee!E358) *
        (Table_Employee_Clean[Region] = Table_Employee!F358))),
    "N/A"),
Table_Employee!I358)</f>
        <v>107327.59</v>
      </c>
      <c r="O358" t="str">
        <f>" "&amp;SUBSTITUTE(Table_Employee_Clean[[#This Row],[Phone]],"-","")</f>
        <v xml:space="preserve"> 3960962625</v>
      </c>
      <c r="P358" t="str">
        <f>TEXT(Table_Employee_Clean[[#This Row],[Format_Phone]],"(000) 000-0000")</f>
        <v>(396) 096-2625</v>
      </c>
      <c r="Q358" t="str">
        <f>CONCATENATE(TRIM(Table_Employee_Clean[[#This Row],[First_Name]])," ",TRIM(Table_Employee_Clean[[#This Row],[Last_Name]]))</f>
        <v>Heidi Johnson</v>
      </c>
      <c r="R358">
        <f ca="1">DATEDIF(Table_Employee_Clean[[#This Row],[Join_Date]], TODAY(), "y")</f>
        <v>6</v>
      </c>
      <c r="S358" t="str">
        <f>CONCATENATE(TRIM(Table_Employee_Clean[[#This Row],[Name_Concat]])," FROM ",TRIM(Table_Employee_Clean[[#This Row],[Region]]))</f>
        <v>Heidi Johnson FROM California</v>
      </c>
    </row>
    <row r="359" spans="1:19" x14ac:dyDescent="0.25">
      <c r="A359" t="s">
        <v>493</v>
      </c>
      <c r="B359" t="s">
        <v>67</v>
      </c>
      <c r="C359" t="s">
        <v>42</v>
      </c>
      <c r="D359">
        <v>40</v>
      </c>
      <c r="E359" t="s">
        <v>1164</v>
      </c>
      <c r="F359" t="s">
        <v>1165</v>
      </c>
      <c r="G359" t="s">
        <v>33</v>
      </c>
      <c r="H359" s="5">
        <v>44326</v>
      </c>
      <c r="I359">
        <v>67687.72</v>
      </c>
      <c r="J359" t="s">
        <v>78</v>
      </c>
      <c r="K359">
        <v>-5826312818</v>
      </c>
      <c r="L359" t="s">
        <v>23</v>
      </c>
      <c r="M359" t="b">
        <v>1</v>
      </c>
      <c r="N359" s="6" cm="1">
        <f t="array" ref="N359">IF(Table_Employee!I359="N/A",
    IFERROR(MEDIAN(_xlfn._xlws.FILTER(Table_Employee_Clean[Salary],
        (Table_Employee_Clean[Department] = Table_Employee!E359) *
        (Table_Employee_Clean[Region] = Table_Employee!F359))),
    "N/A"),
Table_Employee!I359)</f>
        <v>67687.72</v>
      </c>
      <c r="O359" t="str">
        <f>" "&amp;SUBSTITUTE(Table_Employee_Clean[[#This Row],[Phone]],"-","")</f>
        <v xml:space="preserve"> 5826312818</v>
      </c>
      <c r="P359" t="str">
        <f>TEXT(Table_Employee_Clean[[#This Row],[Format_Phone]],"(000) 000-0000")</f>
        <v>(582) 631-2818</v>
      </c>
      <c r="Q359" t="str">
        <f>CONCATENATE(TRIM(Table_Employee_Clean[[#This Row],[First_Name]])," ",TRIM(Table_Employee_Clean[[#This Row],[Last_Name]]))</f>
        <v>Grace Garcia</v>
      </c>
      <c r="R359">
        <f ca="1">DATEDIF(Table_Employee_Clean[[#This Row],[Join_Date]], TODAY(), "y")</f>
        <v>5</v>
      </c>
      <c r="S359" t="str">
        <f>CONCATENATE(TRIM(Table_Employee_Clean[[#This Row],[Name_Concat]])," FROM ",TRIM(Table_Employee_Clean[[#This Row],[Region]]))</f>
        <v>Grace Garcia FROM Nevada</v>
      </c>
    </row>
    <row r="360" spans="1:19" x14ac:dyDescent="0.25">
      <c r="A360" t="s">
        <v>494</v>
      </c>
      <c r="B360" t="s">
        <v>67</v>
      </c>
      <c r="C360" t="s">
        <v>111</v>
      </c>
      <c r="D360">
        <v>40</v>
      </c>
      <c r="E360" t="s">
        <v>1166</v>
      </c>
      <c r="F360" t="s">
        <v>1167</v>
      </c>
      <c r="G360" t="s">
        <v>28</v>
      </c>
      <c r="H360" s="5">
        <v>44812</v>
      </c>
      <c r="I360">
        <v>90757.08</v>
      </c>
      <c r="J360" t="s">
        <v>122</v>
      </c>
      <c r="K360">
        <v>-6482531105</v>
      </c>
      <c r="L360" t="s">
        <v>30</v>
      </c>
      <c r="M360" t="b">
        <v>1</v>
      </c>
      <c r="N360" s="6" cm="1">
        <f t="array" ref="N360">IF(Table_Employee!I360="N/A",
    IFERROR(MEDIAN(_xlfn._xlws.FILTER(Table_Employee_Clean[Salary],
        (Table_Employee_Clean[Department] = Table_Employee!E360) *
        (Table_Employee_Clean[Region] = Table_Employee!F360))),
    "N/A"),
Table_Employee!I360)</f>
        <v>90757.08</v>
      </c>
      <c r="O360" t="str">
        <f>" "&amp;SUBSTITUTE(Table_Employee_Clean[[#This Row],[Phone]],"-","")</f>
        <v xml:space="preserve"> 6482531105</v>
      </c>
      <c r="P360" t="str">
        <f>TEXT(Table_Employee_Clean[[#This Row],[Format_Phone]],"(000) 000-0000")</f>
        <v>(648) 253-1105</v>
      </c>
      <c r="Q360" t="str">
        <f>CONCATENATE(TRIM(Table_Employee_Clean[[#This Row],[First_Name]])," ",TRIM(Table_Employee_Clean[[#This Row],[Last_Name]]))</f>
        <v>Grace Smith</v>
      </c>
      <c r="R360">
        <f ca="1">DATEDIF(Table_Employee_Clean[[#This Row],[Join_Date]], TODAY(), "y")</f>
        <v>4</v>
      </c>
      <c r="S360" t="str">
        <f>CONCATENATE(TRIM(Table_Employee_Clean[[#This Row],[Name_Concat]])," FROM ",TRIM(Table_Employee_Clean[[#This Row],[Region]]))</f>
        <v>Grace Smith FROM Florida</v>
      </c>
    </row>
    <row r="361" spans="1:19" x14ac:dyDescent="0.25">
      <c r="A361" t="s">
        <v>495</v>
      </c>
      <c r="B361" t="s">
        <v>67</v>
      </c>
      <c r="C361" t="s">
        <v>37</v>
      </c>
      <c r="D361">
        <v>30</v>
      </c>
      <c r="E361" t="s">
        <v>1166</v>
      </c>
      <c r="F361" t="s">
        <v>1161</v>
      </c>
      <c r="G361" t="s">
        <v>28</v>
      </c>
      <c r="H361" s="5">
        <v>45494</v>
      </c>
      <c r="I361">
        <v>87583.42</v>
      </c>
      <c r="J361" t="s">
        <v>69</v>
      </c>
      <c r="K361">
        <v>-920981959</v>
      </c>
      <c r="L361" t="s">
        <v>30</v>
      </c>
      <c r="M361" t="b">
        <v>0</v>
      </c>
      <c r="N361" s="6" cm="1">
        <f t="array" ref="N361">IF(Table_Employee!I361="N/A",
    IFERROR(MEDIAN(_xlfn._xlws.FILTER(Table_Employee_Clean[Salary],
        (Table_Employee_Clean[Department] = Table_Employee!E361) *
        (Table_Employee_Clean[Region] = Table_Employee!F361))),
    "N/A"),
Table_Employee!I361)</f>
        <v>87583.42</v>
      </c>
      <c r="O361" t="str">
        <f>" "&amp;SUBSTITUTE(Table_Employee_Clean[[#This Row],[Phone]],"-","")</f>
        <v xml:space="preserve"> 920981959</v>
      </c>
      <c r="P361" t="str">
        <f>TEXT(Table_Employee_Clean[[#This Row],[Format_Phone]],"(000) 000-0000")</f>
        <v>(092) 098-1959</v>
      </c>
      <c r="Q361" t="str">
        <f>CONCATENATE(TRIM(Table_Employee_Clean[[#This Row],[First_Name]])," ",TRIM(Table_Employee_Clean[[#This Row],[Last_Name]]))</f>
        <v>Grace Williams</v>
      </c>
      <c r="R361">
        <f ca="1">DATEDIF(Table_Employee_Clean[[#This Row],[Join_Date]], TODAY(), "y")</f>
        <v>2</v>
      </c>
      <c r="S361" t="str">
        <f>CONCATENATE(TRIM(Table_Employee_Clean[[#This Row],[Name_Concat]])," FROM ",TRIM(Table_Employee_Clean[[#This Row],[Region]]))</f>
        <v>Grace Williams FROM California</v>
      </c>
    </row>
    <row r="362" spans="1:19" x14ac:dyDescent="0.25">
      <c r="A362" t="s">
        <v>496</v>
      </c>
      <c r="B362" t="s">
        <v>13</v>
      </c>
      <c r="C362" t="s">
        <v>20</v>
      </c>
      <c r="D362">
        <v>25</v>
      </c>
      <c r="E362" t="s">
        <v>1164</v>
      </c>
      <c r="F362" t="s">
        <v>1165</v>
      </c>
      <c r="G362" t="s">
        <v>28</v>
      </c>
      <c r="H362" s="5">
        <v>44558</v>
      </c>
      <c r="I362">
        <v>61643.69</v>
      </c>
      <c r="J362" t="s">
        <v>22</v>
      </c>
      <c r="K362">
        <v>-2752334382</v>
      </c>
      <c r="L362" t="s">
        <v>30</v>
      </c>
      <c r="M362" t="b">
        <v>1</v>
      </c>
      <c r="N362" s="6" cm="1">
        <f t="array" ref="N362">IF(Table_Employee!I362="N/A",
    IFERROR(MEDIAN(_xlfn._xlws.FILTER(Table_Employee_Clean[Salary],
        (Table_Employee_Clean[Department] = Table_Employee!E362) *
        (Table_Employee_Clean[Region] = Table_Employee!F362))),
    "N/A"),
Table_Employee!I362)</f>
        <v>61643.69</v>
      </c>
      <c r="O362" t="str">
        <f>" "&amp;SUBSTITUTE(Table_Employee_Clean[[#This Row],[Phone]],"-","")</f>
        <v xml:space="preserve"> 2752334382</v>
      </c>
      <c r="P362" t="str">
        <f>TEXT(Table_Employee_Clean[[#This Row],[Format_Phone]],"(000) 000-0000")</f>
        <v>(275) 233-4382</v>
      </c>
      <c r="Q362" t="str">
        <f>CONCATENATE(TRIM(Table_Employee_Clean[[#This Row],[First_Name]])," ",TRIM(Table_Employee_Clean[[#This Row],[Last_Name]]))</f>
        <v>Bob Brown</v>
      </c>
      <c r="R362">
        <f ca="1">DATEDIF(Table_Employee_Clean[[#This Row],[Join_Date]], TODAY(), "y")</f>
        <v>4</v>
      </c>
      <c r="S362" t="str">
        <f>CONCATENATE(TRIM(Table_Employee_Clean[[#This Row],[Name_Concat]])," FROM ",TRIM(Table_Employee_Clean[[#This Row],[Region]]))</f>
        <v>Bob Brown FROM Nevada</v>
      </c>
    </row>
    <row r="363" spans="1:19" x14ac:dyDescent="0.25">
      <c r="A363" t="s">
        <v>497</v>
      </c>
      <c r="B363" t="s">
        <v>67</v>
      </c>
      <c r="C363" t="s">
        <v>111</v>
      </c>
      <c r="D363">
        <v>35</v>
      </c>
      <c r="E363" t="s">
        <v>1162</v>
      </c>
      <c r="F363" t="s">
        <v>1163</v>
      </c>
      <c r="G363" t="s">
        <v>16</v>
      </c>
      <c r="H363" s="5">
        <v>44032</v>
      </c>
      <c r="I363">
        <v>68111.69</v>
      </c>
      <c r="J363" t="s">
        <v>122</v>
      </c>
      <c r="K363">
        <v>-6404120910</v>
      </c>
      <c r="L363" t="s">
        <v>40</v>
      </c>
      <c r="M363" t="b">
        <v>0</v>
      </c>
      <c r="N363" s="6" cm="1">
        <f t="array" ref="N363">IF(Table_Employee!I363="N/A",
    IFERROR(MEDIAN(_xlfn._xlws.FILTER(Table_Employee_Clean[Salary],
        (Table_Employee_Clean[Department] = Table_Employee!E363) *
        (Table_Employee_Clean[Region] = Table_Employee!F363))),
    "N/A"),
Table_Employee!I363)</f>
        <v>68111.69</v>
      </c>
      <c r="O363" t="str">
        <f>" "&amp;SUBSTITUTE(Table_Employee_Clean[[#This Row],[Phone]],"-","")</f>
        <v xml:space="preserve"> 6404120910</v>
      </c>
      <c r="P363" t="str">
        <f>TEXT(Table_Employee_Clean[[#This Row],[Format_Phone]],"(000) 000-0000")</f>
        <v>(640) 412-0910</v>
      </c>
      <c r="Q363" t="str">
        <f>CONCATENATE(TRIM(Table_Employee_Clean[[#This Row],[First_Name]])," ",TRIM(Table_Employee_Clean[[#This Row],[Last_Name]]))</f>
        <v>Grace Smith</v>
      </c>
      <c r="R363">
        <f ca="1">DATEDIF(Table_Employee_Clean[[#This Row],[Join_Date]], TODAY(), "y")</f>
        <v>6</v>
      </c>
      <c r="S363" t="str">
        <f>CONCATENATE(TRIM(Table_Employee_Clean[[#This Row],[Name_Concat]])," FROM ",TRIM(Table_Employee_Clean[[#This Row],[Region]]))</f>
        <v>Grace Smith FROM Texas</v>
      </c>
    </row>
    <row r="364" spans="1:19" x14ac:dyDescent="0.25">
      <c r="A364" t="s">
        <v>498</v>
      </c>
      <c r="B364" t="s">
        <v>57</v>
      </c>
      <c r="C364" t="s">
        <v>111</v>
      </c>
      <c r="D364">
        <v>40</v>
      </c>
      <c r="E364" t="s">
        <v>1170</v>
      </c>
      <c r="F364" t="s">
        <v>1167</v>
      </c>
      <c r="G364" t="s">
        <v>33</v>
      </c>
      <c r="H364" s="5">
        <v>45412</v>
      </c>
      <c r="I364">
        <v>97568.88</v>
      </c>
      <c r="J364" t="s">
        <v>266</v>
      </c>
      <c r="K364">
        <v>-7911244210</v>
      </c>
      <c r="L364" t="s">
        <v>18</v>
      </c>
      <c r="M364" t="b">
        <v>1</v>
      </c>
      <c r="N364" s="6" cm="1">
        <f t="array" ref="N364">IF(Table_Employee!I364="N/A",
    IFERROR(MEDIAN(_xlfn._xlws.FILTER(Table_Employee_Clean[Salary],
        (Table_Employee_Clean[Department] = Table_Employee!E364) *
        (Table_Employee_Clean[Region] = Table_Employee!F364))),
    "N/A"),
Table_Employee!I364)</f>
        <v>97568.88</v>
      </c>
      <c r="O364" t="str">
        <f>" "&amp;SUBSTITUTE(Table_Employee_Clean[[#This Row],[Phone]],"-","")</f>
        <v xml:space="preserve"> 7911244210</v>
      </c>
      <c r="P364" t="str">
        <f>TEXT(Table_Employee_Clean[[#This Row],[Format_Phone]],"(000) 000-0000")</f>
        <v>(791) 124-4210</v>
      </c>
      <c r="Q364" t="str">
        <f>CONCATENATE(TRIM(Table_Employee_Clean[[#This Row],[First_Name]])," ",TRIM(Table_Employee_Clean[[#This Row],[Last_Name]]))</f>
        <v>David Smith</v>
      </c>
      <c r="R364">
        <f ca="1">DATEDIF(Table_Employee_Clean[[#This Row],[Join_Date]], TODAY(), "y")</f>
        <v>2</v>
      </c>
      <c r="S364" t="str">
        <f>CONCATENATE(TRIM(Table_Employee_Clean[[#This Row],[Name_Concat]])," FROM ",TRIM(Table_Employee_Clean[[#This Row],[Region]]))</f>
        <v>David Smith FROM Florida</v>
      </c>
    </row>
    <row r="365" spans="1:19" x14ac:dyDescent="0.25">
      <c r="A365" t="s">
        <v>499</v>
      </c>
      <c r="B365" t="s">
        <v>52</v>
      </c>
      <c r="C365" t="s">
        <v>53</v>
      </c>
      <c r="D365">
        <v>35</v>
      </c>
      <c r="E365" t="s">
        <v>1166</v>
      </c>
      <c r="F365" t="s">
        <v>1167</v>
      </c>
      <c r="G365" t="s">
        <v>16</v>
      </c>
      <c r="H365" s="5">
        <v>44436</v>
      </c>
      <c r="I365">
        <v>79118.28</v>
      </c>
      <c r="J365" t="s">
        <v>55</v>
      </c>
      <c r="K365">
        <v>-7536170616</v>
      </c>
      <c r="L365" t="s">
        <v>40</v>
      </c>
      <c r="M365" t="b">
        <v>1</v>
      </c>
      <c r="N365" s="6" cm="1">
        <f t="array" ref="N365">IF(Table_Employee!I365="N/A",
    IFERROR(MEDIAN(_xlfn._xlws.FILTER(Table_Employee_Clean[Salary],
        (Table_Employee_Clean[Department] = Table_Employee!E365) *
        (Table_Employee_Clean[Region] = Table_Employee!F365))),
    "N/A"),
Table_Employee!I365)</f>
        <v>79118.28</v>
      </c>
      <c r="O365" t="str">
        <f>" "&amp;SUBSTITUTE(Table_Employee_Clean[[#This Row],[Phone]],"-","")</f>
        <v xml:space="preserve"> 7536170616</v>
      </c>
      <c r="P365" t="str">
        <f>TEXT(Table_Employee_Clean[[#This Row],[Format_Phone]],"(000) 000-0000")</f>
        <v>(753) 617-0616</v>
      </c>
      <c r="Q365" t="str">
        <f>CONCATENATE(TRIM(Table_Employee_Clean[[#This Row],[First_Name]])," ",TRIM(Table_Employee_Clean[[#This Row],[Last_Name]]))</f>
        <v>Charlie Johnson</v>
      </c>
      <c r="R365">
        <f ca="1">DATEDIF(Table_Employee_Clean[[#This Row],[Join_Date]], TODAY(), "y")</f>
        <v>5</v>
      </c>
      <c r="S365" t="str">
        <f>CONCATENATE(TRIM(Table_Employee_Clean[[#This Row],[Name_Concat]])," FROM ",TRIM(Table_Employee_Clean[[#This Row],[Region]]))</f>
        <v>Charlie Johnson FROM Florida</v>
      </c>
    </row>
    <row r="366" spans="1:19" x14ac:dyDescent="0.25">
      <c r="A366" t="s">
        <v>500</v>
      </c>
      <c r="B366" t="s">
        <v>13</v>
      </c>
      <c r="C366" t="s">
        <v>14</v>
      </c>
      <c r="D366">
        <v>30</v>
      </c>
      <c r="E366" t="s">
        <v>1170</v>
      </c>
      <c r="F366" t="s">
        <v>1161</v>
      </c>
      <c r="G366" t="s">
        <v>33</v>
      </c>
      <c r="H366" s="5">
        <v>44763</v>
      </c>
      <c r="I366">
        <v>104898.9</v>
      </c>
      <c r="J366" t="s">
        <v>17</v>
      </c>
      <c r="K366">
        <v>-1366572239</v>
      </c>
      <c r="L366" t="s">
        <v>23</v>
      </c>
      <c r="M366" t="b">
        <v>1</v>
      </c>
      <c r="N366" s="6" cm="1">
        <f t="array" ref="N366">IF(Table_Employee!I366="N/A",
    IFERROR(MEDIAN(_xlfn._xlws.FILTER(Table_Employee_Clean[Salary],
        (Table_Employee_Clean[Department] = Table_Employee!E366) *
        (Table_Employee_Clean[Region] = Table_Employee!F366))),
    "N/A"),
Table_Employee!I366)</f>
        <v>104898.9</v>
      </c>
      <c r="O366" t="str">
        <f>" "&amp;SUBSTITUTE(Table_Employee_Clean[[#This Row],[Phone]],"-","")</f>
        <v xml:space="preserve"> 1366572239</v>
      </c>
      <c r="P366" t="str">
        <f>TEXT(Table_Employee_Clean[[#This Row],[Format_Phone]],"(000) 000-0000")</f>
        <v>(136) 657-2239</v>
      </c>
      <c r="Q366" t="str">
        <f>CONCATENATE(TRIM(Table_Employee_Clean[[#This Row],[First_Name]])," ",TRIM(Table_Employee_Clean[[#This Row],[Last_Name]]))</f>
        <v>Bob Davis</v>
      </c>
      <c r="R366">
        <f ca="1">DATEDIF(Table_Employee_Clean[[#This Row],[Join_Date]], TODAY(), "y")</f>
        <v>4</v>
      </c>
      <c r="S366" t="str">
        <f>CONCATENATE(TRIM(Table_Employee_Clean[[#This Row],[Name_Concat]])," FROM ",TRIM(Table_Employee_Clean[[#This Row],[Region]]))</f>
        <v>Bob Davis FROM California</v>
      </c>
    </row>
    <row r="367" spans="1:19" x14ac:dyDescent="0.25">
      <c r="A367" t="s">
        <v>501</v>
      </c>
      <c r="B367" t="s">
        <v>36</v>
      </c>
      <c r="C367" t="s">
        <v>14</v>
      </c>
      <c r="D367">
        <v>40</v>
      </c>
      <c r="E367" t="s">
        <v>1166</v>
      </c>
      <c r="F367" t="s">
        <v>1167</v>
      </c>
      <c r="G367" t="s">
        <v>28</v>
      </c>
      <c r="H367" s="5">
        <v>45257</v>
      </c>
      <c r="I367">
        <v>81671.3</v>
      </c>
      <c r="J367" t="s">
        <v>50</v>
      </c>
      <c r="K367">
        <v>-2990155798</v>
      </c>
      <c r="L367" t="s">
        <v>40</v>
      </c>
      <c r="M367" t="b">
        <v>1</v>
      </c>
      <c r="N367" s="6" cm="1">
        <f t="array" ref="N367">IF(Table_Employee!I367="N/A",
    IFERROR(MEDIAN(_xlfn._xlws.FILTER(Table_Employee_Clean[Salary],
        (Table_Employee_Clean[Department] = Table_Employee!E367) *
        (Table_Employee_Clean[Region] = Table_Employee!F367))),
    "N/A"),
Table_Employee!I367)</f>
        <v>81671.3</v>
      </c>
      <c r="O367" t="str">
        <f>" "&amp;SUBSTITUTE(Table_Employee_Clean[[#This Row],[Phone]],"-","")</f>
        <v xml:space="preserve"> 2990155798</v>
      </c>
      <c r="P367" t="str">
        <f>TEXT(Table_Employee_Clean[[#This Row],[Format_Phone]],"(000) 000-0000")</f>
        <v>(299) 015-5798</v>
      </c>
      <c r="Q367" t="str">
        <f>CONCATENATE(TRIM(Table_Employee_Clean[[#This Row],[First_Name]])," ",TRIM(Table_Employee_Clean[[#This Row],[Last_Name]]))</f>
        <v>Frank Davis</v>
      </c>
      <c r="R367">
        <f ca="1">DATEDIF(Table_Employee_Clean[[#This Row],[Join_Date]], TODAY(), "y")</f>
        <v>2</v>
      </c>
      <c r="S367" t="str">
        <f>CONCATENATE(TRIM(Table_Employee_Clean[[#This Row],[Name_Concat]])," FROM ",TRIM(Table_Employee_Clean[[#This Row],[Region]]))</f>
        <v>Frank Davis FROM Florida</v>
      </c>
    </row>
    <row r="368" spans="1:19" x14ac:dyDescent="0.25">
      <c r="A368" t="s">
        <v>502</v>
      </c>
      <c r="B368" t="s">
        <v>25</v>
      </c>
      <c r="C368" t="s">
        <v>86</v>
      </c>
      <c r="D368">
        <v>25</v>
      </c>
      <c r="E368" t="s">
        <v>1166</v>
      </c>
      <c r="F368" t="s">
        <v>1161</v>
      </c>
      <c r="G368" t="s">
        <v>28</v>
      </c>
      <c r="H368" s="5">
        <v>44054</v>
      </c>
      <c r="I368">
        <v>97399.75</v>
      </c>
      <c r="J368" t="s">
        <v>145</v>
      </c>
      <c r="K368">
        <v>-8028413907</v>
      </c>
      <c r="L368" t="s">
        <v>23</v>
      </c>
      <c r="M368" t="b">
        <v>0</v>
      </c>
      <c r="N368" s="6" cm="1">
        <f t="array" ref="N368">IF(Table_Employee!I368="N/A",
    IFERROR(MEDIAN(_xlfn._xlws.FILTER(Table_Employee_Clean[Salary],
        (Table_Employee_Clean[Department] = Table_Employee!E368) *
        (Table_Employee_Clean[Region] = Table_Employee!F368))),
    "N/A"),
Table_Employee!I368)</f>
        <v>97399.75</v>
      </c>
      <c r="O368" t="str">
        <f>" "&amp;SUBSTITUTE(Table_Employee_Clean[[#This Row],[Phone]],"-","")</f>
        <v xml:space="preserve"> 8028413907</v>
      </c>
      <c r="P368" t="str">
        <f>TEXT(Table_Employee_Clean[[#This Row],[Format_Phone]],"(000) 000-0000")</f>
        <v>(802) 841-3907</v>
      </c>
      <c r="Q368" t="str">
        <f>CONCATENATE(TRIM(Table_Employee_Clean[[#This Row],[First_Name]])," ",TRIM(Table_Employee_Clean[[#This Row],[Last_Name]]))</f>
        <v>Alice Miller</v>
      </c>
      <c r="R368">
        <f ca="1">DATEDIF(Table_Employee_Clean[[#This Row],[Join_Date]], TODAY(), "y")</f>
        <v>6</v>
      </c>
      <c r="S368" t="str">
        <f>CONCATENATE(TRIM(Table_Employee_Clean[[#This Row],[Name_Concat]])," FROM ",TRIM(Table_Employee_Clean[[#This Row],[Region]]))</f>
        <v>Alice Miller FROM California</v>
      </c>
    </row>
    <row r="369" spans="1:19" x14ac:dyDescent="0.25">
      <c r="A369" t="s">
        <v>503</v>
      </c>
      <c r="B369" t="s">
        <v>57</v>
      </c>
      <c r="C369" t="s">
        <v>53</v>
      </c>
      <c r="D369">
        <v>30</v>
      </c>
      <c r="E369" t="s">
        <v>1164</v>
      </c>
      <c r="F369" t="s">
        <v>1171</v>
      </c>
      <c r="G369" t="s">
        <v>16</v>
      </c>
      <c r="H369" s="5">
        <v>44508</v>
      </c>
      <c r="I369">
        <v>89189.43</v>
      </c>
      <c r="J369" t="s">
        <v>183</v>
      </c>
      <c r="K369">
        <v>-882351304</v>
      </c>
      <c r="L369" t="s">
        <v>40</v>
      </c>
      <c r="M369" t="b">
        <v>1</v>
      </c>
      <c r="N369" s="6" cm="1">
        <f t="array" ref="N369">IF(Table_Employee!I369="N/A",
    IFERROR(MEDIAN(_xlfn._xlws.FILTER(Table_Employee_Clean[Salary],
        (Table_Employee_Clean[Department] = Table_Employee!E369) *
        (Table_Employee_Clean[Region] = Table_Employee!F369))),
    "N/A"),
Table_Employee!I369)</f>
        <v>89189.43</v>
      </c>
      <c r="O369" t="str">
        <f>" "&amp;SUBSTITUTE(Table_Employee_Clean[[#This Row],[Phone]],"-","")</f>
        <v xml:space="preserve"> 882351304</v>
      </c>
      <c r="P369" t="str">
        <f>TEXT(Table_Employee_Clean[[#This Row],[Format_Phone]],"(000) 000-0000")</f>
        <v>(088) 235-1304</v>
      </c>
      <c r="Q369" t="str">
        <f>CONCATENATE(TRIM(Table_Employee_Clean[[#This Row],[First_Name]])," ",TRIM(Table_Employee_Clean[[#This Row],[Last_Name]]))</f>
        <v>David Johnson</v>
      </c>
      <c r="R369">
        <f ca="1">DATEDIF(Table_Employee_Clean[[#This Row],[Join_Date]], TODAY(), "y")</f>
        <v>4</v>
      </c>
      <c r="S369" t="str">
        <f>CONCATENATE(TRIM(Table_Employee_Clean[[#This Row],[Name_Concat]])," FROM ",TRIM(Table_Employee_Clean[[#This Row],[Region]]))</f>
        <v>David Johnson FROM Illinois</v>
      </c>
    </row>
    <row r="370" spans="1:19" x14ac:dyDescent="0.25">
      <c r="A370" t="s">
        <v>504</v>
      </c>
      <c r="B370" t="s">
        <v>57</v>
      </c>
      <c r="C370" t="s">
        <v>37</v>
      </c>
      <c r="D370">
        <v>40</v>
      </c>
      <c r="E370" t="s">
        <v>1160</v>
      </c>
      <c r="F370" t="s">
        <v>1169</v>
      </c>
      <c r="G370" t="s">
        <v>16</v>
      </c>
      <c r="H370" s="5">
        <v>45142</v>
      </c>
      <c r="I370">
        <v>96011.55</v>
      </c>
      <c r="J370" t="s">
        <v>59</v>
      </c>
      <c r="K370">
        <v>-2312447314</v>
      </c>
      <c r="L370" t="s">
        <v>18</v>
      </c>
      <c r="M370" t="b">
        <v>1</v>
      </c>
      <c r="N370" s="6" cm="1">
        <f t="array" ref="N370">IF(Table_Employee!I370="N/A",
    IFERROR(MEDIAN(_xlfn._xlws.FILTER(Table_Employee_Clean[Salary],
        (Table_Employee_Clean[Department] = Table_Employee!E370) *
        (Table_Employee_Clean[Region] = Table_Employee!F370))),
    "N/A"),
Table_Employee!I370)</f>
        <v>96011.55</v>
      </c>
      <c r="O370" t="str">
        <f>" "&amp;SUBSTITUTE(Table_Employee_Clean[[#This Row],[Phone]],"-","")</f>
        <v xml:space="preserve"> 2312447314</v>
      </c>
      <c r="P370" t="str">
        <f>TEXT(Table_Employee_Clean[[#This Row],[Format_Phone]],"(000) 000-0000")</f>
        <v>(231) 244-7314</v>
      </c>
      <c r="Q370" t="str">
        <f>CONCATENATE(TRIM(Table_Employee_Clean[[#This Row],[First_Name]])," ",TRIM(Table_Employee_Clean[[#This Row],[Last_Name]]))</f>
        <v>David Williams</v>
      </c>
      <c r="R370">
        <f ca="1">DATEDIF(Table_Employee_Clean[[#This Row],[Join_Date]], TODAY(), "y")</f>
        <v>3</v>
      </c>
      <c r="S370" t="str">
        <f>CONCATENATE(TRIM(Table_Employee_Clean[[#This Row],[Name_Concat]])," FROM ",TRIM(Table_Employee_Clean[[#This Row],[Region]]))</f>
        <v>David Williams FROM New York</v>
      </c>
    </row>
    <row r="371" spans="1:19" x14ac:dyDescent="0.25">
      <c r="A371" t="s">
        <v>505</v>
      </c>
      <c r="B371" t="s">
        <v>57</v>
      </c>
      <c r="C371" t="s">
        <v>14</v>
      </c>
      <c r="D371">
        <v>40</v>
      </c>
      <c r="E371" t="s">
        <v>1168</v>
      </c>
      <c r="F371" t="s">
        <v>1167</v>
      </c>
      <c r="G371" t="s">
        <v>33</v>
      </c>
      <c r="H371" s="5">
        <v>43840</v>
      </c>
      <c r="I371">
        <v>99331.49</v>
      </c>
      <c r="J371" t="s">
        <v>61</v>
      </c>
      <c r="K371">
        <v>-8477686341</v>
      </c>
      <c r="L371" t="s">
        <v>23</v>
      </c>
      <c r="M371" t="b">
        <v>0</v>
      </c>
      <c r="N371" s="6" cm="1">
        <f t="array" ref="N371">IF(Table_Employee!I371="N/A",
    IFERROR(MEDIAN(_xlfn._xlws.FILTER(Table_Employee_Clean[Salary],
        (Table_Employee_Clean[Department] = Table_Employee!E371) *
        (Table_Employee_Clean[Region] = Table_Employee!F371))),
    "N/A"),
Table_Employee!I371)</f>
        <v>99331.49</v>
      </c>
      <c r="O371" t="str">
        <f>" "&amp;SUBSTITUTE(Table_Employee_Clean[[#This Row],[Phone]],"-","")</f>
        <v xml:space="preserve"> 8477686341</v>
      </c>
      <c r="P371" t="str">
        <f>TEXT(Table_Employee_Clean[[#This Row],[Format_Phone]],"(000) 000-0000")</f>
        <v>(847) 768-6341</v>
      </c>
      <c r="Q371" t="str">
        <f>CONCATENATE(TRIM(Table_Employee_Clean[[#This Row],[First_Name]])," ",TRIM(Table_Employee_Clean[[#This Row],[Last_Name]]))</f>
        <v>David Davis</v>
      </c>
      <c r="R371">
        <f ca="1">DATEDIF(Table_Employee_Clean[[#This Row],[Join_Date]], TODAY(), "y")</f>
        <v>6</v>
      </c>
      <c r="S371" t="str">
        <f>CONCATENATE(TRIM(Table_Employee_Clean[[#This Row],[Name_Concat]])," FROM ",TRIM(Table_Employee_Clean[[#This Row],[Region]]))</f>
        <v>David Davis FROM Florida</v>
      </c>
    </row>
    <row r="372" spans="1:19" x14ac:dyDescent="0.25">
      <c r="A372" t="s">
        <v>506</v>
      </c>
      <c r="B372" t="s">
        <v>13</v>
      </c>
      <c r="C372" t="s">
        <v>20</v>
      </c>
      <c r="D372">
        <v>30</v>
      </c>
      <c r="E372" t="s">
        <v>1166</v>
      </c>
      <c r="F372" t="s">
        <v>1171</v>
      </c>
      <c r="G372" t="s">
        <v>16</v>
      </c>
      <c r="H372" s="5">
        <v>44580</v>
      </c>
      <c r="I372">
        <v>72818.94</v>
      </c>
      <c r="J372" t="s">
        <v>22</v>
      </c>
      <c r="K372">
        <v>-3461994236</v>
      </c>
      <c r="L372" t="s">
        <v>30</v>
      </c>
      <c r="M372" t="b">
        <v>1</v>
      </c>
      <c r="N372" s="6" cm="1">
        <f t="array" ref="N372">IF(Table_Employee!I372="N/A",
    IFERROR(MEDIAN(_xlfn._xlws.FILTER(Table_Employee_Clean[Salary],
        (Table_Employee_Clean[Department] = Table_Employee!E372) *
        (Table_Employee_Clean[Region] = Table_Employee!F372))),
    "N/A"),
Table_Employee!I372)</f>
        <v>72818.94</v>
      </c>
      <c r="O372" t="str">
        <f>" "&amp;SUBSTITUTE(Table_Employee_Clean[[#This Row],[Phone]],"-","")</f>
        <v xml:space="preserve"> 3461994236</v>
      </c>
      <c r="P372" t="str">
        <f>TEXT(Table_Employee_Clean[[#This Row],[Format_Phone]],"(000) 000-0000")</f>
        <v>(346) 199-4236</v>
      </c>
      <c r="Q372" t="str">
        <f>CONCATENATE(TRIM(Table_Employee_Clean[[#This Row],[First_Name]])," ",TRIM(Table_Employee_Clean[[#This Row],[Last_Name]]))</f>
        <v>Bob Brown</v>
      </c>
      <c r="R372">
        <f ca="1">DATEDIF(Table_Employee_Clean[[#This Row],[Join_Date]], TODAY(), "y")</f>
        <v>4</v>
      </c>
      <c r="S372" t="str">
        <f>CONCATENATE(TRIM(Table_Employee_Clean[[#This Row],[Name_Concat]])," FROM ",TRIM(Table_Employee_Clean[[#This Row],[Region]]))</f>
        <v>Bob Brown FROM Illinois</v>
      </c>
    </row>
    <row r="373" spans="1:19" x14ac:dyDescent="0.25">
      <c r="A373" t="s">
        <v>507</v>
      </c>
      <c r="B373" t="s">
        <v>32</v>
      </c>
      <c r="C373" t="s">
        <v>42</v>
      </c>
      <c r="D373">
        <v>40</v>
      </c>
      <c r="E373" t="s">
        <v>1168</v>
      </c>
      <c r="F373" t="s">
        <v>1165</v>
      </c>
      <c r="G373" t="s">
        <v>33</v>
      </c>
      <c r="H373" s="5">
        <v>45053</v>
      </c>
      <c r="I373">
        <v>77204.75</v>
      </c>
      <c r="J373" t="s">
        <v>236</v>
      </c>
      <c r="K373">
        <v>-6769459195</v>
      </c>
      <c r="L373" t="s">
        <v>30</v>
      </c>
      <c r="M373" t="b">
        <v>1</v>
      </c>
      <c r="N373" s="6" cm="1">
        <f t="array" ref="N373">IF(Table_Employee!I373="N/A",
    IFERROR(MEDIAN(_xlfn._xlws.FILTER(Table_Employee_Clean[Salary],
        (Table_Employee_Clean[Department] = Table_Employee!E373) *
        (Table_Employee_Clean[Region] = Table_Employee!F373))),
    "N/A"),
Table_Employee!I373)</f>
        <v>77204.75</v>
      </c>
      <c r="O373" t="str">
        <f>" "&amp;SUBSTITUTE(Table_Employee_Clean[[#This Row],[Phone]],"-","")</f>
        <v xml:space="preserve"> 6769459195</v>
      </c>
      <c r="P373" t="str">
        <f>TEXT(Table_Employee_Clean[[#This Row],[Format_Phone]],"(000) 000-0000")</f>
        <v>(676) 945-9195</v>
      </c>
      <c r="Q373" t="str">
        <f>CONCATENATE(TRIM(Table_Employee_Clean[[#This Row],[First_Name]])," ",TRIM(Table_Employee_Clean[[#This Row],[Last_Name]]))</f>
        <v>Eva Garcia</v>
      </c>
      <c r="R373">
        <f ca="1">DATEDIF(Table_Employee_Clean[[#This Row],[Join_Date]], TODAY(), "y")</f>
        <v>3</v>
      </c>
      <c r="S373" t="str">
        <f>CONCATENATE(TRIM(Table_Employee_Clean[[#This Row],[Name_Concat]])," FROM ",TRIM(Table_Employee_Clean[[#This Row],[Region]]))</f>
        <v>Eva Garcia FROM Nevada</v>
      </c>
    </row>
    <row r="374" spans="1:19" x14ac:dyDescent="0.25">
      <c r="A374" t="s">
        <v>508</v>
      </c>
      <c r="B374" t="s">
        <v>13</v>
      </c>
      <c r="C374" t="s">
        <v>53</v>
      </c>
      <c r="D374">
        <v>35</v>
      </c>
      <c r="E374" t="s">
        <v>1170</v>
      </c>
      <c r="F374" t="s">
        <v>1167</v>
      </c>
      <c r="G374" t="s">
        <v>28</v>
      </c>
      <c r="H374" s="5">
        <v>44184</v>
      </c>
      <c r="I374">
        <v>106961.68</v>
      </c>
      <c r="J374" t="s">
        <v>171</v>
      </c>
      <c r="K374">
        <v>-6395517207</v>
      </c>
      <c r="L374" t="s">
        <v>40</v>
      </c>
      <c r="M374" t="b">
        <v>0</v>
      </c>
      <c r="N374" s="6" cm="1">
        <f t="array" ref="N374">IF(Table_Employee!I374="N/A",
    IFERROR(MEDIAN(_xlfn._xlws.FILTER(Table_Employee_Clean[Salary],
        (Table_Employee_Clean[Department] = Table_Employee!E374) *
        (Table_Employee_Clean[Region] = Table_Employee!F374))),
    "N/A"),
Table_Employee!I374)</f>
        <v>106961.68</v>
      </c>
      <c r="O374" t="str">
        <f>" "&amp;SUBSTITUTE(Table_Employee_Clean[[#This Row],[Phone]],"-","")</f>
        <v xml:space="preserve"> 6395517207</v>
      </c>
      <c r="P374" t="str">
        <f>TEXT(Table_Employee_Clean[[#This Row],[Format_Phone]],"(000) 000-0000")</f>
        <v>(639) 551-7207</v>
      </c>
      <c r="Q374" t="str">
        <f>CONCATENATE(TRIM(Table_Employee_Clean[[#This Row],[First_Name]])," ",TRIM(Table_Employee_Clean[[#This Row],[Last_Name]]))</f>
        <v>Bob Johnson</v>
      </c>
      <c r="R374">
        <f ca="1">DATEDIF(Table_Employee_Clean[[#This Row],[Join_Date]], TODAY(), "y")</f>
        <v>5</v>
      </c>
      <c r="S374" t="str">
        <f>CONCATENATE(TRIM(Table_Employee_Clean[[#This Row],[Name_Concat]])," FROM ",TRIM(Table_Employee_Clean[[#This Row],[Region]]))</f>
        <v>Bob Johnson FROM Florida</v>
      </c>
    </row>
    <row r="375" spans="1:19" x14ac:dyDescent="0.25">
      <c r="A375" t="s">
        <v>509</v>
      </c>
      <c r="B375" t="s">
        <v>32</v>
      </c>
      <c r="C375" t="s">
        <v>42</v>
      </c>
      <c r="D375">
        <v>30</v>
      </c>
      <c r="E375" t="s">
        <v>1168</v>
      </c>
      <c r="F375" t="s">
        <v>1163</v>
      </c>
      <c r="G375" t="s">
        <v>28</v>
      </c>
      <c r="H375" s="5">
        <v>44105</v>
      </c>
      <c r="I375">
        <v>71923</v>
      </c>
      <c r="J375" t="s">
        <v>236</v>
      </c>
      <c r="K375">
        <v>-4964985600</v>
      </c>
      <c r="L375" t="s">
        <v>30</v>
      </c>
      <c r="M375" t="b">
        <v>1</v>
      </c>
      <c r="N375" s="6" cm="1">
        <f t="array" ref="N375">IF(Table_Employee!I375="N/A",
    IFERROR(MEDIAN(_xlfn._xlws.FILTER(Table_Employee_Clean[Salary],
        (Table_Employee_Clean[Department] = Table_Employee!E375) *
        (Table_Employee_Clean[Region] = Table_Employee!F375))),
    "N/A"),
Table_Employee!I375)</f>
        <v>71923</v>
      </c>
      <c r="O375" t="str">
        <f>" "&amp;SUBSTITUTE(Table_Employee_Clean[[#This Row],[Phone]],"-","")</f>
        <v xml:space="preserve"> 4964985600</v>
      </c>
      <c r="P375" t="str">
        <f>TEXT(Table_Employee_Clean[[#This Row],[Format_Phone]],"(000) 000-0000")</f>
        <v>(496) 498-5600</v>
      </c>
      <c r="Q375" t="str">
        <f>CONCATENATE(TRIM(Table_Employee_Clean[[#This Row],[First_Name]])," ",TRIM(Table_Employee_Clean[[#This Row],[Last_Name]]))</f>
        <v>Eva Garcia</v>
      </c>
      <c r="R375">
        <f ca="1">DATEDIF(Table_Employee_Clean[[#This Row],[Join_Date]], TODAY(), "y")</f>
        <v>6</v>
      </c>
      <c r="S375" t="str">
        <f>CONCATENATE(TRIM(Table_Employee_Clean[[#This Row],[Name_Concat]])," FROM ",TRIM(Table_Employee_Clean[[#This Row],[Region]]))</f>
        <v>Eva Garcia FROM Texas</v>
      </c>
    </row>
    <row r="376" spans="1:19" x14ac:dyDescent="0.25">
      <c r="A376" t="s">
        <v>510</v>
      </c>
      <c r="B376" t="s">
        <v>13</v>
      </c>
      <c r="C376" t="s">
        <v>111</v>
      </c>
      <c r="D376">
        <v>30</v>
      </c>
      <c r="E376" t="s">
        <v>1170</v>
      </c>
      <c r="F376" t="s">
        <v>1165</v>
      </c>
      <c r="G376" t="s">
        <v>16</v>
      </c>
      <c r="H376" s="5">
        <v>44877</v>
      </c>
      <c r="I376">
        <v>77192.429999999993</v>
      </c>
      <c r="J376" t="s">
        <v>112</v>
      </c>
      <c r="K376">
        <v>-2562531354</v>
      </c>
      <c r="L376" t="s">
        <v>23</v>
      </c>
      <c r="M376" t="b">
        <v>0</v>
      </c>
      <c r="N376" s="6" cm="1">
        <f t="array" ref="N376">IF(Table_Employee!I376="N/A",
    IFERROR(MEDIAN(_xlfn._xlws.FILTER(Table_Employee_Clean[Salary],
        (Table_Employee_Clean[Department] = Table_Employee!E376) *
        (Table_Employee_Clean[Region] = Table_Employee!F376))),
    "N/A"),
Table_Employee!I376)</f>
        <v>77192.429999999993</v>
      </c>
      <c r="O376" t="str">
        <f>" "&amp;SUBSTITUTE(Table_Employee_Clean[[#This Row],[Phone]],"-","")</f>
        <v xml:space="preserve"> 2562531354</v>
      </c>
      <c r="P376" t="str">
        <f>TEXT(Table_Employee_Clean[[#This Row],[Format_Phone]],"(000) 000-0000")</f>
        <v>(256) 253-1354</v>
      </c>
      <c r="Q376" t="str">
        <f>CONCATENATE(TRIM(Table_Employee_Clean[[#This Row],[First_Name]])," ",TRIM(Table_Employee_Clean[[#This Row],[Last_Name]]))</f>
        <v>Bob Smith</v>
      </c>
      <c r="R376">
        <f ca="1">DATEDIF(Table_Employee_Clean[[#This Row],[Join_Date]], TODAY(), "y")</f>
        <v>3</v>
      </c>
      <c r="S376" t="str">
        <f>CONCATENATE(TRIM(Table_Employee_Clean[[#This Row],[Name_Concat]])," FROM ",TRIM(Table_Employee_Clean[[#This Row],[Region]]))</f>
        <v>Bob Smith FROM Nevada</v>
      </c>
    </row>
    <row r="377" spans="1:19" x14ac:dyDescent="0.25">
      <c r="A377" t="s">
        <v>511</v>
      </c>
      <c r="B377" t="s">
        <v>67</v>
      </c>
      <c r="C377" t="s">
        <v>20</v>
      </c>
      <c r="D377">
        <v>40</v>
      </c>
      <c r="E377" t="s">
        <v>1164</v>
      </c>
      <c r="F377" t="s">
        <v>1167</v>
      </c>
      <c r="G377" t="s">
        <v>28</v>
      </c>
      <c r="H377" s="5">
        <v>44931</v>
      </c>
      <c r="I377">
        <v>98540.3</v>
      </c>
      <c r="J377" t="s">
        <v>173</v>
      </c>
      <c r="K377">
        <v>-2510505378</v>
      </c>
      <c r="L377" t="s">
        <v>30</v>
      </c>
      <c r="M377" t="b">
        <v>0</v>
      </c>
      <c r="N377" s="6" cm="1">
        <f t="array" ref="N377">IF(Table_Employee!I377="N/A",
    IFERROR(MEDIAN(_xlfn._xlws.FILTER(Table_Employee_Clean[Salary],
        (Table_Employee_Clean[Department] = Table_Employee!E377) *
        (Table_Employee_Clean[Region] = Table_Employee!F377))),
    "N/A"),
Table_Employee!I377)</f>
        <v>98540.3</v>
      </c>
      <c r="O377" t="str">
        <f>" "&amp;SUBSTITUTE(Table_Employee_Clean[[#This Row],[Phone]],"-","")</f>
        <v xml:space="preserve"> 2510505378</v>
      </c>
      <c r="P377" t="str">
        <f>TEXT(Table_Employee_Clean[[#This Row],[Format_Phone]],"(000) 000-0000")</f>
        <v>(251) 050-5378</v>
      </c>
      <c r="Q377" t="str">
        <f>CONCATENATE(TRIM(Table_Employee_Clean[[#This Row],[First_Name]])," ",TRIM(Table_Employee_Clean[[#This Row],[Last_Name]]))</f>
        <v>Grace Brown</v>
      </c>
      <c r="R377">
        <f ca="1">DATEDIF(Table_Employee_Clean[[#This Row],[Join_Date]], TODAY(), "y")</f>
        <v>3</v>
      </c>
      <c r="S377" t="str">
        <f>CONCATENATE(TRIM(Table_Employee_Clean[[#This Row],[Name_Concat]])," FROM ",TRIM(Table_Employee_Clean[[#This Row],[Region]]))</f>
        <v>Grace Brown FROM Florida</v>
      </c>
    </row>
    <row r="378" spans="1:19" x14ac:dyDescent="0.25">
      <c r="A378" t="s">
        <v>512</v>
      </c>
      <c r="B378" t="s">
        <v>52</v>
      </c>
      <c r="C378" t="s">
        <v>20</v>
      </c>
      <c r="D378">
        <v>30</v>
      </c>
      <c r="E378" t="s">
        <v>1164</v>
      </c>
      <c r="F378" t="s">
        <v>1167</v>
      </c>
      <c r="G378" t="s">
        <v>33</v>
      </c>
      <c r="H378" s="5">
        <v>44118</v>
      </c>
      <c r="I378">
        <v>63096.9</v>
      </c>
      <c r="J378" t="s">
        <v>114</v>
      </c>
      <c r="K378">
        <v>-5381649382</v>
      </c>
      <c r="L378" t="s">
        <v>18</v>
      </c>
      <c r="M378" t="b">
        <v>0</v>
      </c>
      <c r="N378" s="6" cm="1">
        <f t="array" ref="N378">IF(Table_Employee!I378="N/A",
    IFERROR(MEDIAN(_xlfn._xlws.FILTER(Table_Employee_Clean[Salary],
        (Table_Employee_Clean[Department] = Table_Employee!E378) *
        (Table_Employee_Clean[Region] = Table_Employee!F378))),
    "N/A"),
Table_Employee!I378)</f>
        <v>63096.9</v>
      </c>
      <c r="O378" t="str">
        <f>" "&amp;SUBSTITUTE(Table_Employee_Clean[[#This Row],[Phone]],"-","")</f>
        <v xml:space="preserve"> 5381649382</v>
      </c>
      <c r="P378" t="str">
        <f>TEXT(Table_Employee_Clean[[#This Row],[Format_Phone]],"(000) 000-0000")</f>
        <v>(538) 164-9382</v>
      </c>
      <c r="Q378" t="str">
        <f>CONCATENATE(TRIM(Table_Employee_Clean[[#This Row],[First_Name]])," ",TRIM(Table_Employee_Clean[[#This Row],[Last_Name]]))</f>
        <v>Charlie Brown</v>
      </c>
      <c r="R378">
        <f ca="1">DATEDIF(Table_Employee_Clean[[#This Row],[Join_Date]], TODAY(), "y")</f>
        <v>6</v>
      </c>
      <c r="S378" t="str">
        <f>CONCATENATE(TRIM(Table_Employee_Clean[[#This Row],[Name_Concat]])," FROM ",TRIM(Table_Employee_Clean[[#This Row],[Region]]))</f>
        <v>Charlie Brown FROM Florida</v>
      </c>
    </row>
    <row r="379" spans="1:19" x14ac:dyDescent="0.25">
      <c r="A379" t="s">
        <v>513</v>
      </c>
      <c r="B379" t="s">
        <v>25</v>
      </c>
      <c r="C379" t="s">
        <v>111</v>
      </c>
      <c r="D379">
        <v>35</v>
      </c>
      <c r="E379" t="s">
        <v>1166</v>
      </c>
      <c r="F379" t="s">
        <v>1167</v>
      </c>
      <c r="G379" t="s">
        <v>16</v>
      </c>
      <c r="H379" s="5">
        <v>44230</v>
      </c>
      <c r="I379">
        <v>107065.12</v>
      </c>
      <c r="J379" t="s">
        <v>159</v>
      </c>
      <c r="K379">
        <v>-1849196654</v>
      </c>
      <c r="L379" t="s">
        <v>18</v>
      </c>
      <c r="M379" t="b">
        <v>0</v>
      </c>
      <c r="N379" s="6" cm="1">
        <f t="array" ref="N379">IF(Table_Employee!I379="N/A",
    IFERROR(MEDIAN(_xlfn._xlws.FILTER(Table_Employee_Clean[Salary],
        (Table_Employee_Clean[Department] = Table_Employee!E379) *
        (Table_Employee_Clean[Region] = Table_Employee!F379))),
    "N/A"),
Table_Employee!I379)</f>
        <v>107065.12</v>
      </c>
      <c r="O379" t="str">
        <f>" "&amp;SUBSTITUTE(Table_Employee_Clean[[#This Row],[Phone]],"-","")</f>
        <v xml:space="preserve"> 1849196654</v>
      </c>
      <c r="P379" t="str">
        <f>TEXT(Table_Employee_Clean[[#This Row],[Format_Phone]],"(000) 000-0000")</f>
        <v>(184) 919-6654</v>
      </c>
      <c r="Q379" t="str">
        <f>CONCATENATE(TRIM(Table_Employee_Clean[[#This Row],[First_Name]])," ",TRIM(Table_Employee_Clean[[#This Row],[Last_Name]]))</f>
        <v>Alice Smith</v>
      </c>
      <c r="R379">
        <f ca="1">DATEDIF(Table_Employee_Clean[[#This Row],[Join_Date]], TODAY(), "y")</f>
        <v>5</v>
      </c>
      <c r="S379" t="str">
        <f>CONCATENATE(TRIM(Table_Employee_Clean[[#This Row],[Name_Concat]])," FROM ",TRIM(Table_Employee_Clean[[#This Row],[Region]]))</f>
        <v>Alice Smith FROM Florida</v>
      </c>
    </row>
    <row r="380" spans="1:19" x14ac:dyDescent="0.25">
      <c r="A380" t="s">
        <v>514</v>
      </c>
      <c r="B380" t="s">
        <v>63</v>
      </c>
      <c r="C380" t="s">
        <v>53</v>
      </c>
      <c r="D380">
        <v>40</v>
      </c>
      <c r="E380" t="s">
        <v>1160</v>
      </c>
      <c r="F380" t="s">
        <v>1167</v>
      </c>
      <c r="G380" t="s">
        <v>33</v>
      </c>
      <c r="H380" s="5">
        <v>45285</v>
      </c>
      <c r="I380">
        <v>108792.43</v>
      </c>
      <c r="J380" t="s">
        <v>104</v>
      </c>
      <c r="K380">
        <v>-3307704610</v>
      </c>
      <c r="L380" t="s">
        <v>40</v>
      </c>
      <c r="M380" t="b">
        <v>1</v>
      </c>
      <c r="N380" s="6" cm="1">
        <f t="array" ref="N380">IF(Table_Employee!I380="N/A",
    IFERROR(MEDIAN(_xlfn._xlws.FILTER(Table_Employee_Clean[Salary],
        (Table_Employee_Clean[Department] = Table_Employee!E380) *
        (Table_Employee_Clean[Region] = Table_Employee!F380))),
    "N/A"),
Table_Employee!I380)</f>
        <v>108792.43</v>
      </c>
      <c r="O380" t="str">
        <f>" "&amp;SUBSTITUTE(Table_Employee_Clean[[#This Row],[Phone]],"-","")</f>
        <v xml:space="preserve"> 3307704610</v>
      </c>
      <c r="P380" t="str">
        <f>TEXT(Table_Employee_Clean[[#This Row],[Format_Phone]],"(000) 000-0000")</f>
        <v>(330) 770-4610</v>
      </c>
      <c r="Q380" t="str">
        <f>CONCATENATE(TRIM(Table_Employee_Clean[[#This Row],[First_Name]])," ",TRIM(Table_Employee_Clean[[#This Row],[Last_Name]]))</f>
        <v>Heidi Johnson</v>
      </c>
      <c r="R380">
        <f ca="1">DATEDIF(Table_Employee_Clean[[#This Row],[Join_Date]], TODAY(), "y")</f>
        <v>2</v>
      </c>
      <c r="S380" t="str">
        <f>CONCATENATE(TRIM(Table_Employee_Clean[[#This Row],[Name_Concat]])," FROM ",TRIM(Table_Employee_Clean[[#This Row],[Region]]))</f>
        <v>Heidi Johnson FROM Florida</v>
      </c>
    </row>
    <row r="381" spans="1:19" x14ac:dyDescent="0.25">
      <c r="A381" t="s">
        <v>515</v>
      </c>
      <c r="B381" t="s">
        <v>13</v>
      </c>
      <c r="C381" t="s">
        <v>111</v>
      </c>
      <c r="D381">
        <v>30</v>
      </c>
      <c r="E381" t="s">
        <v>1166</v>
      </c>
      <c r="F381" t="s">
        <v>1169</v>
      </c>
      <c r="G381" t="s">
        <v>33</v>
      </c>
      <c r="H381" s="5">
        <v>43897</v>
      </c>
      <c r="I381">
        <v>69239.7</v>
      </c>
      <c r="J381" t="s">
        <v>112</v>
      </c>
      <c r="K381">
        <v>-7295963903</v>
      </c>
      <c r="L381" t="s">
        <v>23</v>
      </c>
      <c r="M381" t="b">
        <v>0</v>
      </c>
      <c r="N381" s="6" cm="1">
        <f t="array" ref="N381">IF(Table_Employee!I381="N/A",
    IFERROR(MEDIAN(_xlfn._xlws.FILTER(Table_Employee_Clean[Salary],
        (Table_Employee_Clean[Department] = Table_Employee!E381) *
        (Table_Employee_Clean[Region] = Table_Employee!F381))),
    "N/A"),
Table_Employee!I381)</f>
        <v>69239.7</v>
      </c>
      <c r="O381" t="str">
        <f>" "&amp;SUBSTITUTE(Table_Employee_Clean[[#This Row],[Phone]],"-","")</f>
        <v xml:space="preserve"> 7295963903</v>
      </c>
      <c r="P381" t="str">
        <f>TEXT(Table_Employee_Clean[[#This Row],[Format_Phone]],"(000) 000-0000")</f>
        <v>(729) 596-3903</v>
      </c>
      <c r="Q381" t="str">
        <f>CONCATENATE(TRIM(Table_Employee_Clean[[#This Row],[First_Name]])," ",TRIM(Table_Employee_Clean[[#This Row],[Last_Name]]))</f>
        <v>Bob Smith</v>
      </c>
      <c r="R381">
        <f ca="1">DATEDIF(Table_Employee_Clean[[#This Row],[Join_Date]], TODAY(), "y")</f>
        <v>6</v>
      </c>
      <c r="S381" t="str">
        <f>CONCATENATE(TRIM(Table_Employee_Clean[[#This Row],[Name_Concat]])," FROM ",TRIM(Table_Employee_Clean[[#This Row],[Region]]))</f>
        <v>Bob Smith FROM New York</v>
      </c>
    </row>
    <row r="382" spans="1:19" x14ac:dyDescent="0.25">
      <c r="A382" t="s">
        <v>516</v>
      </c>
      <c r="B382" t="s">
        <v>52</v>
      </c>
      <c r="C382" t="s">
        <v>42</v>
      </c>
      <c r="D382">
        <v>40</v>
      </c>
      <c r="E382" t="s">
        <v>1168</v>
      </c>
      <c r="F382" t="s">
        <v>1165</v>
      </c>
      <c r="G382" t="s">
        <v>33</v>
      </c>
      <c r="H382" s="5">
        <v>44956</v>
      </c>
      <c r="I382">
        <v>85756.42</v>
      </c>
      <c r="J382" t="s">
        <v>81</v>
      </c>
      <c r="K382">
        <v>-907426087</v>
      </c>
      <c r="L382" t="s">
        <v>18</v>
      </c>
      <c r="M382" t="b">
        <v>1</v>
      </c>
      <c r="N382" s="6" cm="1">
        <f t="array" ref="N382">IF(Table_Employee!I382="N/A",
    IFERROR(MEDIAN(_xlfn._xlws.FILTER(Table_Employee_Clean[Salary],
        (Table_Employee_Clean[Department] = Table_Employee!E382) *
        (Table_Employee_Clean[Region] = Table_Employee!F382))),
    "N/A"),
Table_Employee!I382)</f>
        <v>85756.42</v>
      </c>
      <c r="O382" t="str">
        <f>" "&amp;SUBSTITUTE(Table_Employee_Clean[[#This Row],[Phone]],"-","")</f>
        <v xml:space="preserve"> 907426087</v>
      </c>
      <c r="P382" t="str">
        <f>TEXT(Table_Employee_Clean[[#This Row],[Format_Phone]],"(000) 000-0000")</f>
        <v>(090) 742-6087</v>
      </c>
      <c r="Q382" t="str">
        <f>CONCATENATE(TRIM(Table_Employee_Clean[[#This Row],[First_Name]])," ",TRIM(Table_Employee_Clean[[#This Row],[Last_Name]]))</f>
        <v>Charlie Garcia</v>
      </c>
      <c r="R382">
        <f ca="1">DATEDIF(Table_Employee_Clean[[#This Row],[Join_Date]], TODAY(), "y")</f>
        <v>3</v>
      </c>
      <c r="S382" t="str">
        <f>CONCATENATE(TRIM(Table_Employee_Clean[[#This Row],[Name_Concat]])," FROM ",TRIM(Table_Employee_Clean[[#This Row],[Region]]))</f>
        <v>Charlie Garcia FROM Nevada</v>
      </c>
    </row>
    <row r="383" spans="1:19" x14ac:dyDescent="0.25">
      <c r="A383" t="s">
        <v>517</v>
      </c>
      <c r="B383" t="s">
        <v>32</v>
      </c>
      <c r="C383" t="s">
        <v>86</v>
      </c>
      <c r="D383">
        <v>30</v>
      </c>
      <c r="E383" t="s">
        <v>1170</v>
      </c>
      <c r="F383" t="s">
        <v>1171</v>
      </c>
      <c r="G383" t="s">
        <v>16</v>
      </c>
      <c r="H383" s="5">
        <v>45387</v>
      </c>
      <c r="I383">
        <v>100328.62</v>
      </c>
      <c r="J383" t="s">
        <v>213</v>
      </c>
      <c r="K383">
        <v>-501716444</v>
      </c>
      <c r="L383" t="s">
        <v>18</v>
      </c>
      <c r="M383" t="b">
        <v>1</v>
      </c>
      <c r="N383" s="6" cm="1">
        <f t="array" ref="N383">IF(Table_Employee!I383="N/A",
    IFERROR(MEDIAN(_xlfn._xlws.FILTER(Table_Employee_Clean[Salary],
        (Table_Employee_Clean[Department] = Table_Employee!E383) *
        (Table_Employee_Clean[Region] = Table_Employee!F383))),
    "N/A"),
Table_Employee!I383)</f>
        <v>100328.62</v>
      </c>
      <c r="O383" t="str">
        <f>" "&amp;SUBSTITUTE(Table_Employee_Clean[[#This Row],[Phone]],"-","")</f>
        <v xml:space="preserve"> 501716444</v>
      </c>
      <c r="P383" t="str">
        <f>TEXT(Table_Employee_Clean[[#This Row],[Format_Phone]],"(000) 000-0000")</f>
        <v>(050) 171-6444</v>
      </c>
      <c r="Q383" t="str">
        <f>CONCATENATE(TRIM(Table_Employee_Clean[[#This Row],[First_Name]])," ",TRIM(Table_Employee_Clean[[#This Row],[Last_Name]]))</f>
        <v>Eva Miller</v>
      </c>
      <c r="R383">
        <f ca="1">DATEDIF(Table_Employee_Clean[[#This Row],[Join_Date]], TODAY(), "y")</f>
        <v>2</v>
      </c>
      <c r="S383" t="str">
        <f>CONCATENATE(TRIM(Table_Employee_Clean[[#This Row],[Name_Concat]])," FROM ",TRIM(Table_Employee_Clean[[#This Row],[Region]]))</f>
        <v>Eva Miller FROM Illinois</v>
      </c>
    </row>
    <row r="384" spans="1:19" x14ac:dyDescent="0.25">
      <c r="A384" t="s">
        <v>518</v>
      </c>
      <c r="B384" t="s">
        <v>67</v>
      </c>
      <c r="C384" t="s">
        <v>20</v>
      </c>
      <c r="D384">
        <v>25</v>
      </c>
      <c r="E384" t="s">
        <v>1160</v>
      </c>
      <c r="F384" t="s">
        <v>1165</v>
      </c>
      <c r="G384" t="s">
        <v>16</v>
      </c>
      <c r="H384" s="5">
        <v>44440</v>
      </c>
      <c r="I384">
        <v>111236.69</v>
      </c>
      <c r="J384" t="s">
        <v>173</v>
      </c>
      <c r="K384">
        <v>-5618579063</v>
      </c>
      <c r="L384" t="s">
        <v>23</v>
      </c>
      <c r="M384" t="b">
        <v>1</v>
      </c>
      <c r="N384" s="6" cm="1">
        <f t="array" ref="N384">IF(Table_Employee!I384="N/A",
    IFERROR(MEDIAN(_xlfn._xlws.FILTER(Table_Employee_Clean[Salary],
        (Table_Employee_Clean[Department] = Table_Employee!E384) *
        (Table_Employee_Clean[Region] = Table_Employee!F384))),
    "N/A"),
Table_Employee!I384)</f>
        <v>111236.69</v>
      </c>
      <c r="O384" t="str">
        <f>" "&amp;SUBSTITUTE(Table_Employee_Clean[[#This Row],[Phone]],"-","")</f>
        <v xml:space="preserve"> 5618579063</v>
      </c>
      <c r="P384" t="str">
        <f>TEXT(Table_Employee_Clean[[#This Row],[Format_Phone]],"(000) 000-0000")</f>
        <v>(561) 857-9063</v>
      </c>
      <c r="Q384" t="str">
        <f>CONCATENATE(TRIM(Table_Employee_Clean[[#This Row],[First_Name]])," ",TRIM(Table_Employee_Clean[[#This Row],[Last_Name]]))</f>
        <v>Grace Brown</v>
      </c>
      <c r="R384">
        <f ca="1">DATEDIF(Table_Employee_Clean[[#This Row],[Join_Date]], TODAY(), "y")</f>
        <v>5</v>
      </c>
      <c r="S384" t="str">
        <f>CONCATENATE(TRIM(Table_Employee_Clean[[#This Row],[Name_Concat]])," FROM ",TRIM(Table_Employee_Clean[[#This Row],[Region]]))</f>
        <v>Grace Brown FROM Nevada</v>
      </c>
    </row>
    <row r="385" spans="1:19" x14ac:dyDescent="0.25">
      <c r="A385" t="s">
        <v>519</v>
      </c>
      <c r="B385" t="s">
        <v>32</v>
      </c>
      <c r="C385" t="s">
        <v>26</v>
      </c>
      <c r="D385">
        <v>35</v>
      </c>
      <c r="E385" t="s">
        <v>1166</v>
      </c>
      <c r="F385" t="s">
        <v>1167</v>
      </c>
      <c r="G385" t="s">
        <v>16</v>
      </c>
      <c r="H385" s="5">
        <v>45419</v>
      </c>
      <c r="I385">
        <v>106832.22</v>
      </c>
      <c r="J385" t="s">
        <v>224</v>
      </c>
      <c r="K385">
        <v>-7715910299</v>
      </c>
      <c r="L385" t="s">
        <v>30</v>
      </c>
      <c r="M385" t="b">
        <v>1</v>
      </c>
      <c r="N385" s="6" cm="1">
        <f t="array" ref="N385">IF(Table_Employee!I385="N/A",
    IFERROR(MEDIAN(_xlfn._xlws.FILTER(Table_Employee_Clean[Salary],
        (Table_Employee_Clean[Department] = Table_Employee!E385) *
        (Table_Employee_Clean[Region] = Table_Employee!F385))),
    "N/A"),
Table_Employee!I385)</f>
        <v>106832.22</v>
      </c>
      <c r="O385" t="str">
        <f>" "&amp;SUBSTITUTE(Table_Employee_Clean[[#This Row],[Phone]],"-","")</f>
        <v xml:space="preserve"> 7715910299</v>
      </c>
      <c r="P385" t="str">
        <f>TEXT(Table_Employee_Clean[[#This Row],[Format_Phone]],"(000) 000-0000")</f>
        <v>(771) 591-0299</v>
      </c>
      <c r="Q385" t="str">
        <f>CONCATENATE(TRIM(Table_Employee_Clean[[#This Row],[First_Name]])," ",TRIM(Table_Employee_Clean[[#This Row],[Last_Name]]))</f>
        <v>Eva Jones</v>
      </c>
      <c r="R385">
        <f ca="1">DATEDIF(Table_Employee_Clean[[#This Row],[Join_Date]], TODAY(), "y")</f>
        <v>2</v>
      </c>
      <c r="S385" t="str">
        <f>CONCATENATE(TRIM(Table_Employee_Clean[[#This Row],[Name_Concat]])," FROM ",TRIM(Table_Employee_Clean[[#This Row],[Region]]))</f>
        <v>Eva Jones FROM Florida</v>
      </c>
    </row>
    <row r="386" spans="1:19" x14ac:dyDescent="0.25">
      <c r="A386" t="s">
        <v>520</v>
      </c>
      <c r="B386" t="s">
        <v>36</v>
      </c>
      <c r="C386" t="s">
        <v>26</v>
      </c>
      <c r="D386">
        <v>30</v>
      </c>
      <c r="E386" t="s">
        <v>1160</v>
      </c>
      <c r="F386" t="s">
        <v>1167</v>
      </c>
      <c r="G386" t="s">
        <v>16</v>
      </c>
      <c r="H386" s="5">
        <v>45092</v>
      </c>
      <c r="I386">
        <v>59746.45</v>
      </c>
      <c r="J386" t="s">
        <v>46</v>
      </c>
      <c r="K386">
        <v>-2156321357</v>
      </c>
      <c r="L386" t="s">
        <v>30</v>
      </c>
      <c r="M386" t="b">
        <v>1</v>
      </c>
      <c r="N386" s="6" cm="1">
        <f t="array" ref="N386">IF(Table_Employee!I386="N/A",
    IFERROR(MEDIAN(_xlfn._xlws.FILTER(Table_Employee_Clean[Salary],
        (Table_Employee_Clean[Department] = Table_Employee!E386) *
        (Table_Employee_Clean[Region] = Table_Employee!F386))),
    "N/A"),
Table_Employee!I386)</f>
        <v>59746.45</v>
      </c>
      <c r="O386" t="str">
        <f>" "&amp;SUBSTITUTE(Table_Employee_Clean[[#This Row],[Phone]],"-","")</f>
        <v xml:space="preserve"> 2156321357</v>
      </c>
      <c r="P386" t="str">
        <f>TEXT(Table_Employee_Clean[[#This Row],[Format_Phone]],"(000) 000-0000")</f>
        <v>(215) 632-1357</v>
      </c>
      <c r="Q386" t="str">
        <f>CONCATENATE(TRIM(Table_Employee_Clean[[#This Row],[First_Name]])," ",TRIM(Table_Employee_Clean[[#This Row],[Last_Name]]))</f>
        <v>Frank Jones</v>
      </c>
      <c r="R386">
        <f ca="1">DATEDIF(Table_Employee_Clean[[#This Row],[Join_Date]], TODAY(), "y")</f>
        <v>3</v>
      </c>
      <c r="S386" t="str">
        <f>CONCATENATE(TRIM(Table_Employee_Clean[[#This Row],[Name_Concat]])," FROM ",TRIM(Table_Employee_Clean[[#This Row],[Region]]))</f>
        <v>Frank Jones FROM Florida</v>
      </c>
    </row>
    <row r="387" spans="1:19" x14ac:dyDescent="0.25">
      <c r="A387" t="s">
        <v>521</v>
      </c>
      <c r="B387" t="s">
        <v>57</v>
      </c>
      <c r="C387" t="s">
        <v>42</v>
      </c>
      <c r="D387">
        <v>25</v>
      </c>
      <c r="E387" t="s">
        <v>1168</v>
      </c>
      <c r="F387" t="s">
        <v>1161</v>
      </c>
      <c r="G387" t="s">
        <v>28</v>
      </c>
      <c r="H387" s="5">
        <v>44406</v>
      </c>
      <c r="I387">
        <v>91780.04</v>
      </c>
      <c r="J387" t="s">
        <v>94</v>
      </c>
      <c r="K387">
        <v>-40104144</v>
      </c>
      <c r="L387" t="s">
        <v>40</v>
      </c>
      <c r="M387" t="b">
        <v>1</v>
      </c>
      <c r="N387" s="6" cm="1">
        <f t="array" ref="N387">IF(Table_Employee!I387="N/A",
    IFERROR(MEDIAN(_xlfn._xlws.FILTER(Table_Employee_Clean[Salary],
        (Table_Employee_Clean[Department] = Table_Employee!E387) *
        (Table_Employee_Clean[Region] = Table_Employee!F387))),
    "N/A"),
Table_Employee!I387)</f>
        <v>91780.04</v>
      </c>
      <c r="O387" t="str">
        <f>" "&amp;SUBSTITUTE(Table_Employee_Clean[[#This Row],[Phone]],"-","")</f>
        <v xml:space="preserve"> 40104144</v>
      </c>
      <c r="P387" t="str">
        <f>TEXT(Table_Employee_Clean[[#This Row],[Format_Phone]],"(000) 000-0000")</f>
        <v>(004) 010-4144</v>
      </c>
      <c r="Q387" t="str">
        <f>CONCATENATE(TRIM(Table_Employee_Clean[[#This Row],[First_Name]])," ",TRIM(Table_Employee_Clean[[#This Row],[Last_Name]]))</f>
        <v>David Garcia</v>
      </c>
      <c r="R387">
        <f ca="1">DATEDIF(Table_Employee_Clean[[#This Row],[Join_Date]], TODAY(), "y")</f>
        <v>5</v>
      </c>
      <c r="S387" t="str">
        <f>CONCATENATE(TRIM(Table_Employee_Clean[[#This Row],[Name_Concat]])," FROM ",TRIM(Table_Employee_Clean[[#This Row],[Region]]))</f>
        <v>David Garcia FROM California</v>
      </c>
    </row>
    <row r="388" spans="1:19" x14ac:dyDescent="0.25">
      <c r="A388" t="s">
        <v>522</v>
      </c>
      <c r="B388" t="s">
        <v>32</v>
      </c>
      <c r="C388" t="s">
        <v>37</v>
      </c>
      <c r="D388">
        <v>35</v>
      </c>
      <c r="E388" t="s">
        <v>1168</v>
      </c>
      <c r="F388" t="s">
        <v>1161</v>
      </c>
      <c r="G388" t="s">
        <v>28</v>
      </c>
      <c r="H388" s="5">
        <v>45222</v>
      </c>
      <c r="I388">
        <v>107062.66</v>
      </c>
      <c r="J388" t="s">
        <v>127</v>
      </c>
      <c r="K388">
        <v>-9642297124</v>
      </c>
      <c r="L388" t="s">
        <v>30</v>
      </c>
      <c r="M388" t="b">
        <v>1</v>
      </c>
      <c r="N388" s="6" cm="1">
        <f t="array" ref="N388">IF(Table_Employee!I388="N/A",
    IFERROR(MEDIAN(_xlfn._xlws.FILTER(Table_Employee_Clean[Salary],
        (Table_Employee_Clean[Department] = Table_Employee!E388) *
        (Table_Employee_Clean[Region] = Table_Employee!F388))),
    "N/A"),
Table_Employee!I388)</f>
        <v>107062.66</v>
      </c>
      <c r="O388" t="str">
        <f>" "&amp;SUBSTITUTE(Table_Employee_Clean[[#This Row],[Phone]],"-","")</f>
        <v xml:space="preserve"> 9642297124</v>
      </c>
      <c r="P388" t="str">
        <f>TEXT(Table_Employee_Clean[[#This Row],[Format_Phone]],"(000) 000-0000")</f>
        <v>(964) 229-7124</v>
      </c>
      <c r="Q388" t="str">
        <f>CONCATENATE(TRIM(Table_Employee_Clean[[#This Row],[First_Name]])," ",TRIM(Table_Employee_Clean[[#This Row],[Last_Name]]))</f>
        <v>Eva Williams</v>
      </c>
      <c r="R388">
        <f ca="1">DATEDIF(Table_Employee_Clean[[#This Row],[Join_Date]], TODAY(), "y")</f>
        <v>2</v>
      </c>
      <c r="S388" t="str">
        <f>CONCATENATE(TRIM(Table_Employee_Clean[[#This Row],[Name_Concat]])," FROM ",TRIM(Table_Employee_Clean[[#This Row],[Region]]))</f>
        <v>Eva Williams FROM California</v>
      </c>
    </row>
    <row r="389" spans="1:19" x14ac:dyDescent="0.25">
      <c r="A389" t="s">
        <v>523</v>
      </c>
      <c r="B389" t="s">
        <v>67</v>
      </c>
      <c r="C389" t="s">
        <v>14</v>
      </c>
      <c r="D389">
        <v>25</v>
      </c>
      <c r="E389" t="s">
        <v>1170</v>
      </c>
      <c r="F389" t="s">
        <v>1165</v>
      </c>
      <c r="G389" t="s">
        <v>16</v>
      </c>
      <c r="H389" s="5">
        <v>45267</v>
      </c>
      <c r="I389">
        <v>110625.52</v>
      </c>
      <c r="J389" t="s">
        <v>195</v>
      </c>
      <c r="K389">
        <v>-2967188396</v>
      </c>
      <c r="L389" t="s">
        <v>23</v>
      </c>
      <c r="M389" t="b">
        <v>1</v>
      </c>
      <c r="N389" s="6" cm="1">
        <f t="array" ref="N389">IF(Table_Employee!I389="N/A",
    IFERROR(MEDIAN(_xlfn._xlws.FILTER(Table_Employee_Clean[Salary],
        (Table_Employee_Clean[Department] = Table_Employee!E389) *
        (Table_Employee_Clean[Region] = Table_Employee!F389))),
    "N/A"),
Table_Employee!I389)</f>
        <v>110625.52</v>
      </c>
      <c r="O389" t="str">
        <f>" "&amp;SUBSTITUTE(Table_Employee_Clean[[#This Row],[Phone]],"-","")</f>
        <v xml:space="preserve"> 2967188396</v>
      </c>
      <c r="P389" t="str">
        <f>TEXT(Table_Employee_Clean[[#This Row],[Format_Phone]],"(000) 000-0000")</f>
        <v>(296) 718-8396</v>
      </c>
      <c r="Q389" t="str">
        <f>CONCATENATE(TRIM(Table_Employee_Clean[[#This Row],[First_Name]])," ",TRIM(Table_Employee_Clean[[#This Row],[Last_Name]]))</f>
        <v>Grace Davis</v>
      </c>
      <c r="R389">
        <f ca="1">DATEDIF(Table_Employee_Clean[[#This Row],[Join_Date]], TODAY(), "y")</f>
        <v>2</v>
      </c>
      <c r="S389" t="str">
        <f>CONCATENATE(TRIM(Table_Employee_Clean[[#This Row],[Name_Concat]])," FROM ",TRIM(Table_Employee_Clean[[#This Row],[Region]]))</f>
        <v>Grace Davis FROM Nevada</v>
      </c>
    </row>
    <row r="390" spans="1:19" x14ac:dyDescent="0.25">
      <c r="A390" t="s">
        <v>524</v>
      </c>
      <c r="B390" t="s">
        <v>36</v>
      </c>
      <c r="C390" t="s">
        <v>111</v>
      </c>
      <c r="D390">
        <v>30</v>
      </c>
      <c r="E390" t="s">
        <v>1160</v>
      </c>
      <c r="F390" t="s">
        <v>1167</v>
      </c>
      <c r="G390" t="s">
        <v>33</v>
      </c>
      <c r="H390" s="5">
        <v>44122</v>
      </c>
      <c r="I390">
        <v>90419.79</v>
      </c>
      <c r="J390" t="s">
        <v>124</v>
      </c>
      <c r="K390">
        <v>-7457314414</v>
      </c>
      <c r="L390" t="s">
        <v>18</v>
      </c>
      <c r="M390" t="b">
        <v>1</v>
      </c>
      <c r="N390" s="6" cm="1">
        <f t="array" ref="N390">IF(Table_Employee!I390="N/A",
    IFERROR(MEDIAN(_xlfn._xlws.FILTER(Table_Employee_Clean[Salary],
        (Table_Employee_Clean[Department] = Table_Employee!E390) *
        (Table_Employee_Clean[Region] = Table_Employee!F390))),
    "N/A"),
Table_Employee!I390)</f>
        <v>90419.79</v>
      </c>
      <c r="O390" t="str">
        <f>" "&amp;SUBSTITUTE(Table_Employee_Clean[[#This Row],[Phone]],"-","")</f>
        <v xml:space="preserve"> 7457314414</v>
      </c>
      <c r="P390" t="str">
        <f>TEXT(Table_Employee_Clean[[#This Row],[Format_Phone]],"(000) 000-0000")</f>
        <v>(745) 731-4414</v>
      </c>
      <c r="Q390" t="str">
        <f>CONCATENATE(TRIM(Table_Employee_Clean[[#This Row],[First_Name]])," ",TRIM(Table_Employee_Clean[[#This Row],[Last_Name]]))</f>
        <v>Frank Smith</v>
      </c>
      <c r="R390">
        <f ca="1">DATEDIF(Table_Employee_Clean[[#This Row],[Join_Date]], TODAY(), "y")</f>
        <v>5</v>
      </c>
      <c r="S390" t="str">
        <f>CONCATENATE(TRIM(Table_Employee_Clean[[#This Row],[Name_Concat]])," FROM ",TRIM(Table_Employee_Clean[[#This Row],[Region]]))</f>
        <v>Frank Smith FROM Florida</v>
      </c>
    </row>
    <row r="391" spans="1:19" x14ac:dyDescent="0.25">
      <c r="A391" t="s">
        <v>525</v>
      </c>
      <c r="B391" t="s">
        <v>67</v>
      </c>
      <c r="C391" t="s">
        <v>111</v>
      </c>
      <c r="D391">
        <v>40</v>
      </c>
      <c r="E391" t="s">
        <v>1162</v>
      </c>
      <c r="F391" t="s">
        <v>1163</v>
      </c>
      <c r="G391" t="s">
        <v>28</v>
      </c>
      <c r="H391" s="5">
        <v>45458</v>
      </c>
      <c r="I391">
        <v>111608.76</v>
      </c>
      <c r="J391" t="s">
        <v>122</v>
      </c>
      <c r="K391">
        <v>-8331170302</v>
      </c>
      <c r="L391" t="s">
        <v>30</v>
      </c>
      <c r="M391" t="b">
        <v>1</v>
      </c>
      <c r="N391" s="6" cm="1">
        <f t="array" ref="N391">IF(Table_Employee!I391="N/A",
    IFERROR(MEDIAN(_xlfn._xlws.FILTER(Table_Employee_Clean[Salary],
        (Table_Employee_Clean[Department] = Table_Employee!E391) *
        (Table_Employee_Clean[Region] = Table_Employee!F391))),
    "N/A"),
Table_Employee!I391)</f>
        <v>111608.76</v>
      </c>
      <c r="O391" t="str">
        <f>" "&amp;SUBSTITUTE(Table_Employee_Clean[[#This Row],[Phone]],"-","")</f>
        <v xml:space="preserve"> 8331170302</v>
      </c>
      <c r="P391" t="str">
        <f>TEXT(Table_Employee_Clean[[#This Row],[Format_Phone]],"(000) 000-0000")</f>
        <v>(833) 117-0302</v>
      </c>
      <c r="Q391" t="str">
        <f>CONCATENATE(TRIM(Table_Employee_Clean[[#This Row],[First_Name]])," ",TRIM(Table_Employee_Clean[[#This Row],[Last_Name]]))</f>
        <v>Grace Smith</v>
      </c>
      <c r="R391">
        <f ca="1">DATEDIF(Table_Employee_Clean[[#This Row],[Join_Date]], TODAY(), "y")</f>
        <v>2</v>
      </c>
      <c r="S391" t="str">
        <f>CONCATENATE(TRIM(Table_Employee_Clean[[#This Row],[Name_Concat]])," FROM ",TRIM(Table_Employee_Clean[[#This Row],[Region]]))</f>
        <v>Grace Smith FROM Texas</v>
      </c>
    </row>
    <row r="392" spans="1:19" x14ac:dyDescent="0.25">
      <c r="A392" t="s">
        <v>526</v>
      </c>
      <c r="B392" t="s">
        <v>32</v>
      </c>
      <c r="C392" t="s">
        <v>37</v>
      </c>
      <c r="D392">
        <v>35</v>
      </c>
      <c r="E392" t="s">
        <v>1162</v>
      </c>
      <c r="F392" t="s">
        <v>1167</v>
      </c>
      <c r="G392" t="s">
        <v>33</v>
      </c>
      <c r="H392" s="5">
        <v>45022</v>
      </c>
      <c r="I392">
        <v>50173.120000000003</v>
      </c>
      <c r="J392" t="s">
        <v>127</v>
      </c>
      <c r="K392">
        <v>-7637153987</v>
      </c>
      <c r="L392" t="s">
        <v>40</v>
      </c>
      <c r="M392" t="b">
        <v>0</v>
      </c>
      <c r="N392" s="6" cm="1">
        <f t="array" ref="N392">IF(Table_Employee!I392="N/A",
    IFERROR(MEDIAN(_xlfn._xlws.FILTER(Table_Employee_Clean[Salary],
        (Table_Employee_Clean[Department] = Table_Employee!E392) *
        (Table_Employee_Clean[Region] = Table_Employee!F392))),
    "N/A"),
Table_Employee!I392)</f>
        <v>50173.120000000003</v>
      </c>
      <c r="O392" t="str">
        <f>" "&amp;SUBSTITUTE(Table_Employee_Clean[[#This Row],[Phone]],"-","")</f>
        <v xml:space="preserve"> 7637153987</v>
      </c>
      <c r="P392" t="str">
        <f>TEXT(Table_Employee_Clean[[#This Row],[Format_Phone]],"(000) 000-0000")</f>
        <v>(763) 715-3987</v>
      </c>
      <c r="Q392" t="str">
        <f>CONCATENATE(TRIM(Table_Employee_Clean[[#This Row],[First_Name]])," ",TRIM(Table_Employee_Clean[[#This Row],[Last_Name]]))</f>
        <v>Eva Williams</v>
      </c>
      <c r="R392">
        <f ca="1">DATEDIF(Table_Employee_Clean[[#This Row],[Join_Date]], TODAY(), "y")</f>
        <v>3</v>
      </c>
      <c r="S392" t="str">
        <f>CONCATENATE(TRIM(Table_Employee_Clean[[#This Row],[Name_Concat]])," FROM ",TRIM(Table_Employee_Clean[[#This Row],[Region]]))</f>
        <v>Eva Williams FROM Florida</v>
      </c>
    </row>
    <row r="393" spans="1:19" x14ac:dyDescent="0.25">
      <c r="A393" t="s">
        <v>527</v>
      </c>
      <c r="B393" t="s">
        <v>13</v>
      </c>
      <c r="C393" t="s">
        <v>37</v>
      </c>
      <c r="D393">
        <v>40</v>
      </c>
      <c r="E393" t="s">
        <v>1160</v>
      </c>
      <c r="F393" t="s">
        <v>1165</v>
      </c>
      <c r="G393" t="s">
        <v>28</v>
      </c>
      <c r="H393" s="5">
        <v>44564</v>
      </c>
      <c r="I393">
        <v>109507.44</v>
      </c>
      <c r="J393" t="s">
        <v>129</v>
      </c>
      <c r="K393">
        <v>-5472812355</v>
      </c>
      <c r="L393" t="s">
        <v>30</v>
      </c>
      <c r="M393" t="b">
        <v>0</v>
      </c>
      <c r="N393" s="6" cm="1">
        <f t="array" ref="N393">IF(Table_Employee!I393="N/A",
    IFERROR(MEDIAN(_xlfn._xlws.FILTER(Table_Employee_Clean[Salary],
        (Table_Employee_Clean[Department] = Table_Employee!E393) *
        (Table_Employee_Clean[Region] = Table_Employee!F393))),
    "N/A"),
Table_Employee!I393)</f>
        <v>109507.44</v>
      </c>
      <c r="O393" t="str">
        <f>" "&amp;SUBSTITUTE(Table_Employee_Clean[[#This Row],[Phone]],"-","")</f>
        <v xml:space="preserve"> 5472812355</v>
      </c>
      <c r="P393" t="str">
        <f>TEXT(Table_Employee_Clean[[#This Row],[Format_Phone]],"(000) 000-0000")</f>
        <v>(547) 281-2355</v>
      </c>
      <c r="Q393" t="str">
        <f>CONCATENATE(TRIM(Table_Employee_Clean[[#This Row],[First_Name]])," ",TRIM(Table_Employee_Clean[[#This Row],[Last_Name]]))</f>
        <v>Bob Williams</v>
      </c>
      <c r="R393">
        <f ca="1">DATEDIF(Table_Employee_Clean[[#This Row],[Join_Date]], TODAY(), "y")</f>
        <v>4</v>
      </c>
      <c r="S393" t="str">
        <f>CONCATENATE(TRIM(Table_Employee_Clean[[#This Row],[Name_Concat]])," FROM ",TRIM(Table_Employee_Clean[[#This Row],[Region]]))</f>
        <v>Bob Williams FROM Nevada</v>
      </c>
    </row>
    <row r="394" spans="1:19" x14ac:dyDescent="0.25">
      <c r="A394" t="s">
        <v>528</v>
      </c>
      <c r="B394" t="s">
        <v>67</v>
      </c>
      <c r="C394" t="s">
        <v>42</v>
      </c>
      <c r="D394">
        <v>30</v>
      </c>
      <c r="E394" t="s">
        <v>1162</v>
      </c>
      <c r="F394" t="s">
        <v>1169</v>
      </c>
      <c r="G394" t="s">
        <v>33</v>
      </c>
      <c r="H394" s="5">
        <v>44380</v>
      </c>
      <c r="I394">
        <v>72600.56</v>
      </c>
      <c r="J394" t="s">
        <v>78</v>
      </c>
      <c r="K394">
        <v>-7983631461</v>
      </c>
      <c r="L394" t="s">
        <v>23</v>
      </c>
      <c r="M394" t="b">
        <v>0</v>
      </c>
      <c r="N394" s="6" cm="1">
        <f t="array" ref="N394">IF(Table_Employee!I394="N/A",
    IFERROR(MEDIAN(_xlfn._xlws.FILTER(Table_Employee_Clean[Salary],
        (Table_Employee_Clean[Department] = Table_Employee!E394) *
        (Table_Employee_Clean[Region] = Table_Employee!F394))),
    "N/A"),
Table_Employee!I394)</f>
        <v>72600.56</v>
      </c>
      <c r="O394" t="str">
        <f>" "&amp;SUBSTITUTE(Table_Employee_Clean[[#This Row],[Phone]],"-","")</f>
        <v xml:space="preserve"> 7983631461</v>
      </c>
      <c r="P394" t="str">
        <f>TEXT(Table_Employee_Clean[[#This Row],[Format_Phone]],"(000) 000-0000")</f>
        <v>(798) 363-1461</v>
      </c>
      <c r="Q394" t="str">
        <f>CONCATENATE(TRIM(Table_Employee_Clean[[#This Row],[First_Name]])," ",TRIM(Table_Employee_Clean[[#This Row],[Last_Name]]))</f>
        <v>Grace Garcia</v>
      </c>
      <c r="R394">
        <f ca="1">DATEDIF(Table_Employee_Clean[[#This Row],[Join_Date]], TODAY(), "y")</f>
        <v>5</v>
      </c>
      <c r="S394" t="str">
        <f>CONCATENATE(TRIM(Table_Employee_Clean[[#This Row],[Name_Concat]])," FROM ",TRIM(Table_Employee_Clean[[#This Row],[Region]]))</f>
        <v>Grace Garcia FROM New York</v>
      </c>
    </row>
    <row r="395" spans="1:19" x14ac:dyDescent="0.25">
      <c r="A395" t="s">
        <v>529</v>
      </c>
      <c r="B395" t="s">
        <v>52</v>
      </c>
      <c r="C395" t="s">
        <v>42</v>
      </c>
      <c r="D395">
        <v>30</v>
      </c>
      <c r="E395" t="s">
        <v>1162</v>
      </c>
      <c r="F395" t="s">
        <v>1161</v>
      </c>
      <c r="G395" t="s">
        <v>28</v>
      </c>
      <c r="H395" s="5">
        <v>45392</v>
      </c>
      <c r="I395">
        <v>53388.65</v>
      </c>
      <c r="J395" t="s">
        <v>81</v>
      </c>
      <c r="K395">
        <v>-4912711306</v>
      </c>
      <c r="L395" t="s">
        <v>40</v>
      </c>
      <c r="M395" t="b">
        <v>1</v>
      </c>
      <c r="N395" s="6" cm="1">
        <f t="array" ref="N395">IF(Table_Employee!I395="N/A",
    IFERROR(MEDIAN(_xlfn._xlws.FILTER(Table_Employee_Clean[Salary],
        (Table_Employee_Clean[Department] = Table_Employee!E395) *
        (Table_Employee_Clean[Region] = Table_Employee!F395))),
    "N/A"),
Table_Employee!I395)</f>
        <v>53388.65</v>
      </c>
      <c r="O395" t="str">
        <f>" "&amp;SUBSTITUTE(Table_Employee_Clean[[#This Row],[Phone]],"-","")</f>
        <v xml:space="preserve"> 4912711306</v>
      </c>
      <c r="P395" t="str">
        <f>TEXT(Table_Employee_Clean[[#This Row],[Format_Phone]],"(000) 000-0000")</f>
        <v>(491) 271-1306</v>
      </c>
      <c r="Q395" t="str">
        <f>CONCATENATE(TRIM(Table_Employee_Clean[[#This Row],[First_Name]])," ",TRIM(Table_Employee_Clean[[#This Row],[Last_Name]]))</f>
        <v>Charlie Garcia</v>
      </c>
      <c r="R395">
        <f ca="1">DATEDIF(Table_Employee_Clean[[#This Row],[Join_Date]], TODAY(), "y")</f>
        <v>2</v>
      </c>
      <c r="S395" t="str">
        <f>CONCATENATE(TRIM(Table_Employee_Clean[[#This Row],[Name_Concat]])," FROM ",TRIM(Table_Employee_Clean[[#This Row],[Region]]))</f>
        <v>Charlie Garcia FROM California</v>
      </c>
    </row>
    <row r="396" spans="1:19" x14ac:dyDescent="0.25">
      <c r="A396" t="s">
        <v>530</v>
      </c>
      <c r="B396" t="s">
        <v>63</v>
      </c>
      <c r="C396" t="s">
        <v>37</v>
      </c>
      <c r="D396">
        <v>25</v>
      </c>
      <c r="E396" t="s">
        <v>1166</v>
      </c>
      <c r="F396" t="s">
        <v>1169</v>
      </c>
      <c r="G396" t="s">
        <v>33</v>
      </c>
      <c r="H396" s="5">
        <v>44765</v>
      </c>
      <c r="I396">
        <v>50047.32</v>
      </c>
      <c r="J396" t="s">
        <v>65</v>
      </c>
      <c r="K396">
        <v>-2407875417</v>
      </c>
      <c r="L396" t="s">
        <v>30</v>
      </c>
      <c r="M396" t="b">
        <v>0</v>
      </c>
      <c r="N396" s="6" cm="1">
        <f t="array" ref="N396">IF(Table_Employee!I396="N/A",
    IFERROR(MEDIAN(_xlfn._xlws.FILTER(Table_Employee_Clean[Salary],
        (Table_Employee_Clean[Department] = Table_Employee!E396) *
        (Table_Employee_Clean[Region] = Table_Employee!F396))),
    "N/A"),
Table_Employee!I396)</f>
        <v>50047.32</v>
      </c>
      <c r="O396" t="str">
        <f>" "&amp;SUBSTITUTE(Table_Employee_Clean[[#This Row],[Phone]],"-","")</f>
        <v xml:space="preserve"> 2407875417</v>
      </c>
      <c r="P396" t="str">
        <f>TEXT(Table_Employee_Clean[[#This Row],[Format_Phone]],"(000) 000-0000")</f>
        <v>(240) 787-5417</v>
      </c>
      <c r="Q396" t="str">
        <f>CONCATENATE(TRIM(Table_Employee_Clean[[#This Row],[First_Name]])," ",TRIM(Table_Employee_Clean[[#This Row],[Last_Name]]))</f>
        <v>Heidi Williams</v>
      </c>
      <c r="R396">
        <f ca="1">DATEDIF(Table_Employee_Clean[[#This Row],[Join_Date]], TODAY(), "y")</f>
        <v>4</v>
      </c>
      <c r="S396" t="str">
        <f>CONCATENATE(TRIM(Table_Employee_Clean[[#This Row],[Name_Concat]])," FROM ",TRIM(Table_Employee_Clean[[#This Row],[Region]]))</f>
        <v>Heidi Williams FROM New York</v>
      </c>
    </row>
    <row r="397" spans="1:19" x14ac:dyDescent="0.25">
      <c r="A397" t="s">
        <v>531</v>
      </c>
      <c r="B397" t="s">
        <v>57</v>
      </c>
      <c r="C397" t="s">
        <v>20</v>
      </c>
      <c r="D397">
        <v>30</v>
      </c>
      <c r="E397" t="s">
        <v>1160</v>
      </c>
      <c r="F397" t="s">
        <v>1161</v>
      </c>
      <c r="G397" t="s">
        <v>16</v>
      </c>
      <c r="H397" s="5">
        <v>45621</v>
      </c>
      <c r="I397">
        <v>115290.79</v>
      </c>
      <c r="J397" t="s">
        <v>188</v>
      </c>
      <c r="K397">
        <v>-1563268684</v>
      </c>
      <c r="L397" t="s">
        <v>40</v>
      </c>
      <c r="M397" t="b">
        <v>0</v>
      </c>
      <c r="N397" s="6" cm="1">
        <f t="array" ref="N397">IF(Table_Employee!I397="N/A",
    IFERROR(MEDIAN(_xlfn._xlws.FILTER(Table_Employee_Clean[Salary],
        (Table_Employee_Clean[Department] = Table_Employee!E397) *
        (Table_Employee_Clean[Region] = Table_Employee!F397))),
    "N/A"),
Table_Employee!I397)</f>
        <v>115290.79</v>
      </c>
      <c r="O397" t="str">
        <f>" "&amp;SUBSTITUTE(Table_Employee_Clean[[#This Row],[Phone]],"-","")</f>
        <v xml:space="preserve"> 1563268684</v>
      </c>
      <c r="P397" t="str">
        <f>TEXT(Table_Employee_Clean[[#This Row],[Format_Phone]],"(000) 000-0000")</f>
        <v>(156) 326-8684</v>
      </c>
      <c r="Q397" t="str">
        <f>CONCATENATE(TRIM(Table_Employee_Clean[[#This Row],[First_Name]])," ",TRIM(Table_Employee_Clean[[#This Row],[Last_Name]]))</f>
        <v>David Brown</v>
      </c>
      <c r="R397">
        <f ca="1">DATEDIF(Table_Employee_Clean[[#This Row],[Join_Date]], TODAY(), "y")</f>
        <v>1</v>
      </c>
      <c r="S397" t="str">
        <f>CONCATENATE(TRIM(Table_Employee_Clean[[#This Row],[Name_Concat]])," FROM ",TRIM(Table_Employee_Clean[[#This Row],[Region]]))</f>
        <v>David Brown FROM California</v>
      </c>
    </row>
    <row r="398" spans="1:19" x14ac:dyDescent="0.25">
      <c r="A398" t="s">
        <v>532</v>
      </c>
      <c r="B398" t="s">
        <v>36</v>
      </c>
      <c r="C398" t="s">
        <v>42</v>
      </c>
      <c r="D398">
        <v>35</v>
      </c>
      <c r="E398" t="s">
        <v>1166</v>
      </c>
      <c r="F398" t="s">
        <v>1161</v>
      </c>
      <c r="G398" t="s">
        <v>28</v>
      </c>
      <c r="H398" s="5">
        <v>45159</v>
      </c>
      <c r="I398">
        <v>61586.76</v>
      </c>
      <c r="J398" t="s">
        <v>157</v>
      </c>
      <c r="K398">
        <v>-745106633</v>
      </c>
      <c r="L398" t="s">
        <v>23</v>
      </c>
      <c r="M398" t="b">
        <v>0</v>
      </c>
      <c r="N398" s="6" cm="1">
        <f t="array" ref="N398">IF(Table_Employee!I398="N/A",
    IFERROR(MEDIAN(_xlfn._xlws.FILTER(Table_Employee_Clean[Salary],
        (Table_Employee_Clean[Department] = Table_Employee!E398) *
        (Table_Employee_Clean[Region] = Table_Employee!F398))),
    "N/A"),
Table_Employee!I398)</f>
        <v>61586.76</v>
      </c>
      <c r="O398" t="str">
        <f>" "&amp;SUBSTITUTE(Table_Employee_Clean[[#This Row],[Phone]],"-","")</f>
        <v xml:space="preserve"> 745106633</v>
      </c>
      <c r="P398" t="str">
        <f>TEXT(Table_Employee_Clean[[#This Row],[Format_Phone]],"(000) 000-0000")</f>
        <v>(074) 510-6633</v>
      </c>
      <c r="Q398" t="str">
        <f>CONCATENATE(TRIM(Table_Employee_Clean[[#This Row],[First_Name]])," ",TRIM(Table_Employee_Clean[[#This Row],[Last_Name]]))</f>
        <v>Frank Garcia</v>
      </c>
      <c r="R398">
        <f ca="1">DATEDIF(Table_Employee_Clean[[#This Row],[Join_Date]], TODAY(), "y")</f>
        <v>3</v>
      </c>
      <c r="S398" t="str">
        <f>CONCATENATE(TRIM(Table_Employee_Clean[[#This Row],[Name_Concat]])," FROM ",TRIM(Table_Employee_Clean[[#This Row],[Region]]))</f>
        <v>Frank Garcia FROM California</v>
      </c>
    </row>
    <row r="399" spans="1:19" x14ac:dyDescent="0.25">
      <c r="A399" t="s">
        <v>533</v>
      </c>
      <c r="B399" t="s">
        <v>32</v>
      </c>
      <c r="C399" t="s">
        <v>86</v>
      </c>
      <c r="D399">
        <v>30</v>
      </c>
      <c r="E399" t="s">
        <v>1162</v>
      </c>
      <c r="F399" t="s">
        <v>1165</v>
      </c>
      <c r="G399" t="s">
        <v>16</v>
      </c>
      <c r="H399" s="5">
        <v>45272</v>
      </c>
      <c r="I399">
        <v>56662.86</v>
      </c>
      <c r="J399" t="s">
        <v>213</v>
      </c>
      <c r="K399">
        <v>-3629489785</v>
      </c>
      <c r="L399" t="s">
        <v>18</v>
      </c>
      <c r="M399" t="b">
        <v>1</v>
      </c>
      <c r="N399" s="6" cm="1">
        <f t="array" ref="N399">IF(Table_Employee!I399="N/A",
    IFERROR(MEDIAN(_xlfn._xlws.FILTER(Table_Employee_Clean[Salary],
        (Table_Employee_Clean[Department] = Table_Employee!E399) *
        (Table_Employee_Clean[Region] = Table_Employee!F399))),
    "N/A"),
Table_Employee!I399)</f>
        <v>56662.86</v>
      </c>
      <c r="O399" t="str">
        <f>" "&amp;SUBSTITUTE(Table_Employee_Clean[[#This Row],[Phone]],"-","")</f>
        <v xml:space="preserve"> 3629489785</v>
      </c>
      <c r="P399" t="str">
        <f>TEXT(Table_Employee_Clean[[#This Row],[Format_Phone]],"(000) 000-0000")</f>
        <v>(362) 948-9785</v>
      </c>
      <c r="Q399" t="str">
        <f>CONCATENATE(TRIM(Table_Employee_Clean[[#This Row],[First_Name]])," ",TRIM(Table_Employee_Clean[[#This Row],[Last_Name]]))</f>
        <v>Eva Miller</v>
      </c>
      <c r="R399">
        <f ca="1">DATEDIF(Table_Employee_Clean[[#This Row],[Join_Date]], TODAY(), "y")</f>
        <v>2</v>
      </c>
      <c r="S399" t="str">
        <f>CONCATENATE(TRIM(Table_Employee_Clean[[#This Row],[Name_Concat]])," FROM ",TRIM(Table_Employee_Clean[[#This Row],[Region]]))</f>
        <v>Eva Miller FROM Nevada</v>
      </c>
    </row>
    <row r="400" spans="1:19" x14ac:dyDescent="0.25">
      <c r="A400" t="s">
        <v>534</v>
      </c>
      <c r="B400" t="s">
        <v>13</v>
      </c>
      <c r="C400" t="s">
        <v>42</v>
      </c>
      <c r="D400">
        <v>30</v>
      </c>
      <c r="E400" t="s">
        <v>1168</v>
      </c>
      <c r="F400" t="s">
        <v>1169</v>
      </c>
      <c r="G400" t="s">
        <v>28</v>
      </c>
      <c r="H400" s="5">
        <v>45223</v>
      </c>
      <c r="I400" t="s">
        <v>223</v>
      </c>
      <c r="J400" t="s">
        <v>136</v>
      </c>
      <c r="K400">
        <v>-1031310093</v>
      </c>
      <c r="L400" t="s">
        <v>23</v>
      </c>
      <c r="M400" t="b">
        <v>1</v>
      </c>
      <c r="N400" s="6" cm="1">
        <f t="array" ref="N400">IF(Table_Employee!I400="N/A",
    IFERROR(MEDIAN(_xlfn._xlws.FILTER(Table_Employee_Clean[Salary],
        (Table_Employee_Clean[Department] = Table_Employee!E400) *
        (Table_Employee_Clean[Region] = Table_Employee!F400))),
    "N/A"),
Table_Employee!I400)</f>
        <v>81934.55</v>
      </c>
      <c r="O400" t="str">
        <f>" "&amp;SUBSTITUTE(Table_Employee_Clean[[#This Row],[Phone]],"-","")</f>
        <v xml:space="preserve"> 1031310093</v>
      </c>
      <c r="P400" t="str">
        <f>TEXT(Table_Employee_Clean[[#This Row],[Format_Phone]],"(000) 000-0000")</f>
        <v>(103) 131-0093</v>
      </c>
      <c r="Q400" t="str">
        <f>CONCATENATE(TRIM(Table_Employee_Clean[[#This Row],[First_Name]])," ",TRIM(Table_Employee_Clean[[#This Row],[Last_Name]]))</f>
        <v>Bob Garcia</v>
      </c>
      <c r="R400">
        <f ca="1">DATEDIF(Table_Employee_Clean[[#This Row],[Join_Date]], TODAY(), "y")</f>
        <v>2</v>
      </c>
      <c r="S400" t="str">
        <f>CONCATENATE(TRIM(Table_Employee_Clean[[#This Row],[Name_Concat]])," FROM ",TRIM(Table_Employee_Clean[[#This Row],[Region]]))</f>
        <v>Bob Garcia FROM New York</v>
      </c>
    </row>
    <row r="401" spans="1:19" x14ac:dyDescent="0.25">
      <c r="A401" t="s">
        <v>535</v>
      </c>
      <c r="B401" t="s">
        <v>36</v>
      </c>
      <c r="C401" t="s">
        <v>111</v>
      </c>
      <c r="D401">
        <v>25</v>
      </c>
      <c r="E401" t="s">
        <v>1162</v>
      </c>
      <c r="F401" t="s">
        <v>1165</v>
      </c>
      <c r="G401" t="s">
        <v>16</v>
      </c>
      <c r="H401" s="5">
        <v>44809</v>
      </c>
      <c r="I401">
        <v>54957.98</v>
      </c>
      <c r="J401" t="s">
        <v>124</v>
      </c>
      <c r="K401">
        <v>-3181439665</v>
      </c>
      <c r="L401" t="s">
        <v>23</v>
      </c>
      <c r="M401" t="b">
        <v>1</v>
      </c>
      <c r="N401" s="6" cm="1">
        <f t="array" ref="N401">IF(Table_Employee!I401="N/A",
    IFERROR(MEDIAN(_xlfn._xlws.FILTER(Table_Employee_Clean[Salary],
        (Table_Employee_Clean[Department] = Table_Employee!E401) *
        (Table_Employee_Clean[Region] = Table_Employee!F401))),
    "N/A"),
Table_Employee!I401)</f>
        <v>54957.98</v>
      </c>
      <c r="O401" t="str">
        <f>" "&amp;SUBSTITUTE(Table_Employee_Clean[[#This Row],[Phone]],"-","")</f>
        <v xml:space="preserve"> 3181439665</v>
      </c>
      <c r="P401" t="str">
        <f>TEXT(Table_Employee_Clean[[#This Row],[Format_Phone]],"(000) 000-0000")</f>
        <v>(318) 143-9665</v>
      </c>
      <c r="Q401" t="str">
        <f>CONCATENATE(TRIM(Table_Employee_Clean[[#This Row],[First_Name]])," ",TRIM(Table_Employee_Clean[[#This Row],[Last_Name]]))</f>
        <v>Frank Smith</v>
      </c>
      <c r="R401">
        <f ca="1">DATEDIF(Table_Employee_Clean[[#This Row],[Join_Date]], TODAY(), "y")</f>
        <v>4</v>
      </c>
      <c r="S401" t="str">
        <f>CONCATENATE(TRIM(Table_Employee_Clean[[#This Row],[Name_Concat]])," FROM ",TRIM(Table_Employee_Clean[[#This Row],[Region]]))</f>
        <v>Frank Smith FROM Nevada</v>
      </c>
    </row>
    <row r="402" spans="1:19" x14ac:dyDescent="0.25">
      <c r="A402" t="s">
        <v>536</v>
      </c>
      <c r="B402" t="s">
        <v>13</v>
      </c>
      <c r="C402" t="s">
        <v>42</v>
      </c>
      <c r="D402">
        <v>25</v>
      </c>
      <c r="E402" t="s">
        <v>1170</v>
      </c>
      <c r="F402" t="s">
        <v>1161</v>
      </c>
      <c r="G402" t="s">
        <v>33</v>
      </c>
      <c r="H402" s="5">
        <v>44111</v>
      </c>
      <c r="I402">
        <v>76790.47</v>
      </c>
      <c r="J402" t="s">
        <v>136</v>
      </c>
      <c r="K402">
        <v>-1347323548</v>
      </c>
      <c r="L402" t="s">
        <v>23</v>
      </c>
      <c r="M402" t="b">
        <v>1</v>
      </c>
      <c r="N402" s="6" cm="1">
        <f t="array" ref="N402">IF(Table_Employee!I402="N/A",
    IFERROR(MEDIAN(_xlfn._xlws.FILTER(Table_Employee_Clean[Salary],
        (Table_Employee_Clean[Department] = Table_Employee!E402) *
        (Table_Employee_Clean[Region] = Table_Employee!F402))),
    "N/A"),
Table_Employee!I402)</f>
        <v>76790.47</v>
      </c>
      <c r="O402" t="str">
        <f>" "&amp;SUBSTITUTE(Table_Employee_Clean[[#This Row],[Phone]],"-","")</f>
        <v xml:space="preserve"> 1347323548</v>
      </c>
      <c r="P402" t="str">
        <f>TEXT(Table_Employee_Clean[[#This Row],[Format_Phone]],"(000) 000-0000")</f>
        <v>(134) 732-3548</v>
      </c>
      <c r="Q402" t="str">
        <f>CONCATENATE(TRIM(Table_Employee_Clean[[#This Row],[First_Name]])," ",TRIM(Table_Employee_Clean[[#This Row],[Last_Name]]))</f>
        <v>Bob Garcia</v>
      </c>
      <c r="R402">
        <f ca="1">DATEDIF(Table_Employee_Clean[[#This Row],[Join_Date]], TODAY(), "y")</f>
        <v>6</v>
      </c>
      <c r="S402" t="str">
        <f>CONCATENATE(TRIM(Table_Employee_Clean[[#This Row],[Name_Concat]])," FROM ",TRIM(Table_Employee_Clean[[#This Row],[Region]]))</f>
        <v>Bob Garcia FROM California</v>
      </c>
    </row>
    <row r="403" spans="1:19" x14ac:dyDescent="0.25">
      <c r="A403" t="s">
        <v>537</v>
      </c>
      <c r="B403" t="s">
        <v>52</v>
      </c>
      <c r="C403" t="s">
        <v>20</v>
      </c>
      <c r="D403">
        <v>30</v>
      </c>
      <c r="E403" t="s">
        <v>1166</v>
      </c>
      <c r="F403" t="s">
        <v>1171</v>
      </c>
      <c r="G403" t="s">
        <v>28</v>
      </c>
      <c r="H403" s="5">
        <v>43848</v>
      </c>
      <c r="I403">
        <v>92722.35</v>
      </c>
      <c r="J403" t="s">
        <v>114</v>
      </c>
      <c r="K403">
        <v>-4012897431</v>
      </c>
      <c r="L403" t="s">
        <v>23</v>
      </c>
      <c r="M403" t="b">
        <v>0</v>
      </c>
      <c r="N403" s="6" cm="1">
        <f t="array" ref="N403">IF(Table_Employee!I403="N/A",
    IFERROR(MEDIAN(_xlfn._xlws.FILTER(Table_Employee_Clean[Salary],
        (Table_Employee_Clean[Department] = Table_Employee!E403) *
        (Table_Employee_Clean[Region] = Table_Employee!F403))),
    "N/A"),
Table_Employee!I403)</f>
        <v>92722.35</v>
      </c>
      <c r="O403" t="str">
        <f>" "&amp;SUBSTITUTE(Table_Employee_Clean[[#This Row],[Phone]],"-","")</f>
        <v xml:space="preserve"> 4012897431</v>
      </c>
      <c r="P403" t="str">
        <f>TEXT(Table_Employee_Clean[[#This Row],[Format_Phone]],"(000) 000-0000")</f>
        <v>(401) 289-7431</v>
      </c>
      <c r="Q403" t="str">
        <f>CONCATENATE(TRIM(Table_Employee_Clean[[#This Row],[First_Name]])," ",TRIM(Table_Employee_Clean[[#This Row],[Last_Name]]))</f>
        <v>Charlie Brown</v>
      </c>
      <c r="R403">
        <f ca="1">DATEDIF(Table_Employee_Clean[[#This Row],[Join_Date]], TODAY(), "y")</f>
        <v>6</v>
      </c>
      <c r="S403" t="str">
        <f>CONCATENATE(TRIM(Table_Employee_Clean[[#This Row],[Name_Concat]])," FROM ",TRIM(Table_Employee_Clean[[#This Row],[Region]]))</f>
        <v>Charlie Brown FROM Illinois</v>
      </c>
    </row>
    <row r="404" spans="1:19" x14ac:dyDescent="0.25">
      <c r="A404" t="s">
        <v>538</v>
      </c>
      <c r="B404" t="s">
        <v>36</v>
      </c>
      <c r="C404" t="s">
        <v>37</v>
      </c>
      <c r="D404">
        <v>30</v>
      </c>
      <c r="E404" t="s">
        <v>1160</v>
      </c>
      <c r="F404" t="s">
        <v>1165</v>
      </c>
      <c r="G404" t="s">
        <v>16</v>
      </c>
      <c r="H404" s="5">
        <v>44674</v>
      </c>
      <c r="I404">
        <v>93125.32</v>
      </c>
      <c r="J404" t="s">
        <v>39</v>
      </c>
      <c r="K404">
        <v>-5122572075</v>
      </c>
      <c r="L404" t="s">
        <v>18</v>
      </c>
      <c r="M404" t="b">
        <v>0</v>
      </c>
      <c r="N404" s="6" cm="1">
        <f t="array" ref="N404">IF(Table_Employee!I404="N/A",
    IFERROR(MEDIAN(_xlfn._xlws.FILTER(Table_Employee_Clean[Salary],
        (Table_Employee_Clean[Department] = Table_Employee!E404) *
        (Table_Employee_Clean[Region] = Table_Employee!F404))),
    "N/A"),
Table_Employee!I404)</f>
        <v>93125.32</v>
      </c>
      <c r="O404" t="str">
        <f>" "&amp;SUBSTITUTE(Table_Employee_Clean[[#This Row],[Phone]],"-","")</f>
        <v xml:space="preserve"> 5122572075</v>
      </c>
      <c r="P404" t="str">
        <f>TEXT(Table_Employee_Clean[[#This Row],[Format_Phone]],"(000) 000-0000")</f>
        <v>(512) 257-2075</v>
      </c>
      <c r="Q404" t="str">
        <f>CONCATENATE(TRIM(Table_Employee_Clean[[#This Row],[First_Name]])," ",TRIM(Table_Employee_Clean[[#This Row],[Last_Name]]))</f>
        <v>Frank Williams</v>
      </c>
      <c r="R404">
        <f ca="1">DATEDIF(Table_Employee_Clean[[#This Row],[Join_Date]], TODAY(), "y")</f>
        <v>4</v>
      </c>
      <c r="S404" t="str">
        <f>CONCATENATE(TRIM(Table_Employee_Clean[[#This Row],[Name_Concat]])," FROM ",TRIM(Table_Employee_Clean[[#This Row],[Region]]))</f>
        <v>Frank Williams FROM Nevada</v>
      </c>
    </row>
    <row r="405" spans="1:19" x14ac:dyDescent="0.25">
      <c r="A405" t="s">
        <v>539</v>
      </c>
      <c r="B405" t="s">
        <v>57</v>
      </c>
      <c r="C405" t="s">
        <v>111</v>
      </c>
      <c r="D405">
        <v>25</v>
      </c>
      <c r="E405" t="s">
        <v>1166</v>
      </c>
      <c r="F405" t="s">
        <v>1169</v>
      </c>
      <c r="G405" t="s">
        <v>16</v>
      </c>
      <c r="H405" s="5">
        <v>45038</v>
      </c>
      <c r="I405">
        <v>101100.64</v>
      </c>
      <c r="J405" t="s">
        <v>266</v>
      </c>
      <c r="K405">
        <v>-5024120956</v>
      </c>
      <c r="L405" t="s">
        <v>18</v>
      </c>
      <c r="M405" t="b">
        <v>0</v>
      </c>
      <c r="N405" s="6" cm="1">
        <f t="array" ref="N405">IF(Table_Employee!I405="N/A",
    IFERROR(MEDIAN(_xlfn._xlws.FILTER(Table_Employee_Clean[Salary],
        (Table_Employee_Clean[Department] = Table_Employee!E405) *
        (Table_Employee_Clean[Region] = Table_Employee!F405))),
    "N/A"),
Table_Employee!I405)</f>
        <v>101100.64</v>
      </c>
      <c r="O405" t="str">
        <f>" "&amp;SUBSTITUTE(Table_Employee_Clean[[#This Row],[Phone]],"-","")</f>
        <v xml:space="preserve"> 5024120956</v>
      </c>
      <c r="P405" t="str">
        <f>TEXT(Table_Employee_Clean[[#This Row],[Format_Phone]],"(000) 000-0000")</f>
        <v>(502) 412-0956</v>
      </c>
      <c r="Q405" t="str">
        <f>CONCATENATE(TRIM(Table_Employee_Clean[[#This Row],[First_Name]])," ",TRIM(Table_Employee_Clean[[#This Row],[Last_Name]]))</f>
        <v>David Smith</v>
      </c>
      <c r="R405">
        <f ca="1">DATEDIF(Table_Employee_Clean[[#This Row],[Join_Date]], TODAY(), "y")</f>
        <v>3</v>
      </c>
      <c r="S405" t="str">
        <f>CONCATENATE(TRIM(Table_Employee_Clean[[#This Row],[Name_Concat]])," FROM ",TRIM(Table_Employee_Clean[[#This Row],[Region]]))</f>
        <v>David Smith FROM New York</v>
      </c>
    </row>
    <row r="406" spans="1:19" x14ac:dyDescent="0.25">
      <c r="A406" t="s">
        <v>540</v>
      </c>
      <c r="B406" t="s">
        <v>67</v>
      </c>
      <c r="C406" t="s">
        <v>42</v>
      </c>
      <c r="D406">
        <v>35</v>
      </c>
      <c r="E406" t="s">
        <v>1164</v>
      </c>
      <c r="F406" t="s">
        <v>1169</v>
      </c>
      <c r="G406" t="s">
        <v>33</v>
      </c>
      <c r="H406" s="5">
        <v>45151</v>
      </c>
      <c r="I406">
        <v>55897.41</v>
      </c>
      <c r="J406" t="s">
        <v>78</v>
      </c>
      <c r="K406">
        <v>-9073710093</v>
      </c>
      <c r="L406" t="s">
        <v>40</v>
      </c>
      <c r="M406" t="b">
        <v>0</v>
      </c>
      <c r="N406" s="6" cm="1">
        <f t="array" ref="N406">IF(Table_Employee!I406="N/A",
    IFERROR(MEDIAN(_xlfn._xlws.FILTER(Table_Employee_Clean[Salary],
        (Table_Employee_Clean[Department] = Table_Employee!E406) *
        (Table_Employee_Clean[Region] = Table_Employee!F406))),
    "N/A"),
Table_Employee!I406)</f>
        <v>55897.41</v>
      </c>
      <c r="O406" t="str">
        <f>" "&amp;SUBSTITUTE(Table_Employee_Clean[[#This Row],[Phone]],"-","")</f>
        <v xml:space="preserve"> 9073710093</v>
      </c>
      <c r="P406" t="str">
        <f>TEXT(Table_Employee_Clean[[#This Row],[Format_Phone]],"(000) 000-0000")</f>
        <v>(907) 371-0093</v>
      </c>
      <c r="Q406" t="str">
        <f>CONCATENATE(TRIM(Table_Employee_Clean[[#This Row],[First_Name]])," ",TRIM(Table_Employee_Clean[[#This Row],[Last_Name]]))</f>
        <v>Grace Garcia</v>
      </c>
      <c r="R406">
        <f ca="1">DATEDIF(Table_Employee_Clean[[#This Row],[Join_Date]], TODAY(), "y")</f>
        <v>3</v>
      </c>
      <c r="S406" t="str">
        <f>CONCATENATE(TRIM(Table_Employee_Clean[[#This Row],[Name_Concat]])," FROM ",TRIM(Table_Employee_Clean[[#This Row],[Region]]))</f>
        <v>Grace Garcia FROM New York</v>
      </c>
    </row>
    <row r="407" spans="1:19" x14ac:dyDescent="0.25">
      <c r="A407" t="s">
        <v>541</v>
      </c>
      <c r="B407" t="s">
        <v>32</v>
      </c>
      <c r="C407" t="s">
        <v>20</v>
      </c>
      <c r="D407">
        <v>25</v>
      </c>
      <c r="E407" t="s">
        <v>1160</v>
      </c>
      <c r="F407" t="s">
        <v>1161</v>
      </c>
      <c r="G407" t="s">
        <v>16</v>
      </c>
      <c r="H407" s="5">
        <v>44891</v>
      </c>
      <c r="I407">
        <v>92484.88</v>
      </c>
      <c r="J407" t="s">
        <v>138</v>
      </c>
      <c r="K407">
        <v>-3882211456</v>
      </c>
      <c r="L407" t="s">
        <v>30</v>
      </c>
      <c r="M407" t="b">
        <v>1</v>
      </c>
      <c r="N407" s="6" cm="1">
        <f t="array" ref="N407">IF(Table_Employee!I407="N/A",
    IFERROR(MEDIAN(_xlfn._xlws.FILTER(Table_Employee_Clean[Salary],
        (Table_Employee_Clean[Department] = Table_Employee!E407) *
        (Table_Employee_Clean[Region] = Table_Employee!F407))),
    "N/A"),
Table_Employee!I407)</f>
        <v>92484.88</v>
      </c>
      <c r="O407" t="str">
        <f>" "&amp;SUBSTITUTE(Table_Employee_Clean[[#This Row],[Phone]],"-","")</f>
        <v xml:space="preserve"> 3882211456</v>
      </c>
      <c r="P407" t="str">
        <f>TEXT(Table_Employee_Clean[[#This Row],[Format_Phone]],"(000) 000-0000")</f>
        <v>(388) 221-1456</v>
      </c>
      <c r="Q407" t="str">
        <f>CONCATENATE(TRIM(Table_Employee_Clean[[#This Row],[First_Name]])," ",TRIM(Table_Employee_Clean[[#This Row],[Last_Name]]))</f>
        <v>Eva Brown</v>
      </c>
      <c r="R407">
        <f ca="1">DATEDIF(Table_Employee_Clean[[#This Row],[Join_Date]], TODAY(), "y")</f>
        <v>3</v>
      </c>
      <c r="S407" t="str">
        <f>CONCATENATE(TRIM(Table_Employee_Clean[[#This Row],[Name_Concat]])," FROM ",TRIM(Table_Employee_Clean[[#This Row],[Region]]))</f>
        <v>Eva Brown FROM California</v>
      </c>
    </row>
    <row r="408" spans="1:19" x14ac:dyDescent="0.25">
      <c r="A408" t="s">
        <v>542</v>
      </c>
      <c r="B408" t="s">
        <v>67</v>
      </c>
      <c r="C408" t="s">
        <v>86</v>
      </c>
      <c r="D408">
        <v>35</v>
      </c>
      <c r="E408" t="s">
        <v>1160</v>
      </c>
      <c r="F408" t="s">
        <v>1163</v>
      </c>
      <c r="G408" t="s">
        <v>16</v>
      </c>
      <c r="H408" s="5">
        <v>44844</v>
      </c>
      <c r="I408">
        <v>77011.990000000005</v>
      </c>
      <c r="J408" t="s">
        <v>147</v>
      </c>
      <c r="K408">
        <v>-7584745704</v>
      </c>
      <c r="L408" t="s">
        <v>18</v>
      </c>
      <c r="M408" t="b">
        <v>1</v>
      </c>
      <c r="N408" s="6" cm="1">
        <f t="array" ref="N408">IF(Table_Employee!I408="N/A",
    IFERROR(MEDIAN(_xlfn._xlws.FILTER(Table_Employee_Clean[Salary],
        (Table_Employee_Clean[Department] = Table_Employee!E408) *
        (Table_Employee_Clean[Region] = Table_Employee!F408))),
    "N/A"),
Table_Employee!I408)</f>
        <v>77011.990000000005</v>
      </c>
      <c r="O408" t="str">
        <f>" "&amp;SUBSTITUTE(Table_Employee_Clean[[#This Row],[Phone]],"-","")</f>
        <v xml:space="preserve"> 7584745704</v>
      </c>
      <c r="P408" t="str">
        <f>TEXT(Table_Employee_Clean[[#This Row],[Format_Phone]],"(000) 000-0000")</f>
        <v>(758) 474-5704</v>
      </c>
      <c r="Q408" t="str">
        <f>CONCATENATE(TRIM(Table_Employee_Clean[[#This Row],[First_Name]])," ",TRIM(Table_Employee_Clean[[#This Row],[Last_Name]]))</f>
        <v>Grace Miller</v>
      </c>
      <c r="R408">
        <f ca="1">DATEDIF(Table_Employee_Clean[[#This Row],[Join_Date]], TODAY(), "y")</f>
        <v>4</v>
      </c>
      <c r="S408" t="str">
        <f>CONCATENATE(TRIM(Table_Employee_Clean[[#This Row],[Name_Concat]])," FROM ",TRIM(Table_Employee_Clean[[#This Row],[Region]]))</f>
        <v>Grace Miller FROM Texas</v>
      </c>
    </row>
    <row r="409" spans="1:19" x14ac:dyDescent="0.25">
      <c r="A409" t="s">
        <v>543</v>
      </c>
      <c r="B409" t="s">
        <v>13</v>
      </c>
      <c r="C409" t="s">
        <v>42</v>
      </c>
      <c r="D409">
        <v>30</v>
      </c>
      <c r="E409" t="s">
        <v>1166</v>
      </c>
      <c r="F409" t="s">
        <v>1161</v>
      </c>
      <c r="G409" t="s">
        <v>33</v>
      </c>
      <c r="H409" s="5">
        <v>44101</v>
      </c>
      <c r="I409">
        <v>77078.679999999993</v>
      </c>
      <c r="J409" t="s">
        <v>136</v>
      </c>
      <c r="K409">
        <v>-4589714801</v>
      </c>
      <c r="L409" t="s">
        <v>18</v>
      </c>
      <c r="M409" t="b">
        <v>1</v>
      </c>
      <c r="N409" s="6" cm="1">
        <f t="array" ref="N409">IF(Table_Employee!I409="N/A",
    IFERROR(MEDIAN(_xlfn._xlws.FILTER(Table_Employee_Clean[Salary],
        (Table_Employee_Clean[Department] = Table_Employee!E409) *
        (Table_Employee_Clean[Region] = Table_Employee!F409))),
    "N/A"),
Table_Employee!I409)</f>
        <v>77078.679999999993</v>
      </c>
      <c r="O409" t="str">
        <f>" "&amp;SUBSTITUTE(Table_Employee_Clean[[#This Row],[Phone]],"-","")</f>
        <v xml:space="preserve"> 4589714801</v>
      </c>
      <c r="P409" t="str">
        <f>TEXT(Table_Employee_Clean[[#This Row],[Format_Phone]],"(000) 000-0000")</f>
        <v>(458) 971-4801</v>
      </c>
      <c r="Q409" t="str">
        <f>CONCATENATE(TRIM(Table_Employee_Clean[[#This Row],[First_Name]])," ",TRIM(Table_Employee_Clean[[#This Row],[Last_Name]]))</f>
        <v>Bob Garcia</v>
      </c>
      <c r="R409">
        <f ca="1">DATEDIF(Table_Employee_Clean[[#This Row],[Join_Date]], TODAY(), "y")</f>
        <v>6</v>
      </c>
      <c r="S409" t="str">
        <f>CONCATENATE(TRIM(Table_Employee_Clean[[#This Row],[Name_Concat]])," FROM ",TRIM(Table_Employee_Clean[[#This Row],[Region]]))</f>
        <v>Bob Garcia FROM California</v>
      </c>
    </row>
    <row r="410" spans="1:19" x14ac:dyDescent="0.25">
      <c r="A410" t="s">
        <v>544</v>
      </c>
      <c r="B410" t="s">
        <v>67</v>
      </c>
      <c r="C410" t="s">
        <v>20</v>
      </c>
      <c r="D410">
        <v>35</v>
      </c>
      <c r="E410" t="s">
        <v>1168</v>
      </c>
      <c r="F410" t="s">
        <v>1165</v>
      </c>
      <c r="G410" t="s">
        <v>16</v>
      </c>
      <c r="H410" s="5">
        <v>45393</v>
      </c>
      <c r="I410">
        <v>82971.02</v>
      </c>
      <c r="J410" t="s">
        <v>173</v>
      </c>
      <c r="K410">
        <v>-6325703964</v>
      </c>
      <c r="L410" t="s">
        <v>30</v>
      </c>
      <c r="M410" t="b">
        <v>0</v>
      </c>
      <c r="N410" s="6" cm="1">
        <f t="array" ref="N410">IF(Table_Employee!I410="N/A",
    IFERROR(MEDIAN(_xlfn._xlws.FILTER(Table_Employee_Clean[Salary],
        (Table_Employee_Clean[Department] = Table_Employee!E410) *
        (Table_Employee_Clean[Region] = Table_Employee!F410))),
    "N/A"),
Table_Employee!I410)</f>
        <v>82971.02</v>
      </c>
      <c r="O410" t="str">
        <f>" "&amp;SUBSTITUTE(Table_Employee_Clean[[#This Row],[Phone]],"-","")</f>
        <v xml:space="preserve"> 6325703964</v>
      </c>
      <c r="P410" t="str">
        <f>TEXT(Table_Employee_Clean[[#This Row],[Format_Phone]],"(000) 000-0000")</f>
        <v>(632) 570-3964</v>
      </c>
      <c r="Q410" t="str">
        <f>CONCATENATE(TRIM(Table_Employee_Clean[[#This Row],[First_Name]])," ",TRIM(Table_Employee_Clean[[#This Row],[Last_Name]]))</f>
        <v>Grace Brown</v>
      </c>
      <c r="R410">
        <f ca="1">DATEDIF(Table_Employee_Clean[[#This Row],[Join_Date]], TODAY(), "y")</f>
        <v>2</v>
      </c>
      <c r="S410" t="str">
        <f>CONCATENATE(TRIM(Table_Employee_Clean[[#This Row],[Name_Concat]])," FROM ",TRIM(Table_Employee_Clean[[#This Row],[Region]]))</f>
        <v>Grace Brown FROM Nevada</v>
      </c>
    </row>
    <row r="411" spans="1:19" x14ac:dyDescent="0.25">
      <c r="A411" t="s">
        <v>545</v>
      </c>
      <c r="B411" t="s">
        <v>13</v>
      </c>
      <c r="C411" t="s">
        <v>86</v>
      </c>
      <c r="D411">
        <v>25</v>
      </c>
      <c r="E411" t="s">
        <v>1168</v>
      </c>
      <c r="F411" t="s">
        <v>1163</v>
      </c>
      <c r="G411" t="s">
        <v>16</v>
      </c>
      <c r="H411" s="5">
        <v>44367</v>
      </c>
      <c r="I411">
        <v>65102.01</v>
      </c>
      <c r="J411" t="s">
        <v>87</v>
      </c>
      <c r="K411">
        <v>-3136148781</v>
      </c>
      <c r="L411" t="s">
        <v>18</v>
      </c>
      <c r="M411" t="b">
        <v>1</v>
      </c>
      <c r="N411" s="6" cm="1">
        <f t="array" ref="N411">IF(Table_Employee!I411="N/A",
    IFERROR(MEDIAN(_xlfn._xlws.FILTER(Table_Employee_Clean[Salary],
        (Table_Employee_Clean[Department] = Table_Employee!E411) *
        (Table_Employee_Clean[Region] = Table_Employee!F411))),
    "N/A"),
Table_Employee!I411)</f>
        <v>65102.01</v>
      </c>
      <c r="O411" t="str">
        <f>" "&amp;SUBSTITUTE(Table_Employee_Clean[[#This Row],[Phone]],"-","")</f>
        <v xml:space="preserve"> 3136148781</v>
      </c>
      <c r="P411" t="str">
        <f>TEXT(Table_Employee_Clean[[#This Row],[Format_Phone]],"(000) 000-0000")</f>
        <v>(313) 614-8781</v>
      </c>
      <c r="Q411" t="str">
        <f>CONCATENATE(TRIM(Table_Employee_Clean[[#This Row],[First_Name]])," ",TRIM(Table_Employee_Clean[[#This Row],[Last_Name]]))</f>
        <v>Bob Miller</v>
      </c>
      <c r="R411">
        <f ca="1">DATEDIF(Table_Employee_Clean[[#This Row],[Join_Date]], TODAY(), "y")</f>
        <v>5</v>
      </c>
      <c r="S411" t="str">
        <f>CONCATENATE(TRIM(Table_Employee_Clean[[#This Row],[Name_Concat]])," FROM ",TRIM(Table_Employee_Clean[[#This Row],[Region]]))</f>
        <v>Bob Miller FROM Texas</v>
      </c>
    </row>
    <row r="412" spans="1:19" x14ac:dyDescent="0.25">
      <c r="A412" t="s">
        <v>546</v>
      </c>
      <c r="B412" t="s">
        <v>67</v>
      </c>
      <c r="C412" t="s">
        <v>37</v>
      </c>
      <c r="D412">
        <v>30</v>
      </c>
      <c r="E412" t="s">
        <v>1170</v>
      </c>
      <c r="F412" t="s">
        <v>1165</v>
      </c>
      <c r="G412" t="s">
        <v>28</v>
      </c>
      <c r="H412" s="5">
        <v>44857</v>
      </c>
      <c r="I412">
        <v>103697.7</v>
      </c>
      <c r="J412" t="s">
        <v>69</v>
      </c>
      <c r="K412">
        <v>-4556964429</v>
      </c>
      <c r="L412" t="s">
        <v>23</v>
      </c>
      <c r="M412" t="b">
        <v>1</v>
      </c>
      <c r="N412" s="6" cm="1">
        <f t="array" ref="N412">IF(Table_Employee!I412="N/A",
    IFERROR(MEDIAN(_xlfn._xlws.FILTER(Table_Employee_Clean[Salary],
        (Table_Employee_Clean[Department] = Table_Employee!E412) *
        (Table_Employee_Clean[Region] = Table_Employee!F412))),
    "N/A"),
Table_Employee!I412)</f>
        <v>103697.7</v>
      </c>
      <c r="O412" t="str">
        <f>" "&amp;SUBSTITUTE(Table_Employee_Clean[[#This Row],[Phone]],"-","")</f>
        <v xml:space="preserve"> 4556964429</v>
      </c>
      <c r="P412" t="str">
        <f>TEXT(Table_Employee_Clean[[#This Row],[Format_Phone]],"(000) 000-0000")</f>
        <v>(455) 696-4429</v>
      </c>
      <c r="Q412" t="str">
        <f>CONCATENATE(TRIM(Table_Employee_Clean[[#This Row],[First_Name]])," ",TRIM(Table_Employee_Clean[[#This Row],[Last_Name]]))</f>
        <v>Grace Williams</v>
      </c>
      <c r="R412">
        <f ca="1">DATEDIF(Table_Employee_Clean[[#This Row],[Join_Date]], TODAY(), "y")</f>
        <v>3</v>
      </c>
      <c r="S412" t="str">
        <f>CONCATENATE(TRIM(Table_Employee_Clean[[#This Row],[Name_Concat]])," FROM ",TRIM(Table_Employee_Clean[[#This Row],[Region]]))</f>
        <v>Grace Williams FROM Nevada</v>
      </c>
    </row>
    <row r="413" spans="1:19" x14ac:dyDescent="0.25">
      <c r="A413" t="s">
        <v>547</v>
      </c>
      <c r="B413" t="s">
        <v>67</v>
      </c>
      <c r="C413" t="s">
        <v>42</v>
      </c>
      <c r="D413">
        <v>25</v>
      </c>
      <c r="E413" t="s">
        <v>1160</v>
      </c>
      <c r="F413" t="s">
        <v>1171</v>
      </c>
      <c r="G413" t="s">
        <v>28</v>
      </c>
      <c r="H413" s="5">
        <v>45092</v>
      </c>
      <c r="I413">
        <v>60687.63</v>
      </c>
      <c r="J413" t="s">
        <v>78</v>
      </c>
      <c r="K413">
        <v>-9859167953</v>
      </c>
      <c r="L413" t="s">
        <v>23</v>
      </c>
      <c r="M413" t="b">
        <v>0</v>
      </c>
      <c r="N413" s="6" cm="1">
        <f t="array" ref="N413">IF(Table_Employee!I413="N/A",
    IFERROR(MEDIAN(_xlfn._xlws.FILTER(Table_Employee_Clean[Salary],
        (Table_Employee_Clean[Department] = Table_Employee!E413) *
        (Table_Employee_Clean[Region] = Table_Employee!F413))),
    "N/A"),
Table_Employee!I413)</f>
        <v>60687.63</v>
      </c>
      <c r="O413" t="str">
        <f>" "&amp;SUBSTITUTE(Table_Employee_Clean[[#This Row],[Phone]],"-","")</f>
        <v xml:space="preserve"> 9859167953</v>
      </c>
      <c r="P413" t="str">
        <f>TEXT(Table_Employee_Clean[[#This Row],[Format_Phone]],"(000) 000-0000")</f>
        <v>(985) 916-7953</v>
      </c>
      <c r="Q413" t="str">
        <f>CONCATENATE(TRIM(Table_Employee_Clean[[#This Row],[First_Name]])," ",TRIM(Table_Employee_Clean[[#This Row],[Last_Name]]))</f>
        <v>Grace Garcia</v>
      </c>
      <c r="R413">
        <f ca="1">DATEDIF(Table_Employee_Clean[[#This Row],[Join_Date]], TODAY(), "y")</f>
        <v>3</v>
      </c>
      <c r="S413" t="str">
        <f>CONCATENATE(TRIM(Table_Employee_Clean[[#This Row],[Name_Concat]])," FROM ",TRIM(Table_Employee_Clean[[#This Row],[Region]]))</f>
        <v>Grace Garcia FROM Illinois</v>
      </c>
    </row>
    <row r="414" spans="1:19" x14ac:dyDescent="0.25">
      <c r="A414" t="s">
        <v>548</v>
      </c>
      <c r="B414" t="s">
        <v>13</v>
      </c>
      <c r="C414" t="s">
        <v>86</v>
      </c>
      <c r="D414">
        <v>30</v>
      </c>
      <c r="E414" t="s">
        <v>1164</v>
      </c>
      <c r="F414" t="s">
        <v>1169</v>
      </c>
      <c r="G414" t="s">
        <v>28</v>
      </c>
      <c r="H414" s="5">
        <v>44500</v>
      </c>
      <c r="I414">
        <v>77351.210000000006</v>
      </c>
      <c r="J414" t="s">
        <v>87</v>
      </c>
      <c r="K414">
        <v>-1072728497</v>
      </c>
      <c r="L414" t="s">
        <v>30</v>
      </c>
      <c r="M414" t="b">
        <v>0</v>
      </c>
      <c r="N414" s="6" cm="1">
        <f t="array" ref="N414">IF(Table_Employee!I414="N/A",
    IFERROR(MEDIAN(_xlfn._xlws.FILTER(Table_Employee_Clean[Salary],
        (Table_Employee_Clean[Department] = Table_Employee!E414) *
        (Table_Employee_Clean[Region] = Table_Employee!F414))),
    "N/A"),
Table_Employee!I414)</f>
        <v>77351.210000000006</v>
      </c>
      <c r="O414" t="str">
        <f>" "&amp;SUBSTITUTE(Table_Employee_Clean[[#This Row],[Phone]],"-","")</f>
        <v xml:space="preserve"> 1072728497</v>
      </c>
      <c r="P414" t="str">
        <f>TEXT(Table_Employee_Clean[[#This Row],[Format_Phone]],"(000) 000-0000")</f>
        <v>(107) 272-8497</v>
      </c>
      <c r="Q414" t="str">
        <f>CONCATENATE(TRIM(Table_Employee_Clean[[#This Row],[First_Name]])," ",TRIM(Table_Employee_Clean[[#This Row],[Last_Name]]))</f>
        <v>Bob Miller</v>
      </c>
      <c r="R414">
        <f ca="1">DATEDIF(Table_Employee_Clean[[#This Row],[Join_Date]], TODAY(), "y")</f>
        <v>4</v>
      </c>
      <c r="S414" t="str">
        <f>CONCATENATE(TRIM(Table_Employee_Clean[[#This Row],[Name_Concat]])," FROM ",TRIM(Table_Employee_Clean[[#This Row],[Region]]))</f>
        <v>Bob Miller FROM New York</v>
      </c>
    </row>
    <row r="415" spans="1:19" x14ac:dyDescent="0.25">
      <c r="A415" t="s">
        <v>549</v>
      </c>
      <c r="B415" t="s">
        <v>13</v>
      </c>
      <c r="C415" t="s">
        <v>111</v>
      </c>
      <c r="D415">
        <v>35</v>
      </c>
      <c r="E415" t="s">
        <v>1160</v>
      </c>
      <c r="F415" t="s">
        <v>1167</v>
      </c>
      <c r="G415" t="s">
        <v>28</v>
      </c>
      <c r="H415" s="5">
        <v>45564</v>
      </c>
      <c r="I415">
        <v>66704.62</v>
      </c>
      <c r="J415" t="s">
        <v>112</v>
      </c>
      <c r="K415">
        <v>-2474140702</v>
      </c>
      <c r="L415" t="s">
        <v>40</v>
      </c>
      <c r="M415" t="b">
        <v>1</v>
      </c>
      <c r="N415" s="6" cm="1">
        <f t="array" ref="N415">IF(Table_Employee!I415="N/A",
    IFERROR(MEDIAN(_xlfn._xlws.FILTER(Table_Employee_Clean[Salary],
        (Table_Employee_Clean[Department] = Table_Employee!E415) *
        (Table_Employee_Clean[Region] = Table_Employee!F415))),
    "N/A"),
Table_Employee!I415)</f>
        <v>66704.62</v>
      </c>
      <c r="O415" t="str">
        <f>" "&amp;SUBSTITUTE(Table_Employee_Clean[[#This Row],[Phone]],"-","")</f>
        <v xml:space="preserve"> 2474140702</v>
      </c>
      <c r="P415" t="str">
        <f>TEXT(Table_Employee_Clean[[#This Row],[Format_Phone]],"(000) 000-0000")</f>
        <v>(247) 414-0702</v>
      </c>
      <c r="Q415" t="str">
        <f>CONCATENATE(TRIM(Table_Employee_Clean[[#This Row],[First_Name]])," ",TRIM(Table_Employee_Clean[[#This Row],[Last_Name]]))</f>
        <v>Bob Smith</v>
      </c>
      <c r="R415">
        <f ca="1">DATEDIF(Table_Employee_Clean[[#This Row],[Join_Date]], TODAY(), "y")</f>
        <v>2</v>
      </c>
      <c r="S415" t="str">
        <f>CONCATENATE(TRIM(Table_Employee_Clean[[#This Row],[Name_Concat]])," FROM ",TRIM(Table_Employee_Clean[[#This Row],[Region]]))</f>
        <v>Bob Smith FROM Florida</v>
      </c>
    </row>
    <row r="416" spans="1:19" x14ac:dyDescent="0.25">
      <c r="A416" t="s">
        <v>550</v>
      </c>
      <c r="B416" t="s">
        <v>67</v>
      </c>
      <c r="C416" t="s">
        <v>37</v>
      </c>
      <c r="D416">
        <v>25</v>
      </c>
      <c r="E416" t="s">
        <v>1162</v>
      </c>
      <c r="F416" t="s">
        <v>1171</v>
      </c>
      <c r="G416" t="s">
        <v>28</v>
      </c>
      <c r="H416" s="5">
        <v>43943</v>
      </c>
      <c r="I416">
        <v>71650.3</v>
      </c>
      <c r="J416" t="s">
        <v>69</v>
      </c>
      <c r="K416">
        <v>-4910740649</v>
      </c>
      <c r="L416" t="s">
        <v>40</v>
      </c>
      <c r="M416" t="b">
        <v>1</v>
      </c>
      <c r="N416" s="6" cm="1">
        <f t="array" ref="N416">IF(Table_Employee!I416="N/A",
    IFERROR(MEDIAN(_xlfn._xlws.FILTER(Table_Employee_Clean[Salary],
        (Table_Employee_Clean[Department] = Table_Employee!E416) *
        (Table_Employee_Clean[Region] = Table_Employee!F416))),
    "N/A"),
Table_Employee!I416)</f>
        <v>71650.3</v>
      </c>
      <c r="O416" t="str">
        <f>" "&amp;SUBSTITUTE(Table_Employee_Clean[[#This Row],[Phone]],"-","")</f>
        <v xml:space="preserve"> 4910740649</v>
      </c>
      <c r="P416" t="str">
        <f>TEXT(Table_Employee_Clean[[#This Row],[Format_Phone]],"(000) 000-0000")</f>
        <v>(491) 074-0649</v>
      </c>
      <c r="Q416" t="str">
        <f>CONCATENATE(TRIM(Table_Employee_Clean[[#This Row],[First_Name]])," ",TRIM(Table_Employee_Clean[[#This Row],[Last_Name]]))</f>
        <v>Grace Williams</v>
      </c>
      <c r="R416">
        <f ca="1">DATEDIF(Table_Employee_Clean[[#This Row],[Join_Date]], TODAY(), "y")</f>
        <v>6</v>
      </c>
      <c r="S416" t="str">
        <f>CONCATENATE(TRIM(Table_Employee_Clean[[#This Row],[Name_Concat]])," FROM ",TRIM(Table_Employee_Clean[[#This Row],[Region]]))</f>
        <v>Grace Williams FROM Illinois</v>
      </c>
    </row>
    <row r="417" spans="1:19" x14ac:dyDescent="0.25">
      <c r="A417" t="s">
        <v>551</v>
      </c>
      <c r="B417" t="s">
        <v>52</v>
      </c>
      <c r="C417" t="s">
        <v>111</v>
      </c>
      <c r="D417">
        <v>25</v>
      </c>
      <c r="E417" t="s">
        <v>1166</v>
      </c>
      <c r="F417" t="s">
        <v>1165</v>
      </c>
      <c r="G417" t="s">
        <v>16</v>
      </c>
      <c r="H417" s="5">
        <v>45267</v>
      </c>
      <c r="I417">
        <v>50794.54</v>
      </c>
      <c r="J417" t="s">
        <v>167</v>
      </c>
      <c r="K417">
        <v>-425488213</v>
      </c>
      <c r="L417" t="s">
        <v>30</v>
      </c>
      <c r="M417" t="b">
        <v>1</v>
      </c>
      <c r="N417" s="6" cm="1">
        <f t="array" ref="N417">IF(Table_Employee!I417="N/A",
    IFERROR(MEDIAN(_xlfn._xlws.FILTER(Table_Employee_Clean[Salary],
        (Table_Employee_Clean[Department] = Table_Employee!E417) *
        (Table_Employee_Clean[Region] = Table_Employee!F417))),
    "N/A"),
Table_Employee!I417)</f>
        <v>50794.54</v>
      </c>
      <c r="O417" t="str">
        <f>" "&amp;SUBSTITUTE(Table_Employee_Clean[[#This Row],[Phone]],"-","")</f>
        <v xml:space="preserve"> 425488213</v>
      </c>
      <c r="P417" t="str">
        <f>TEXT(Table_Employee_Clean[[#This Row],[Format_Phone]],"(000) 000-0000")</f>
        <v>(042) 548-8213</v>
      </c>
      <c r="Q417" t="str">
        <f>CONCATENATE(TRIM(Table_Employee_Clean[[#This Row],[First_Name]])," ",TRIM(Table_Employee_Clean[[#This Row],[Last_Name]]))</f>
        <v>Charlie Smith</v>
      </c>
      <c r="R417">
        <f ca="1">DATEDIF(Table_Employee_Clean[[#This Row],[Join_Date]], TODAY(), "y")</f>
        <v>2</v>
      </c>
      <c r="S417" t="str">
        <f>CONCATENATE(TRIM(Table_Employee_Clean[[#This Row],[Name_Concat]])," FROM ",TRIM(Table_Employee_Clean[[#This Row],[Region]]))</f>
        <v>Charlie Smith FROM Nevada</v>
      </c>
    </row>
    <row r="418" spans="1:19" x14ac:dyDescent="0.25">
      <c r="A418" t="s">
        <v>552</v>
      </c>
      <c r="B418" t="s">
        <v>36</v>
      </c>
      <c r="C418" t="s">
        <v>26</v>
      </c>
      <c r="D418">
        <v>30</v>
      </c>
      <c r="E418" t="s">
        <v>1168</v>
      </c>
      <c r="F418" t="s">
        <v>1165</v>
      </c>
      <c r="G418" t="s">
        <v>33</v>
      </c>
      <c r="H418" s="5">
        <v>44172</v>
      </c>
      <c r="I418">
        <v>76030.86</v>
      </c>
      <c r="J418" t="s">
        <v>46</v>
      </c>
      <c r="K418">
        <v>-2369143074</v>
      </c>
      <c r="L418" t="s">
        <v>30</v>
      </c>
      <c r="M418" t="b">
        <v>1</v>
      </c>
      <c r="N418" s="6" cm="1">
        <f t="array" ref="N418">IF(Table_Employee!I418="N/A",
    IFERROR(MEDIAN(_xlfn._xlws.FILTER(Table_Employee_Clean[Salary],
        (Table_Employee_Clean[Department] = Table_Employee!E418) *
        (Table_Employee_Clean[Region] = Table_Employee!F418))),
    "N/A"),
Table_Employee!I418)</f>
        <v>76030.86</v>
      </c>
      <c r="O418" t="str">
        <f>" "&amp;SUBSTITUTE(Table_Employee_Clean[[#This Row],[Phone]],"-","")</f>
        <v xml:space="preserve"> 2369143074</v>
      </c>
      <c r="P418" t="str">
        <f>TEXT(Table_Employee_Clean[[#This Row],[Format_Phone]],"(000) 000-0000")</f>
        <v>(236) 914-3074</v>
      </c>
      <c r="Q418" t="str">
        <f>CONCATENATE(TRIM(Table_Employee_Clean[[#This Row],[First_Name]])," ",TRIM(Table_Employee_Clean[[#This Row],[Last_Name]]))</f>
        <v>Frank Jones</v>
      </c>
      <c r="R418">
        <f ca="1">DATEDIF(Table_Employee_Clean[[#This Row],[Join_Date]], TODAY(), "y")</f>
        <v>5</v>
      </c>
      <c r="S418" t="str">
        <f>CONCATENATE(TRIM(Table_Employee_Clean[[#This Row],[Name_Concat]])," FROM ",TRIM(Table_Employee_Clean[[#This Row],[Region]]))</f>
        <v>Frank Jones FROM Nevada</v>
      </c>
    </row>
    <row r="419" spans="1:19" x14ac:dyDescent="0.25">
      <c r="A419" t="s">
        <v>553</v>
      </c>
      <c r="B419" t="s">
        <v>32</v>
      </c>
      <c r="C419" t="s">
        <v>53</v>
      </c>
      <c r="D419">
        <v>25</v>
      </c>
      <c r="E419" t="s">
        <v>1166</v>
      </c>
      <c r="F419" t="s">
        <v>1161</v>
      </c>
      <c r="G419" t="s">
        <v>33</v>
      </c>
      <c r="H419" s="5">
        <v>44388</v>
      </c>
      <c r="I419">
        <v>86669.79</v>
      </c>
      <c r="J419" t="s">
        <v>254</v>
      </c>
      <c r="K419">
        <v>-3666144941</v>
      </c>
      <c r="L419" t="s">
        <v>23</v>
      </c>
      <c r="M419" t="b">
        <v>1</v>
      </c>
      <c r="N419" s="6" cm="1">
        <f t="array" ref="N419">IF(Table_Employee!I419="N/A",
    IFERROR(MEDIAN(_xlfn._xlws.FILTER(Table_Employee_Clean[Salary],
        (Table_Employee_Clean[Department] = Table_Employee!E419) *
        (Table_Employee_Clean[Region] = Table_Employee!F419))),
    "N/A"),
Table_Employee!I419)</f>
        <v>86669.79</v>
      </c>
      <c r="O419" t="str">
        <f>" "&amp;SUBSTITUTE(Table_Employee_Clean[[#This Row],[Phone]],"-","")</f>
        <v xml:space="preserve"> 3666144941</v>
      </c>
      <c r="P419" t="str">
        <f>TEXT(Table_Employee_Clean[[#This Row],[Format_Phone]],"(000) 000-0000")</f>
        <v>(366) 614-4941</v>
      </c>
      <c r="Q419" t="str">
        <f>CONCATENATE(TRIM(Table_Employee_Clean[[#This Row],[First_Name]])," ",TRIM(Table_Employee_Clean[[#This Row],[Last_Name]]))</f>
        <v>Eva Johnson</v>
      </c>
      <c r="R419">
        <f ca="1">DATEDIF(Table_Employee_Clean[[#This Row],[Join_Date]], TODAY(), "y")</f>
        <v>5</v>
      </c>
      <c r="S419" t="str">
        <f>CONCATENATE(TRIM(Table_Employee_Clean[[#This Row],[Name_Concat]])," FROM ",TRIM(Table_Employee_Clean[[#This Row],[Region]]))</f>
        <v>Eva Johnson FROM California</v>
      </c>
    </row>
    <row r="420" spans="1:19" x14ac:dyDescent="0.25">
      <c r="A420" t="s">
        <v>554</v>
      </c>
      <c r="B420" t="s">
        <v>13</v>
      </c>
      <c r="C420" t="s">
        <v>42</v>
      </c>
      <c r="D420">
        <v>40</v>
      </c>
      <c r="E420" t="s">
        <v>1162</v>
      </c>
      <c r="F420" t="s">
        <v>1171</v>
      </c>
      <c r="G420" t="s">
        <v>33</v>
      </c>
      <c r="H420" s="5">
        <v>43944</v>
      </c>
      <c r="I420">
        <v>84972.7</v>
      </c>
      <c r="J420" t="s">
        <v>136</v>
      </c>
      <c r="K420">
        <v>-9659234267</v>
      </c>
      <c r="L420" t="s">
        <v>40</v>
      </c>
      <c r="M420" t="b">
        <v>1</v>
      </c>
      <c r="N420" s="6" cm="1">
        <f t="array" ref="N420">IF(Table_Employee!I420="N/A",
    IFERROR(MEDIAN(_xlfn._xlws.FILTER(Table_Employee_Clean[Salary],
        (Table_Employee_Clean[Department] = Table_Employee!E420) *
        (Table_Employee_Clean[Region] = Table_Employee!F420))),
    "N/A"),
Table_Employee!I420)</f>
        <v>84972.7</v>
      </c>
      <c r="O420" t="str">
        <f>" "&amp;SUBSTITUTE(Table_Employee_Clean[[#This Row],[Phone]],"-","")</f>
        <v xml:space="preserve"> 9659234267</v>
      </c>
      <c r="P420" t="str">
        <f>TEXT(Table_Employee_Clean[[#This Row],[Format_Phone]],"(000) 000-0000")</f>
        <v>(965) 923-4267</v>
      </c>
      <c r="Q420" t="str">
        <f>CONCATENATE(TRIM(Table_Employee_Clean[[#This Row],[First_Name]])," ",TRIM(Table_Employee_Clean[[#This Row],[Last_Name]]))</f>
        <v>Bob Garcia</v>
      </c>
      <c r="R420">
        <f ca="1">DATEDIF(Table_Employee_Clean[[#This Row],[Join_Date]], TODAY(), "y")</f>
        <v>6</v>
      </c>
      <c r="S420" t="str">
        <f>CONCATENATE(TRIM(Table_Employee_Clean[[#This Row],[Name_Concat]])," FROM ",TRIM(Table_Employee_Clean[[#This Row],[Region]]))</f>
        <v>Bob Garcia FROM Illinois</v>
      </c>
    </row>
    <row r="421" spans="1:19" x14ac:dyDescent="0.25">
      <c r="A421" t="s">
        <v>555</v>
      </c>
      <c r="B421" t="s">
        <v>36</v>
      </c>
      <c r="C421" t="s">
        <v>86</v>
      </c>
      <c r="D421">
        <v>30</v>
      </c>
      <c r="E421" t="s">
        <v>1170</v>
      </c>
      <c r="F421" t="s">
        <v>1163</v>
      </c>
      <c r="G421" t="s">
        <v>28</v>
      </c>
      <c r="H421" s="5">
        <v>45211</v>
      </c>
      <c r="I421">
        <v>100594.49</v>
      </c>
      <c r="J421" t="s">
        <v>101</v>
      </c>
      <c r="K421">
        <v>-3441497825</v>
      </c>
      <c r="L421" t="s">
        <v>18</v>
      </c>
      <c r="M421" t="b">
        <v>0</v>
      </c>
      <c r="N421" s="6" cm="1">
        <f t="array" ref="N421">IF(Table_Employee!I421="N/A",
    IFERROR(MEDIAN(_xlfn._xlws.FILTER(Table_Employee_Clean[Salary],
        (Table_Employee_Clean[Department] = Table_Employee!E421) *
        (Table_Employee_Clean[Region] = Table_Employee!F421))),
    "N/A"),
Table_Employee!I421)</f>
        <v>100594.49</v>
      </c>
      <c r="O421" t="str">
        <f>" "&amp;SUBSTITUTE(Table_Employee_Clean[[#This Row],[Phone]],"-","")</f>
        <v xml:space="preserve"> 3441497825</v>
      </c>
      <c r="P421" t="str">
        <f>TEXT(Table_Employee_Clean[[#This Row],[Format_Phone]],"(000) 000-0000")</f>
        <v>(344) 149-7825</v>
      </c>
      <c r="Q421" t="str">
        <f>CONCATENATE(TRIM(Table_Employee_Clean[[#This Row],[First_Name]])," ",TRIM(Table_Employee_Clean[[#This Row],[Last_Name]]))</f>
        <v>Frank Miller</v>
      </c>
      <c r="R421">
        <f ca="1">DATEDIF(Table_Employee_Clean[[#This Row],[Join_Date]], TODAY(), "y")</f>
        <v>3</v>
      </c>
      <c r="S421" t="str">
        <f>CONCATENATE(TRIM(Table_Employee_Clean[[#This Row],[Name_Concat]])," FROM ",TRIM(Table_Employee_Clean[[#This Row],[Region]]))</f>
        <v>Frank Miller FROM Texas</v>
      </c>
    </row>
    <row r="422" spans="1:19" x14ac:dyDescent="0.25">
      <c r="A422" t="s">
        <v>556</v>
      </c>
      <c r="B422" t="s">
        <v>25</v>
      </c>
      <c r="C422" t="s">
        <v>53</v>
      </c>
      <c r="D422">
        <v>25</v>
      </c>
      <c r="E422" t="s">
        <v>1166</v>
      </c>
      <c r="F422" t="s">
        <v>1169</v>
      </c>
      <c r="G422" t="s">
        <v>16</v>
      </c>
      <c r="H422" s="5">
        <v>44797</v>
      </c>
      <c r="I422">
        <v>75478.350000000006</v>
      </c>
      <c r="J422" t="s">
        <v>134</v>
      </c>
      <c r="K422">
        <v>-6128758574</v>
      </c>
      <c r="L422" t="s">
        <v>23</v>
      </c>
      <c r="M422" t="b">
        <v>0</v>
      </c>
      <c r="N422" s="6" cm="1">
        <f t="array" ref="N422">IF(Table_Employee!I422="N/A",
    IFERROR(MEDIAN(_xlfn._xlws.FILTER(Table_Employee_Clean[Salary],
        (Table_Employee_Clean[Department] = Table_Employee!E422) *
        (Table_Employee_Clean[Region] = Table_Employee!F422))),
    "N/A"),
Table_Employee!I422)</f>
        <v>75478.350000000006</v>
      </c>
      <c r="O422" t="str">
        <f>" "&amp;SUBSTITUTE(Table_Employee_Clean[[#This Row],[Phone]],"-","")</f>
        <v xml:space="preserve"> 6128758574</v>
      </c>
      <c r="P422" t="str">
        <f>TEXT(Table_Employee_Clean[[#This Row],[Format_Phone]],"(000) 000-0000")</f>
        <v>(612) 875-8574</v>
      </c>
      <c r="Q422" t="str">
        <f>CONCATENATE(TRIM(Table_Employee_Clean[[#This Row],[First_Name]])," ",TRIM(Table_Employee_Clean[[#This Row],[Last_Name]]))</f>
        <v>Alice Johnson</v>
      </c>
      <c r="R422">
        <f ca="1">DATEDIF(Table_Employee_Clean[[#This Row],[Join_Date]], TODAY(), "y")</f>
        <v>4</v>
      </c>
      <c r="S422" t="str">
        <f>CONCATENATE(TRIM(Table_Employee_Clean[[#This Row],[Name_Concat]])," FROM ",TRIM(Table_Employee_Clean[[#This Row],[Region]]))</f>
        <v>Alice Johnson FROM New York</v>
      </c>
    </row>
    <row r="423" spans="1:19" x14ac:dyDescent="0.25">
      <c r="A423" t="s">
        <v>557</v>
      </c>
      <c r="B423" t="s">
        <v>52</v>
      </c>
      <c r="C423" t="s">
        <v>53</v>
      </c>
      <c r="D423">
        <v>25</v>
      </c>
      <c r="E423" t="s">
        <v>1168</v>
      </c>
      <c r="F423" t="s">
        <v>1165</v>
      </c>
      <c r="G423" t="s">
        <v>28</v>
      </c>
      <c r="H423" s="5">
        <v>45173</v>
      </c>
      <c r="I423">
        <v>79355.850000000006</v>
      </c>
      <c r="J423" t="s">
        <v>55</v>
      </c>
      <c r="K423">
        <v>-6766708060</v>
      </c>
      <c r="L423" t="s">
        <v>30</v>
      </c>
      <c r="M423" t="b">
        <v>0</v>
      </c>
      <c r="N423" s="6" cm="1">
        <f t="array" ref="N423">IF(Table_Employee!I423="N/A",
    IFERROR(MEDIAN(_xlfn._xlws.FILTER(Table_Employee_Clean[Salary],
        (Table_Employee_Clean[Department] = Table_Employee!E423) *
        (Table_Employee_Clean[Region] = Table_Employee!F423))),
    "N/A"),
Table_Employee!I423)</f>
        <v>79355.850000000006</v>
      </c>
      <c r="O423" t="str">
        <f>" "&amp;SUBSTITUTE(Table_Employee_Clean[[#This Row],[Phone]],"-","")</f>
        <v xml:space="preserve"> 6766708060</v>
      </c>
      <c r="P423" t="str">
        <f>TEXT(Table_Employee_Clean[[#This Row],[Format_Phone]],"(000) 000-0000")</f>
        <v>(676) 670-8060</v>
      </c>
      <c r="Q423" t="str">
        <f>CONCATENATE(TRIM(Table_Employee_Clean[[#This Row],[First_Name]])," ",TRIM(Table_Employee_Clean[[#This Row],[Last_Name]]))</f>
        <v>Charlie Johnson</v>
      </c>
      <c r="R423">
        <f ca="1">DATEDIF(Table_Employee_Clean[[#This Row],[Join_Date]], TODAY(), "y")</f>
        <v>3</v>
      </c>
      <c r="S423" t="str">
        <f>CONCATENATE(TRIM(Table_Employee_Clean[[#This Row],[Name_Concat]])," FROM ",TRIM(Table_Employee_Clean[[#This Row],[Region]]))</f>
        <v>Charlie Johnson FROM Nevada</v>
      </c>
    </row>
    <row r="424" spans="1:19" x14ac:dyDescent="0.25">
      <c r="A424" t="s">
        <v>558</v>
      </c>
      <c r="B424" t="s">
        <v>67</v>
      </c>
      <c r="C424" t="s">
        <v>86</v>
      </c>
      <c r="D424">
        <v>35</v>
      </c>
      <c r="E424" t="s">
        <v>1170</v>
      </c>
      <c r="F424" t="s">
        <v>1163</v>
      </c>
      <c r="G424" t="s">
        <v>28</v>
      </c>
      <c r="H424" s="5">
        <v>44594</v>
      </c>
      <c r="I424">
        <v>58358.07</v>
      </c>
      <c r="J424" t="s">
        <v>147</v>
      </c>
      <c r="K424">
        <v>-2943985297</v>
      </c>
      <c r="L424" t="s">
        <v>40</v>
      </c>
      <c r="M424" t="b">
        <v>1</v>
      </c>
      <c r="N424" s="6" cm="1">
        <f t="array" ref="N424">IF(Table_Employee!I424="N/A",
    IFERROR(MEDIAN(_xlfn._xlws.FILTER(Table_Employee_Clean[Salary],
        (Table_Employee_Clean[Department] = Table_Employee!E424) *
        (Table_Employee_Clean[Region] = Table_Employee!F424))),
    "N/A"),
Table_Employee!I424)</f>
        <v>58358.07</v>
      </c>
      <c r="O424" t="str">
        <f>" "&amp;SUBSTITUTE(Table_Employee_Clean[[#This Row],[Phone]],"-","")</f>
        <v xml:space="preserve"> 2943985297</v>
      </c>
      <c r="P424" t="str">
        <f>TEXT(Table_Employee_Clean[[#This Row],[Format_Phone]],"(000) 000-0000")</f>
        <v>(294) 398-5297</v>
      </c>
      <c r="Q424" t="str">
        <f>CONCATENATE(TRIM(Table_Employee_Clean[[#This Row],[First_Name]])," ",TRIM(Table_Employee_Clean[[#This Row],[Last_Name]]))</f>
        <v>Grace Miller</v>
      </c>
      <c r="R424">
        <f ca="1">DATEDIF(Table_Employee_Clean[[#This Row],[Join_Date]], TODAY(), "y")</f>
        <v>4</v>
      </c>
      <c r="S424" t="str">
        <f>CONCATENATE(TRIM(Table_Employee_Clean[[#This Row],[Name_Concat]])," FROM ",TRIM(Table_Employee_Clean[[#This Row],[Region]]))</f>
        <v>Grace Miller FROM Texas</v>
      </c>
    </row>
    <row r="425" spans="1:19" x14ac:dyDescent="0.25">
      <c r="A425" t="s">
        <v>559</v>
      </c>
      <c r="B425" t="s">
        <v>25</v>
      </c>
      <c r="C425" t="s">
        <v>37</v>
      </c>
      <c r="D425">
        <v>30</v>
      </c>
      <c r="E425" t="s">
        <v>1164</v>
      </c>
      <c r="F425" t="s">
        <v>1171</v>
      </c>
      <c r="G425" t="s">
        <v>16</v>
      </c>
      <c r="H425" s="5">
        <v>44652</v>
      </c>
      <c r="I425">
        <v>54824.85</v>
      </c>
      <c r="J425" t="s">
        <v>281</v>
      </c>
      <c r="K425">
        <v>-9406260786</v>
      </c>
      <c r="L425" t="s">
        <v>18</v>
      </c>
      <c r="M425" t="b">
        <v>0</v>
      </c>
      <c r="N425" s="6" cm="1">
        <f t="array" ref="N425">IF(Table_Employee!I425="N/A",
    IFERROR(MEDIAN(_xlfn._xlws.FILTER(Table_Employee_Clean[Salary],
        (Table_Employee_Clean[Department] = Table_Employee!E425) *
        (Table_Employee_Clean[Region] = Table_Employee!F425))),
    "N/A"),
Table_Employee!I425)</f>
        <v>54824.85</v>
      </c>
      <c r="O425" t="str">
        <f>" "&amp;SUBSTITUTE(Table_Employee_Clean[[#This Row],[Phone]],"-","")</f>
        <v xml:space="preserve"> 9406260786</v>
      </c>
      <c r="P425" t="str">
        <f>TEXT(Table_Employee_Clean[[#This Row],[Format_Phone]],"(000) 000-0000")</f>
        <v>(940) 626-0786</v>
      </c>
      <c r="Q425" t="str">
        <f>CONCATENATE(TRIM(Table_Employee_Clean[[#This Row],[First_Name]])," ",TRIM(Table_Employee_Clean[[#This Row],[Last_Name]]))</f>
        <v>Alice Williams</v>
      </c>
      <c r="R425">
        <f ca="1">DATEDIF(Table_Employee_Clean[[#This Row],[Join_Date]], TODAY(), "y")</f>
        <v>4</v>
      </c>
      <c r="S425" t="str">
        <f>CONCATENATE(TRIM(Table_Employee_Clean[[#This Row],[Name_Concat]])," FROM ",TRIM(Table_Employee_Clean[[#This Row],[Region]]))</f>
        <v>Alice Williams FROM Illinois</v>
      </c>
    </row>
    <row r="426" spans="1:19" x14ac:dyDescent="0.25">
      <c r="A426" t="s">
        <v>560</v>
      </c>
      <c r="B426" t="s">
        <v>32</v>
      </c>
      <c r="C426" t="s">
        <v>42</v>
      </c>
      <c r="D426">
        <v>35</v>
      </c>
      <c r="E426" t="s">
        <v>1170</v>
      </c>
      <c r="F426" t="s">
        <v>1163</v>
      </c>
      <c r="G426" t="s">
        <v>28</v>
      </c>
      <c r="H426" s="5">
        <v>44766</v>
      </c>
      <c r="I426">
        <v>50557.84</v>
      </c>
      <c r="J426" t="s">
        <v>236</v>
      </c>
      <c r="K426">
        <v>-104159148</v>
      </c>
      <c r="L426" t="s">
        <v>18</v>
      </c>
      <c r="M426" t="b">
        <v>1</v>
      </c>
      <c r="N426" s="6" cm="1">
        <f t="array" ref="N426">IF(Table_Employee!I426="N/A",
    IFERROR(MEDIAN(_xlfn._xlws.FILTER(Table_Employee_Clean[Salary],
        (Table_Employee_Clean[Department] = Table_Employee!E426) *
        (Table_Employee_Clean[Region] = Table_Employee!F426))),
    "N/A"),
Table_Employee!I426)</f>
        <v>50557.84</v>
      </c>
      <c r="O426" t="str">
        <f>" "&amp;SUBSTITUTE(Table_Employee_Clean[[#This Row],[Phone]],"-","")</f>
        <v xml:space="preserve"> 104159148</v>
      </c>
      <c r="P426" t="str">
        <f>TEXT(Table_Employee_Clean[[#This Row],[Format_Phone]],"(000) 000-0000")</f>
        <v>(010) 415-9148</v>
      </c>
      <c r="Q426" t="str">
        <f>CONCATENATE(TRIM(Table_Employee_Clean[[#This Row],[First_Name]])," ",TRIM(Table_Employee_Clean[[#This Row],[Last_Name]]))</f>
        <v>Eva Garcia</v>
      </c>
      <c r="R426">
        <f ca="1">DATEDIF(Table_Employee_Clean[[#This Row],[Join_Date]], TODAY(), "y")</f>
        <v>4</v>
      </c>
      <c r="S426" t="str">
        <f>CONCATENATE(TRIM(Table_Employee_Clean[[#This Row],[Name_Concat]])," FROM ",TRIM(Table_Employee_Clean[[#This Row],[Region]]))</f>
        <v>Eva Garcia FROM Texas</v>
      </c>
    </row>
    <row r="427" spans="1:19" x14ac:dyDescent="0.25">
      <c r="A427" t="s">
        <v>561</v>
      </c>
      <c r="B427" t="s">
        <v>32</v>
      </c>
      <c r="C427" t="s">
        <v>26</v>
      </c>
      <c r="D427">
        <v>30</v>
      </c>
      <c r="E427" t="s">
        <v>1164</v>
      </c>
      <c r="F427" t="s">
        <v>1167</v>
      </c>
      <c r="G427" t="s">
        <v>33</v>
      </c>
      <c r="H427" s="5">
        <v>45042</v>
      </c>
      <c r="I427">
        <v>118030.04</v>
      </c>
      <c r="J427" t="s">
        <v>224</v>
      </c>
      <c r="K427">
        <v>-7501980381</v>
      </c>
      <c r="L427" t="s">
        <v>23</v>
      </c>
      <c r="M427" t="b">
        <v>1</v>
      </c>
      <c r="N427" s="6" cm="1">
        <f t="array" ref="N427">IF(Table_Employee!I427="N/A",
    IFERROR(MEDIAN(_xlfn._xlws.FILTER(Table_Employee_Clean[Salary],
        (Table_Employee_Clean[Department] = Table_Employee!E427) *
        (Table_Employee_Clean[Region] = Table_Employee!F427))),
    "N/A"),
Table_Employee!I427)</f>
        <v>118030.04</v>
      </c>
      <c r="O427" t="str">
        <f>" "&amp;SUBSTITUTE(Table_Employee_Clean[[#This Row],[Phone]],"-","")</f>
        <v xml:space="preserve"> 7501980381</v>
      </c>
      <c r="P427" t="str">
        <f>TEXT(Table_Employee_Clean[[#This Row],[Format_Phone]],"(000) 000-0000")</f>
        <v>(750) 198-0381</v>
      </c>
      <c r="Q427" t="str">
        <f>CONCATENATE(TRIM(Table_Employee_Clean[[#This Row],[First_Name]])," ",TRIM(Table_Employee_Clean[[#This Row],[Last_Name]]))</f>
        <v>Eva Jones</v>
      </c>
      <c r="R427">
        <f ca="1">DATEDIF(Table_Employee_Clean[[#This Row],[Join_Date]], TODAY(), "y")</f>
        <v>3</v>
      </c>
      <c r="S427" t="str">
        <f>CONCATENATE(TRIM(Table_Employee_Clean[[#This Row],[Name_Concat]])," FROM ",TRIM(Table_Employee_Clean[[#This Row],[Region]]))</f>
        <v>Eva Jones FROM Florida</v>
      </c>
    </row>
    <row r="428" spans="1:19" x14ac:dyDescent="0.25">
      <c r="A428" t="s">
        <v>562</v>
      </c>
      <c r="B428" t="s">
        <v>57</v>
      </c>
      <c r="C428" t="s">
        <v>111</v>
      </c>
      <c r="D428">
        <v>30</v>
      </c>
      <c r="E428" t="s">
        <v>1164</v>
      </c>
      <c r="F428" t="s">
        <v>1169</v>
      </c>
      <c r="G428" t="s">
        <v>16</v>
      </c>
      <c r="H428" s="5">
        <v>44670</v>
      </c>
      <c r="I428">
        <v>51673.72</v>
      </c>
      <c r="J428" t="s">
        <v>266</v>
      </c>
      <c r="K428">
        <v>-8723244078</v>
      </c>
      <c r="L428" t="s">
        <v>40</v>
      </c>
      <c r="M428" t="b">
        <v>0</v>
      </c>
      <c r="N428" s="6" cm="1">
        <f t="array" ref="N428">IF(Table_Employee!I428="N/A",
    IFERROR(MEDIAN(_xlfn._xlws.FILTER(Table_Employee_Clean[Salary],
        (Table_Employee_Clean[Department] = Table_Employee!E428) *
        (Table_Employee_Clean[Region] = Table_Employee!F428))),
    "N/A"),
Table_Employee!I428)</f>
        <v>51673.72</v>
      </c>
      <c r="O428" t="str">
        <f>" "&amp;SUBSTITUTE(Table_Employee_Clean[[#This Row],[Phone]],"-","")</f>
        <v xml:space="preserve"> 8723244078</v>
      </c>
      <c r="P428" t="str">
        <f>TEXT(Table_Employee_Clean[[#This Row],[Format_Phone]],"(000) 000-0000")</f>
        <v>(872) 324-4078</v>
      </c>
      <c r="Q428" t="str">
        <f>CONCATENATE(TRIM(Table_Employee_Clean[[#This Row],[First_Name]])," ",TRIM(Table_Employee_Clean[[#This Row],[Last_Name]]))</f>
        <v>David Smith</v>
      </c>
      <c r="R428">
        <f ca="1">DATEDIF(Table_Employee_Clean[[#This Row],[Join_Date]], TODAY(), "y")</f>
        <v>4</v>
      </c>
      <c r="S428" t="str">
        <f>CONCATENATE(TRIM(Table_Employee_Clean[[#This Row],[Name_Concat]])," FROM ",TRIM(Table_Employee_Clean[[#This Row],[Region]]))</f>
        <v>David Smith FROM New York</v>
      </c>
    </row>
    <row r="429" spans="1:19" x14ac:dyDescent="0.25">
      <c r="A429" t="s">
        <v>563</v>
      </c>
      <c r="B429" t="s">
        <v>25</v>
      </c>
      <c r="C429" t="s">
        <v>20</v>
      </c>
      <c r="D429">
        <v>35</v>
      </c>
      <c r="E429" t="s">
        <v>1166</v>
      </c>
      <c r="F429" t="s">
        <v>1165</v>
      </c>
      <c r="G429" t="s">
        <v>33</v>
      </c>
      <c r="H429" s="5">
        <v>45569</v>
      </c>
      <c r="I429">
        <v>101665.79</v>
      </c>
      <c r="J429" t="s">
        <v>76</v>
      </c>
      <c r="K429">
        <v>-3110291812</v>
      </c>
      <c r="L429" t="s">
        <v>40</v>
      </c>
      <c r="M429" t="b">
        <v>1</v>
      </c>
      <c r="N429" s="6" cm="1">
        <f t="array" ref="N429">IF(Table_Employee!I429="N/A",
    IFERROR(MEDIAN(_xlfn._xlws.FILTER(Table_Employee_Clean[Salary],
        (Table_Employee_Clean[Department] = Table_Employee!E429) *
        (Table_Employee_Clean[Region] = Table_Employee!F429))),
    "N/A"),
Table_Employee!I429)</f>
        <v>101665.79</v>
      </c>
      <c r="O429" t="str">
        <f>" "&amp;SUBSTITUTE(Table_Employee_Clean[[#This Row],[Phone]],"-","")</f>
        <v xml:space="preserve"> 3110291812</v>
      </c>
      <c r="P429" t="str">
        <f>TEXT(Table_Employee_Clean[[#This Row],[Format_Phone]],"(000) 000-0000")</f>
        <v>(311) 029-1812</v>
      </c>
      <c r="Q429" t="str">
        <f>CONCATENATE(TRIM(Table_Employee_Clean[[#This Row],[First_Name]])," ",TRIM(Table_Employee_Clean[[#This Row],[Last_Name]]))</f>
        <v>Alice Brown</v>
      </c>
      <c r="R429">
        <f ca="1">DATEDIF(Table_Employee_Clean[[#This Row],[Join_Date]], TODAY(), "y")</f>
        <v>2</v>
      </c>
      <c r="S429" t="str">
        <f>CONCATENATE(TRIM(Table_Employee_Clean[[#This Row],[Name_Concat]])," FROM ",TRIM(Table_Employee_Clean[[#This Row],[Region]]))</f>
        <v>Alice Brown FROM Nevada</v>
      </c>
    </row>
    <row r="430" spans="1:19" x14ac:dyDescent="0.25">
      <c r="A430" t="s">
        <v>564</v>
      </c>
      <c r="B430" t="s">
        <v>57</v>
      </c>
      <c r="C430" t="s">
        <v>111</v>
      </c>
      <c r="D430">
        <v>30</v>
      </c>
      <c r="E430" t="s">
        <v>1164</v>
      </c>
      <c r="F430" t="s">
        <v>1167</v>
      </c>
      <c r="G430" t="s">
        <v>33</v>
      </c>
      <c r="H430" s="5">
        <v>43953</v>
      </c>
      <c r="I430">
        <v>118079.15</v>
      </c>
      <c r="J430" t="s">
        <v>266</v>
      </c>
      <c r="K430">
        <v>-3170876013</v>
      </c>
      <c r="L430" t="s">
        <v>30</v>
      </c>
      <c r="M430" t="b">
        <v>1</v>
      </c>
      <c r="N430" s="6" cm="1">
        <f t="array" ref="N430">IF(Table_Employee!I430="N/A",
    IFERROR(MEDIAN(_xlfn._xlws.FILTER(Table_Employee_Clean[Salary],
        (Table_Employee_Clean[Department] = Table_Employee!E430) *
        (Table_Employee_Clean[Region] = Table_Employee!F430))),
    "N/A"),
Table_Employee!I430)</f>
        <v>118079.15</v>
      </c>
      <c r="O430" t="str">
        <f>" "&amp;SUBSTITUTE(Table_Employee_Clean[[#This Row],[Phone]],"-","")</f>
        <v xml:space="preserve"> 3170876013</v>
      </c>
      <c r="P430" t="str">
        <f>TEXT(Table_Employee_Clean[[#This Row],[Format_Phone]],"(000) 000-0000")</f>
        <v>(317) 087-6013</v>
      </c>
      <c r="Q430" t="str">
        <f>CONCATENATE(TRIM(Table_Employee_Clean[[#This Row],[First_Name]])," ",TRIM(Table_Employee_Clean[[#This Row],[Last_Name]]))</f>
        <v>David Smith</v>
      </c>
      <c r="R430">
        <f ca="1">DATEDIF(Table_Employee_Clean[[#This Row],[Join_Date]], TODAY(), "y")</f>
        <v>6</v>
      </c>
      <c r="S430" t="str">
        <f>CONCATENATE(TRIM(Table_Employee_Clean[[#This Row],[Name_Concat]])," FROM ",TRIM(Table_Employee_Clean[[#This Row],[Region]]))</f>
        <v>David Smith FROM Florida</v>
      </c>
    </row>
    <row r="431" spans="1:19" x14ac:dyDescent="0.25">
      <c r="A431" t="s">
        <v>565</v>
      </c>
      <c r="B431" t="s">
        <v>32</v>
      </c>
      <c r="C431" t="s">
        <v>20</v>
      </c>
      <c r="D431">
        <v>25</v>
      </c>
      <c r="E431" t="s">
        <v>1166</v>
      </c>
      <c r="F431" t="s">
        <v>1169</v>
      </c>
      <c r="G431" t="s">
        <v>28</v>
      </c>
      <c r="H431" s="5">
        <v>44676</v>
      </c>
      <c r="I431">
        <v>99059.28</v>
      </c>
      <c r="J431" t="s">
        <v>138</v>
      </c>
      <c r="K431">
        <v>-6723849790</v>
      </c>
      <c r="L431" t="s">
        <v>40</v>
      </c>
      <c r="M431" t="b">
        <v>0</v>
      </c>
      <c r="N431" s="6" cm="1">
        <f t="array" ref="N431">IF(Table_Employee!I431="N/A",
    IFERROR(MEDIAN(_xlfn._xlws.FILTER(Table_Employee_Clean[Salary],
        (Table_Employee_Clean[Department] = Table_Employee!E431) *
        (Table_Employee_Clean[Region] = Table_Employee!F431))),
    "N/A"),
Table_Employee!I431)</f>
        <v>99059.28</v>
      </c>
      <c r="O431" t="str">
        <f>" "&amp;SUBSTITUTE(Table_Employee_Clean[[#This Row],[Phone]],"-","")</f>
        <v xml:space="preserve"> 6723849790</v>
      </c>
      <c r="P431" t="str">
        <f>TEXT(Table_Employee_Clean[[#This Row],[Format_Phone]],"(000) 000-0000")</f>
        <v>(672) 384-9790</v>
      </c>
      <c r="Q431" t="str">
        <f>CONCATENATE(TRIM(Table_Employee_Clean[[#This Row],[First_Name]])," ",TRIM(Table_Employee_Clean[[#This Row],[Last_Name]]))</f>
        <v>Eva Brown</v>
      </c>
      <c r="R431">
        <f ca="1">DATEDIF(Table_Employee_Clean[[#This Row],[Join_Date]], TODAY(), "y")</f>
        <v>4</v>
      </c>
      <c r="S431" t="str">
        <f>CONCATENATE(TRIM(Table_Employee_Clean[[#This Row],[Name_Concat]])," FROM ",TRIM(Table_Employee_Clean[[#This Row],[Region]]))</f>
        <v>Eva Brown FROM New York</v>
      </c>
    </row>
    <row r="432" spans="1:19" x14ac:dyDescent="0.25">
      <c r="A432" t="s">
        <v>566</v>
      </c>
      <c r="B432" t="s">
        <v>13</v>
      </c>
      <c r="C432" t="s">
        <v>111</v>
      </c>
      <c r="D432">
        <v>30</v>
      </c>
      <c r="E432" t="s">
        <v>1166</v>
      </c>
      <c r="F432" t="s">
        <v>1171</v>
      </c>
      <c r="G432" t="s">
        <v>16</v>
      </c>
      <c r="H432" s="5">
        <v>45136</v>
      </c>
      <c r="I432">
        <v>107397.4</v>
      </c>
      <c r="J432" t="s">
        <v>112</v>
      </c>
      <c r="K432">
        <v>-6202232882</v>
      </c>
      <c r="L432" t="s">
        <v>40</v>
      </c>
      <c r="M432" t="b">
        <v>0</v>
      </c>
      <c r="N432" s="6" cm="1">
        <f t="array" ref="N432">IF(Table_Employee!I432="N/A",
    IFERROR(MEDIAN(_xlfn._xlws.FILTER(Table_Employee_Clean[Salary],
        (Table_Employee_Clean[Department] = Table_Employee!E432) *
        (Table_Employee_Clean[Region] = Table_Employee!F432))),
    "N/A"),
Table_Employee!I432)</f>
        <v>107397.4</v>
      </c>
      <c r="O432" t="str">
        <f>" "&amp;SUBSTITUTE(Table_Employee_Clean[[#This Row],[Phone]],"-","")</f>
        <v xml:space="preserve"> 6202232882</v>
      </c>
      <c r="P432" t="str">
        <f>TEXT(Table_Employee_Clean[[#This Row],[Format_Phone]],"(000) 000-0000")</f>
        <v>(620) 223-2882</v>
      </c>
      <c r="Q432" t="str">
        <f>CONCATENATE(TRIM(Table_Employee_Clean[[#This Row],[First_Name]])," ",TRIM(Table_Employee_Clean[[#This Row],[Last_Name]]))</f>
        <v>Bob Smith</v>
      </c>
      <c r="R432">
        <f ca="1">DATEDIF(Table_Employee_Clean[[#This Row],[Join_Date]], TODAY(), "y")</f>
        <v>3</v>
      </c>
      <c r="S432" t="str">
        <f>CONCATENATE(TRIM(Table_Employee_Clean[[#This Row],[Name_Concat]])," FROM ",TRIM(Table_Employee_Clean[[#This Row],[Region]]))</f>
        <v>Bob Smith FROM Illinois</v>
      </c>
    </row>
    <row r="433" spans="1:19" x14ac:dyDescent="0.25">
      <c r="A433" t="s">
        <v>567</v>
      </c>
      <c r="B433" t="s">
        <v>25</v>
      </c>
      <c r="C433" t="s">
        <v>86</v>
      </c>
      <c r="D433">
        <v>40</v>
      </c>
      <c r="E433" t="s">
        <v>1160</v>
      </c>
      <c r="F433" t="s">
        <v>1169</v>
      </c>
      <c r="G433" t="s">
        <v>16</v>
      </c>
      <c r="H433" s="5">
        <v>44428</v>
      </c>
      <c r="I433">
        <v>68269.37</v>
      </c>
      <c r="J433" t="s">
        <v>145</v>
      </c>
      <c r="K433">
        <v>-7744197545</v>
      </c>
      <c r="L433" t="s">
        <v>23</v>
      </c>
      <c r="M433" t="b">
        <v>0</v>
      </c>
      <c r="N433" s="6" cm="1">
        <f t="array" ref="N433">IF(Table_Employee!I433="N/A",
    IFERROR(MEDIAN(_xlfn._xlws.FILTER(Table_Employee_Clean[Salary],
        (Table_Employee_Clean[Department] = Table_Employee!E433) *
        (Table_Employee_Clean[Region] = Table_Employee!F433))),
    "N/A"),
Table_Employee!I433)</f>
        <v>68269.37</v>
      </c>
      <c r="O433" t="str">
        <f>" "&amp;SUBSTITUTE(Table_Employee_Clean[[#This Row],[Phone]],"-","")</f>
        <v xml:space="preserve"> 7744197545</v>
      </c>
      <c r="P433" t="str">
        <f>TEXT(Table_Employee_Clean[[#This Row],[Format_Phone]],"(000) 000-0000")</f>
        <v>(774) 419-7545</v>
      </c>
      <c r="Q433" t="str">
        <f>CONCATENATE(TRIM(Table_Employee_Clean[[#This Row],[First_Name]])," ",TRIM(Table_Employee_Clean[[#This Row],[Last_Name]]))</f>
        <v>Alice Miller</v>
      </c>
      <c r="R433">
        <f ca="1">DATEDIF(Table_Employee_Clean[[#This Row],[Join_Date]], TODAY(), "y")</f>
        <v>5</v>
      </c>
      <c r="S433" t="str">
        <f>CONCATENATE(TRIM(Table_Employee_Clean[[#This Row],[Name_Concat]])," FROM ",TRIM(Table_Employee_Clean[[#This Row],[Region]]))</f>
        <v>Alice Miller FROM New York</v>
      </c>
    </row>
    <row r="434" spans="1:19" x14ac:dyDescent="0.25">
      <c r="A434" t="s">
        <v>568</v>
      </c>
      <c r="B434" t="s">
        <v>67</v>
      </c>
      <c r="C434" t="s">
        <v>26</v>
      </c>
      <c r="D434">
        <v>35</v>
      </c>
      <c r="E434" t="s">
        <v>1170</v>
      </c>
      <c r="F434" t="s">
        <v>1167</v>
      </c>
      <c r="G434" t="s">
        <v>33</v>
      </c>
      <c r="H434" s="5">
        <v>44309</v>
      </c>
      <c r="I434">
        <v>55228.12</v>
      </c>
      <c r="J434" t="s">
        <v>73</v>
      </c>
      <c r="K434">
        <v>-6176620470</v>
      </c>
      <c r="L434" t="s">
        <v>40</v>
      </c>
      <c r="M434" t="b">
        <v>1</v>
      </c>
      <c r="N434" s="6" cm="1">
        <f t="array" ref="N434">IF(Table_Employee!I434="N/A",
    IFERROR(MEDIAN(_xlfn._xlws.FILTER(Table_Employee_Clean[Salary],
        (Table_Employee_Clean[Department] = Table_Employee!E434) *
        (Table_Employee_Clean[Region] = Table_Employee!F434))),
    "N/A"),
Table_Employee!I434)</f>
        <v>55228.12</v>
      </c>
      <c r="O434" t="str">
        <f>" "&amp;SUBSTITUTE(Table_Employee_Clean[[#This Row],[Phone]],"-","")</f>
        <v xml:space="preserve"> 6176620470</v>
      </c>
      <c r="P434" t="str">
        <f>TEXT(Table_Employee_Clean[[#This Row],[Format_Phone]],"(000) 000-0000")</f>
        <v>(617) 662-0470</v>
      </c>
      <c r="Q434" t="str">
        <f>CONCATENATE(TRIM(Table_Employee_Clean[[#This Row],[First_Name]])," ",TRIM(Table_Employee_Clean[[#This Row],[Last_Name]]))</f>
        <v>Grace Jones</v>
      </c>
      <c r="R434">
        <f ca="1">DATEDIF(Table_Employee_Clean[[#This Row],[Join_Date]], TODAY(), "y")</f>
        <v>5</v>
      </c>
      <c r="S434" t="str">
        <f>CONCATENATE(TRIM(Table_Employee_Clean[[#This Row],[Name_Concat]])," FROM ",TRIM(Table_Employee_Clean[[#This Row],[Region]]))</f>
        <v>Grace Jones FROM Florida</v>
      </c>
    </row>
    <row r="435" spans="1:19" x14ac:dyDescent="0.25">
      <c r="A435" t="s">
        <v>569</v>
      </c>
      <c r="B435" t="s">
        <v>13</v>
      </c>
      <c r="C435" t="s">
        <v>42</v>
      </c>
      <c r="D435">
        <v>30</v>
      </c>
      <c r="E435" t="s">
        <v>1166</v>
      </c>
      <c r="F435" t="s">
        <v>1169</v>
      </c>
      <c r="G435" t="s">
        <v>33</v>
      </c>
      <c r="H435" s="5">
        <v>44785</v>
      </c>
      <c r="I435">
        <v>71982.33</v>
      </c>
      <c r="J435" t="s">
        <v>136</v>
      </c>
      <c r="K435">
        <v>-9609409704</v>
      </c>
      <c r="L435" t="s">
        <v>18</v>
      </c>
      <c r="M435" t="b">
        <v>0</v>
      </c>
      <c r="N435" s="6" cm="1">
        <f t="array" ref="N435">IF(Table_Employee!I435="N/A",
    IFERROR(MEDIAN(_xlfn._xlws.FILTER(Table_Employee_Clean[Salary],
        (Table_Employee_Clean[Department] = Table_Employee!E435) *
        (Table_Employee_Clean[Region] = Table_Employee!F435))),
    "N/A"),
Table_Employee!I435)</f>
        <v>71982.33</v>
      </c>
      <c r="O435" t="str">
        <f>" "&amp;SUBSTITUTE(Table_Employee_Clean[[#This Row],[Phone]],"-","")</f>
        <v xml:space="preserve"> 9609409704</v>
      </c>
      <c r="P435" t="str">
        <f>TEXT(Table_Employee_Clean[[#This Row],[Format_Phone]],"(000) 000-0000")</f>
        <v>(960) 940-9704</v>
      </c>
      <c r="Q435" t="str">
        <f>CONCATENATE(TRIM(Table_Employee_Clean[[#This Row],[First_Name]])," ",TRIM(Table_Employee_Clean[[#This Row],[Last_Name]]))</f>
        <v>Bob Garcia</v>
      </c>
      <c r="R435">
        <f ca="1">DATEDIF(Table_Employee_Clean[[#This Row],[Join_Date]], TODAY(), "y")</f>
        <v>4</v>
      </c>
      <c r="S435" t="str">
        <f>CONCATENATE(TRIM(Table_Employee_Clean[[#This Row],[Name_Concat]])," FROM ",TRIM(Table_Employee_Clean[[#This Row],[Region]]))</f>
        <v>Bob Garcia FROM New York</v>
      </c>
    </row>
    <row r="436" spans="1:19" x14ac:dyDescent="0.25">
      <c r="A436" t="s">
        <v>570</v>
      </c>
      <c r="B436" t="s">
        <v>36</v>
      </c>
      <c r="C436" t="s">
        <v>20</v>
      </c>
      <c r="D436">
        <v>30</v>
      </c>
      <c r="E436" t="s">
        <v>1162</v>
      </c>
      <c r="F436" t="s">
        <v>1161</v>
      </c>
      <c r="G436" t="s">
        <v>33</v>
      </c>
      <c r="H436" s="5">
        <v>44373</v>
      </c>
      <c r="I436">
        <v>109673.75</v>
      </c>
      <c r="J436" t="s">
        <v>198</v>
      </c>
      <c r="K436">
        <v>-2774025882</v>
      </c>
      <c r="L436" t="s">
        <v>23</v>
      </c>
      <c r="M436" t="b">
        <v>0</v>
      </c>
      <c r="N436" s="6" cm="1">
        <f t="array" ref="N436">IF(Table_Employee!I436="N/A",
    IFERROR(MEDIAN(_xlfn._xlws.FILTER(Table_Employee_Clean[Salary],
        (Table_Employee_Clean[Department] = Table_Employee!E436) *
        (Table_Employee_Clean[Region] = Table_Employee!F436))),
    "N/A"),
Table_Employee!I436)</f>
        <v>109673.75</v>
      </c>
      <c r="O436" t="str">
        <f>" "&amp;SUBSTITUTE(Table_Employee_Clean[[#This Row],[Phone]],"-","")</f>
        <v xml:space="preserve"> 2774025882</v>
      </c>
      <c r="P436" t="str">
        <f>TEXT(Table_Employee_Clean[[#This Row],[Format_Phone]],"(000) 000-0000")</f>
        <v>(277) 402-5882</v>
      </c>
      <c r="Q436" t="str">
        <f>CONCATENATE(TRIM(Table_Employee_Clean[[#This Row],[First_Name]])," ",TRIM(Table_Employee_Clean[[#This Row],[Last_Name]]))</f>
        <v>Frank Brown</v>
      </c>
      <c r="R436">
        <f ca="1">DATEDIF(Table_Employee_Clean[[#This Row],[Join_Date]], TODAY(), "y")</f>
        <v>5</v>
      </c>
      <c r="S436" t="str">
        <f>CONCATENATE(TRIM(Table_Employee_Clean[[#This Row],[Name_Concat]])," FROM ",TRIM(Table_Employee_Clean[[#This Row],[Region]]))</f>
        <v>Frank Brown FROM California</v>
      </c>
    </row>
    <row r="437" spans="1:19" x14ac:dyDescent="0.25">
      <c r="A437" t="s">
        <v>571</v>
      </c>
      <c r="B437" t="s">
        <v>32</v>
      </c>
      <c r="C437" t="s">
        <v>42</v>
      </c>
      <c r="D437">
        <v>30</v>
      </c>
      <c r="E437" t="s">
        <v>1166</v>
      </c>
      <c r="F437" t="s">
        <v>1169</v>
      </c>
      <c r="G437" t="s">
        <v>33</v>
      </c>
      <c r="H437" s="5">
        <v>44134</v>
      </c>
      <c r="I437">
        <v>56384.9</v>
      </c>
      <c r="J437" t="s">
        <v>236</v>
      </c>
      <c r="K437">
        <v>-5868122594</v>
      </c>
      <c r="L437" t="s">
        <v>23</v>
      </c>
      <c r="M437" t="b">
        <v>1</v>
      </c>
      <c r="N437" s="6" cm="1">
        <f t="array" ref="N437">IF(Table_Employee!I437="N/A",
    IFERROR(MEDIAN(_xlfn._xlws.FILTER(Table_Employee_Clean[Salary],
        (Table_Employee_Clean[Department] = Table_Employee!E437) *
        (Table_Employee_Clean[Region] = Table_Employee!F437))),
    "N/A"),
Table_Employee!I437)</f>
        <v>56384.9</v>
      </c>
      <c r="O437" t="str">
        <f>" "&amp;SUBSTITUTE(Table_Employee_Clean[[#This Row],[Phone]],"-","")</f>
        <v xml:space="preserve"> 5868122594</v>
      </c>
      <c r="P437" t="str">
        <f>TEXT(Table_Employee_Clean[[#This Row],[Format_Phone]],"(000) 000-0000")</f>
        <v>(586) 812-2594</v>
      </c>
      <c r="Q437" t="str">
        <f>CONCATENATE(TRIM(Table_Employee_Clean[[#This Row],[First_Name]])," ",TRIM(Table_Employee_Clean[[#This Row],[Last_Name]]))</f>
        <v>Eva Garcia</v>
      </c>
      <c r="R437">
        <f ca="1">DATEDIF(Table_Employee_Clean[[#This Row],[Join_Date]], TODAY(), "y")</f>
        <v>5</v>
      </c>
      <c r="S437" t="str">
        <f>CONCATENATE(TRIM(Table_Employee_Clean[[#This Row],[Name_Concat]])," FROM ",TRIM(Table_Employee_Clean[[#This Row],[Region]]))</f>
        <v>Eva Garcia FROM New York</v>
      </c>
    </row>
    <row r="438" spans="1:19" x14ac:dyDescent="0.25">
      <c r="A438" t="s">
        <v>572</v>
      </c>
      <c r="B438" t="s">
        <v>36</v>
      </c>
      <c r="C438" t="s">
        <v>42</v>
      </c>
      <c r="D438">
        <v>40</v>
      </c>
      <c r="E438" t="s">
        <v>1168</v>
      </c>
      <c r="F438" t="s">
        <v>1163</v>
      </c>
      <c r="G438" t="s">
        <v>28</v>
      </c>
      <c r="H438" s="5">
        <v>44443</v>
      </c>
      <c r="I438">
        <v>68211.679999999993</v>
      </c>
      <c r="J438" t="s">
        <v>157</v>
      </c>
      <c r="K438">
        <v>-7244617678</v>
      </c>
      <c r="L438" t="s">
        <v>30</v>
      </c>
      <c r="M438" t="b">
        <v>0</v>
      </c>
      <c r="N438" s="6" cm="1">
        <f t="array" ref="N438">IF(Table_Employee!I438="N/A",
    IFERROR(MEDIAN(_xlfn._xlws.FILTER(Table_Employee_Clean[Salary],
        (Table_Employee_Clean[Department] = Table_Employee!E438) *
        (Table_Employee_Clean[Region] = Table_Employee!F438))),
    "N/A"),
Table_Employee!I438)</f>
        <v>68211.679999999993</v>
      </c>
      <c r="O438" t="str">
        <f>" "&amp;SUBSTITUTE(Table_Employee_Clean[[#This Row],[Phone]],"-","")</f>
        <v xml:space="preserve"> 7244617678</v>
      </c>
      <c r="P438" t="str">
        <f>TEXT(Table_Employee_Clean[[#This Row],[Format_Phone]],"(000) 000-0000")</f>
        <v>(724) 461-7678</v>
      </c>
      <c r="Q438" t="str">
        <f>CONCATENATE(TRIM(Table_Employee_Clean[[#This Row],[First_Name]])," ",TRIM(Table_Employee_Clean[[#This Row],[Last_Name]]))</f>
        <v>Frank Garcia</v>
      </c>
      <c r="R438">
        <f ca="1">DATEDIF(Table_Employee_Clean[[#This Row],[Join_Date]], TODAY(), "y")</f>
        <v>5</v>
      </c>
      <c r="S438" t="str">
        <f>CONCATENATE(TRIM(Table_Employee_Clean[[#This Row],[Name_Concat]])," FROM ",TRIM(Table_Employee_Clean[[#This Row],[Region]]))</f>
        <v>Frank Garcia FROM Texas</v>
      </c>
    </row>
    <row r="439" spans="1:19" x14ac:dyDescent="0.25">
      <c r="A439" t="s">
        <v>573</v>
      </c>
      <c r="B439" t="s">
        <v>25</v>
      </c>
      <c r="C439" t="s">
        <v>42</v>
      </c>
      <c r="D439">
        <v>40</v>
      </c>
      <c r="E439" t="s">
        <v>1162</v>
      </c>
      <c r="F439" t="s">
        <v>1171</v>
      </c>
      <c r="G439" t="s">
        <v>28</v>
      </c>
      <c r="H439" s="5">
        <v>44957</v>
      </c>
      <c r="I439">
        <v>67489.679999999993</v>
      </c>
      <c r="J439" t="s">
        <v>44</v>
      </c>
      <c r="K439">
        <v>-2988425994</v>
      </c>
      <c r="L439" t="s">
        <v>40</v>
      </c>
      <c r="M439" t="b">
        <v>0</v>
      </c>
      <c r="N439" s="6" cm="1">
        <f t="array" ref="N439">IF(Table_Employee!I439="N/A",
    IFERROR(MEDIAN(_xlfn._xlws.FILTER(Table_Employee_Clean[Salary],
        (Table_Employee_Clean[Department] = Table_Employee!E439) *
        (Table_Employee_Clean[Region] = Table_Employee!F439))),
    "N/A"),
Table_Employee!I439)</f>
        <v>67489.679999999993</v>
      </c>
      <c r="O439" t="str">
        <f>" "&amp;SUBSTITUTE(Table_Employee_Clean[[#This Row],[Phone]],"-","")</f>
        <v xml:space="preserve"> 2988425994</v>
      </c>
      <c r="P439" t="str">
        <f>TEXT(Table_Employee_Clean[[#This Row],[Format_Phone]],"(000) 000-0000")</f>
        <v>(298) 842-5994</v>
      </c>
      <c r="Q439" t="str">
        <f>CONCATENATE(TRIM(Table_Employee_Clean[[#This Row],[First_Name]])," ",TRIM(Table_Employee_Clean[[#This Row],[Last_Name]]))</f>
        <v>Alice Garcia</v>
      </c>
      <c r="R439">
        <f ca="1">DATEDIF(Table_Employee_Clean[[#This Row],[Join_Date]], TODAY(), "y")</f>
        <v>3</v>
      </c>
      <c r="S439" t="str">
        <f>CONCATENATE(TRIM(Table_Employee_Clean[[#This Row],[Name_Concat]])," FROM ",TRIM(Table_Employee_Clean[[#This Row],[Region]]))</f>
        <v>Alice Garcia FROM Illinois</v>
      </c>
    </row>
    <row r="440" spans="1:19" x14ac:dyDescent="0.25">
      <c r="A440" t="s">
        <v>574</v>
      </c>
      <c r="B440" t="s">
        <v>52</v>
      </c>
      <c r="C440" t="s">
        <v>14</v>
      </c>
      <c r="D440">
        <v>25</v>
      </c>
      <c r="E440" t="s">
        <v>1166</v>
      </c>
      <c r="F440" t="s">
        <v>1163</v>
      </c>
      <c r="G440" t="s">
        <v>16</v>
      </c>
      <c r="H440" s="5">
        <v>44098</v>
      </c>
      <c r="I440">
        <v>63869.31</v>
      </c>
      <c r="J440" t="s">
        <v>149</v>
      </c>
      <c r="K440">
        <v>-9961002310</v>
      </c>
      <c r="L440" t="s">
        <v>30</v>
      </c>
      <c r="M440" t="b">
        <v>0</v>
      </c>
      <c r="N440" s="6" cm="1">
        <f t="array" ref="N440">IF(Table_Employee!I440="N/A",
    IFERROR(MEDIAN(_xlfn._xlws.FILTER(Table_Employee_Clean[Salary],
        (Table_Employee_Clean[Department] = Table_Employee!E440) *
        (Table_Employee_Clean[Region] = Table_Employee!F440))),
    "N/A"),
Table_Employee!I440)</f>
        <v>63869.31</v>
      </c>
      <c r="O440" t="str">
        <f>" "&amp;SUBSTITUTE(Table_Employee_Clean[[#This Row],[Phone]],"-","")</f>
        <v xml:space="preserve"> 9961002310</v>
      </c>
      <c r="P440" t="str">
        <f>TEXT(Table_Employee_Clean[[#This Row],[Format_Phone]],"(000) 000-0000")</f>
        <v>(996) 100-2310</v>
      </c>
      <c r="Q440" t="str">
        <f>CONCATENATE(TRIM(Table_Employee_Clean[[#This Row],[First_Name]])," ",TRIM(Table_Employee_Clean[[#This Row],[Last_Name]]))</f>
        <v>Charlie Davis</v>
      </c>
      <c r="R440">
        <f ca="1">DATEDIF(Table_Employee_Clean[[#This Row],[Join_Date]], TODAY(), "y")</f>
        <v>6</v>
      </c>
      <c r="S440" t="str">
        <f>CONCATENATE(TRIM(Table_Employee_Clean[[#This Row],[Name_Concat]])," FROM ",TRIM(Table_Employee_Clean[[#This Row],[Region]]))</f>
        <v>Charlie Davis FROM Texas</v>
      </c>
    </row>
    <row r="441" spans="1:19" x14ac:dyDescent="0.25">
      <c r="A441" t="s">
        <v>575</v>
      </c>
      <c r="B441" t="s">
        <v>13</v>
      </c>
      <c r="C441" t="s">
        <v>37</v>
      </c>
      <c r="D441">
        <v>30</v>
      </c>
      <c r="E441" t="s">
        <v>1168</v>
      </c>
      <c r="F441" t="s">
        <v>1161</v>
      </c>
      <c r="G441" t="s">
        <v>16</v>
      </c>
      <c r="H441" s="5">
        <v>43875</v>
      </c>
      <c r="I441">
        <v>119801.3</v>
      </c>
      <c r="J441" t="s">
        <v>129</v>
      </c>
      <c r="K441">
        <v>-7753312660</v>
      </c>
      <c r="L441" t="s">
        <v>18</v>
      </c>
      <c r="M441" t="b">
        <v>1</v>
      </c>
      <c r="N441" s="6" cm="1">
        <f t="array" ref="N441">IF(Table_Employee!I441="N/A",
    IFERROR(MEDIAN(_xlfn._xlws.FILTER(Table_Employee_Clean[Salary],
        (Table_Employee_Clean[Department] = Table_Employee!E441) *
        (Table_Employee_Clean[Region] = Table_Employee!F441))),
    "N/A"),
Table_Employee!I441)</f>
        <v>119801.3</v>
      </c>
      <c r="O441" t="str">
        <f>" "&amp;SUBSTITUTE(Table_Employee_Clean[[#This Row],[Phone]],"-","")</f>
        <v xml:space="preserve"> 7753312660</v>
      </c>
      <c r="P441" t="str">
        <f>TEXT(Table_Employee_Clean[[#This Row],[Format_Phone]],"(000) 000-0000")</f>
        <v>(775) 331-2660</v>
      </c>
      <c r="Q441" t="str">
        <f>CONCATENATE(TRIM(Table_Employee_Clean[[#This Row],[First_Name]])," ",TRIM(Table_Employee_Clean[[#This Row],[Last_Name]]))</f>
        <v>Bob Williams</v>
      </c>
      <c r="R441">
        <f ca="1">DATEDIF(Table_Employee_Clean[[#This Row],[Join_Date]], TODAY(), "y")</f>
        <v>6</v>
      </c>
      <c r="S441" t="str">
        <f>CONCATENATE(TRIM(Table_Employee_Clean[[#This Row],[Name_Concat]])," FROM ",TRIM(Table_Employee_Clean[[#This Row],[Region]]))</f>
        <v>Bob Williams FROM California</v>
      </c>
    </row>
    <row r="442" spans="1:19" x14ac:dyDescent="0.25">
      <c r="A442" t="s">
        <v>576</v>
      </c>
      <c r="B442" t="s">
        <v>63</v>
      </c>
      <c r="C442" t="s">
        <v>111</v>
      </c>
      <c r="D442">
        <v>30</v>
      </c>
      <c r="E442" t="s">
        <v>1166</v>
      </c>
      <c r="F442" t="s">
        <v>1161</v>
      </c>
      <c r="G442" t="s">
        <v>16</v>
      </c>
      <c r="H442" s="5">
        <v>43918</v>
      </c>
      <c r="I442">
        <v>115959.65</v>
      </c>
      <c r="J442" t="s">
        <v>284</v>
      </c>
      <c r="K442">
        <v>-941017589</v>
      </c>
      <c r="L442" t="s">
        <v>23</v>
      </c>
      <c r="M442" t="b">
        <v>1</v>
      </c>
      <c r="N442" s="6" cm="1">
        <f t="array" ref="N442">IF(Table_Employee!I442="N/A",
    IFERROR(MEDIAN(_xlfn._xlws.FILTER(Table_Employee_Clean[Salary],
        (Table_Employee_Clean[Department] = Table_Employee!E442) *
        (Table_Employee_Clean[Region] = Table_Employee!F442))),
    "N/A"),
Table_Employee!I442)</f>
        <v>115959.65</v>
      </c>
      <c r="O442" t="str">
        <f>" "&amp;SUBSTITUTE(Table_Employee_Clean[[#This Row],[Phone]],"-","")</f>
        <v xml:space="preserve"> 941017589</v>
      </c>
      <c r="P442" t="str">
        <f>TEXT(Table_Employee_Clean[[#This Row],[Format_Phone]],"(000) 000-0000")</f>
        <v>(094) 101-7589</v>
      </c>
      <c r="Q442" t="str">
        <f>CONCATENATE(TRIM(Table_Employee_Clean[[#This Row],[First_Name]])," ",TRIM(Table_Employee_Clean[[#This Row],[Last_Name]]))</f>
        <v>Heidi Smith</v>
      </c>
      <c r="R442">
        <f ca="1">DATEDIF(Table_Employee_Clean[[#This Row],[Join_Date]], TODAY(), "y")</f>
        <v>6</v>
      </c>
      <c r="S442" t="str">
        <f>CONCATENATE(TRIM(Table_Employee_Clean[[#This Row],[Name_Concat]])," FROM ",TRIM(Table_Employee_Clean[[#This Row],[Region]]))</f>
        <v>Heidi Smith FROM California</v>
      </c>
    </row>
    <row r="443" spans="1:19" x14ac:dyDescent="0.25">
      <c r="A443" t="s">
        <v>577</v>
      </c>
      <c r="B443" t="s">
        <v>67</v>
      </c>
      <c r="C443" t="s">
        <v>42</v>
      </c>
      <c r="D443">
        <v>40</v>
      </c>
      <c r="E443" t="s">
        <v>1162</v>
      </c>
      <c r="F443" t="s">
        <v>1163</v>
      </c>
      <c r="G443" t="s">
        <v>33</v>
      </c>
      <c r="H443" s="5">
        <v>45230</v>
      </c>
      <c r="I443">
        <v>79866.48</v>
      </c>
      <c r="J443" t="s">
        <v>78</v>
      </c>
      <c r="K443">
        <v>-2517629832</v>
      </c>
      <c r="L443" t="s">
        <v>23</v>
      </c>
      <c r="M443" t="b">
        <v>1</v>
      </c>
      <c r="N443" s="6" cm="1">
        <f t="array" ref="N443">IF(Table_Employee!I443="N/A",
    IFERROR(MEDIAN(_xlfn._xlws.FILTER(Table_Employee_Clean[Salary],
        (Table_Employee_Clean[Department] = Table_Employee!E443) *
        (Table_Employee_Clean[Region] = Table_Employee!F443))),
    "N/A"),
Table_Employee!I443)</f>
        <v>79866.48</v>
      </c>
      <c r="O443" t="str">
        <f>" "&amp;SUBSTITUTE(Table_Employee_Clean[[#This Row],[Phone]],"-","")</f>
        <v xml:space="preserve"> 2517629832</v>
      </c>
      <c r="P443" t="str">
        <f>TEXT(Table_Employee_Clean[[#This Row],[Format_Phone]],"(000) 000-0000")</f>
        <v>(251) 762-9832</v>
      </c>
      <c r="Q443" t="str">
        <f>CONCATENATE(TRIM(Table_Employee_Clean[[#This Row],[First_Name]])," ",TRIM(Table_Employee_Clean[[#This Row],[Last_Name]]))</f>
        <v>Grace Garcia</v>
      </c>
      <c r="R443">
        <f ca="1">DATEDIF(Table_Employee_Clean[[#This Row],[Join_Date]], TODAY(), "y")</f>
        <v>2</v>
      </c>
      <c r="S443" t="str">
        <f>CONCATENATE(TRIM(Table_Employee_Clean[[#This Row],[Name_Concat]])," FROM ",TRIM(Table_Employee_Clean[[#This Row],[Region]]))</f>
        <v>Grace Garcia FROM Texas</v>
      </c>
    </row>
    <row r="444" spans="1:19" x14ac:dyDescent="0.25">
      <c r="A444" t="s">
        <v>578</v>
      </c>
      <c r="B444" t="s">
        <v>52</v>
      </c>
      <c r="C444" t="s">
        <v>111</v>
      </c>
      <c r="D444">
        <v>35</v>
      </c>
      <c r="E444" t="s">
        <v>1170</v>
      </c>
      <c r="F444" t="s">
        <v>1167</v>
      </c>
      <c r="G444" t="s">
        <v>16</v>
      </c>
      <c r="H444" s="5">
        <v>43901</v>
      </c>
      <c r="I444">
        <v>92987.46</v>
      </c>
      <c r="J444" t="s">
        <v>167</v>
      </c>
      <c r="K444">
        <v>-4774332682</v>
      </c>
      <c r="L444" t="s">
        <v>23</v>
      </c>
      <c r="M444" t="b">
        <v>1</v>
      </c>
      <c r="N444" s="6" cm="1">
        <f t="array" ref="N444">IF(Table_Employee!I444="N/A",
    IFERROR(MEDIAN(_xlfn._xlws.FILTER(Table_Employee_Clean[Salary],
        (Table_Employee_Clean[Department] = Table_Employee!E444) *
        (Table_Employee_Clean[Region] = Table_Employee!F444))),
    "N/A"),
Table_Employee!I444)</f>
        <v>92987.46</v>
      </c>
      <c r="O444" t="str">
        <f>" "&amp;SUBSTITUTE(Table_Employee_Clean[[#This Row],[Phone]],"-","")</f>
        <v xml:space="preserve"> 4774332682</v>
      </c>
      <c r="P444" t="str">
        <f>TEXT(Table_Employee_Clean[[#This Row],[Format_Phone]],"(000) 000-0000")</f>
        <v>(477) 433-2682</v>
      </c>
      <c r="Q444" t="str">
        <f>CONCATENATE(TRIM(Table_Employee_Clean[[#This Row],[First_Name]])," ",TRIM(Table_Employee_Clean[[#This Row],[Last_Name]]))</f>
        <v>Charlie Smith</v>
      </c>
      <c r="R444">
        <f ca="1">DATEDIF(Table_Employee_Clean[[#This Row],[Join_Date]], TODAY(), "y")</f>
        <v>6</v>
      </c>
      <c r="S444" t="str">
        <f>CONCATENATE(TRIM(Table_Employee_Clean[[#This Row],[Name_Concat]])," FROM ",TRIM(Table_Employee_Clean[[#This Row],[Region]]))</f>
        <v>Charlie Smith FROM Florida</v>
      </c>
    </row>
    <row r="445" spans="1:19" x14ac:dyDescent="0.25">
      <c r="A445" t="s">
        <v>579</v>
      </c>
      <c r="B445" t="s">
        <v>32</v>
      </c>
      <c r="C445" t="s">
        <v>42</v>
      </c>
      <c r="D445">
        <v>40</v>
      </c>
      <c r="E445" t="s">
        <v>1162</v>
      </c>
      <c r="F445" t="s">
        <v>1171</v>
      </c>
      <c r="G445" t="s">
        <v>33</v>
      </c>
      <c r="H445" s="5">
        <v>43955</v>
      </c>
      <c r="I445">
        <v>56140.51</v>
      </c>
      <c r="J445" t="s">
        <v>236</v>
      </c>
      <c r="K445">
        <v>-1901302055</v>
      </c>
      <c r="L445" t="s">
        <v>18</v>
      </c>
      <c r="M445" t="b">
        <v>0</v>
      </c>
      <c r="N445" s="6" cm="1">
        <f t="array" ref="N445">IF(Table_Employee!I445="N/A",
    IFERROR(MEDIAN(_xlfn._xlws.FILTER(Table_Employee_Clean[Salary],
        (Table_Employee_Clean[Department] = Table_Employee!E445) *
        (Table_Employee_Clean[Region] = Table_Employee!F445))),
    "N/A"),
Table_Employee!I445)</f>
        <v>56140.51</v>
      </c>
      <c r="O445" t="str">
        <f>" "&amp;SUBSTITUTE(Table_Employee_Clean[[#This Row],[Phone]],"-","")</f>
        <v xml:space="preserve"> 1901302055</v>
      </c>
      <c r="P445" t="str">
        <f>TEXT(Table_Employee_Clean[[#This Row],[Format_Phone]],"(000) 000-0000")</f>
        <v>(190) 130-2055</v>
      </c>
      <c r="Q445" t="str">
        <f>CONCATENATE(TRIM(Table_Employee_Clean[[#This Row],[First_Name]])," ",TRIM(Table_Employee_Clean[[#This Row],[Last_Name]]))</f>
        <v>Eva Garcia</v>
      </c>
      <c r="R445">
        <f ca="1">DATEDIF(Table_Employee_Clean[[#This Row],[Join_Date]], TODAY(), "y")</f>
        <v>6</v>
      </c>
      <c r="S445" t="str">
        <f>CONCATENATE(TRIM(Table_Employee_Clean[[#This Row],[Name_Concat]])," FROM ",TRIM(Table_Employee_Clean[[#This Row],[Region]]))</f>
        <v>Eva Garcia FROM Illinois</v>
      </c>
    </row>
    <row r="446" spans="1:19" x14ac:dyDescent="0.25">
      <c r="A446" t="s">
        <v>580</v>
      </c>
      <c r="B446" t="s">
        <v>67</v>
      </c>
      <c r="C446" t="s">
        <v>20</v>
      </c>
      <c r="D446">
        <v>30</v>
      </c>
      <c r="E446" t="s">
        <v>1160</v>
      </c>
      <c r="F446" t="s">
        <v>1171</v>
      </c>
      <c r="G446" t="s">
        <v>16</v>
      </c>
      <c r="H446" s="5">
        <v>45122</v>
      </c>
      <c r="I446">
        <v>119586.11</v>
      </c>
      <c r="J446" t="s">
        <v>173</v>
      </c>
      <c r="K446">
        <v>-9815287338</v>
      </c>
      <c r="L446" t="s">
        <v>18</v>
      </c>
      <c r="M446" t="b">
        <v>1</v>
      </c>
      <c r="N446" s="6" cm="1">
        <f t="array" ref="N446">IF(Table_Employee!I446="N/A",
    IFERROR(MEDIAN(_xlfn._xlws.FILTER(Table_Employee_Clean[Salary],
        (Table_Employee_Clean[Department] = Table_Employee!E446) *
        (Table_Employee_Clean[Region] = Table_Employee!F446))),
    "N/A"),
Table_Employee!I446)</f>
        <v>119586.11</v>
      </c>
      <c r="O446" t="str">
        <f>" "&amp;SUBSTITUTE(Table_Employee_Clean[[#This Row],[Phone]],"-","")</f>
        <v xml:space="preserve"> 9815287338</v>
      </c>
      <c r="P446" t="str">
        <f>TEXT(Table_Employee_Clean[[#This Row],[Format_Phone]],"(000) 000-0000")</f>
        <v>(981) 528-7338</v>
      </c>
      <c r="Q446" t="str">
        <f>CONCATENATE(TRIM(Table_Employee_Clean[[#This Row],[First_Name]])," ",TRIM(Table_Employee_Clean[[#This Row],[Last_Name]]))</f>
        <v>Grace Brown</v>
      </c>
      <c r="R446">
        <f ca="1">DATEDIF(Table_Employee_Clean[[#This Row],[Join_Date]], TODAY(), "y")</f>
        <v>3</v>
      </c>
      <c r="S446" t="str">
        <f>CONCATENATE(TRIM(Table_Employee_Clean[[#This Row],[Name_Concat]])," FROM ",TRIM(Table_Employee_Clean[[#This Row],[Region]]))</f>
        <v>Grace Brown FROM Illinois</v>
      </c>
    </row>
    <row r="447" spans="1:19" x14ac:dyDescent="0.25">
      <c r="A447" t="s">
        <v>581</v>
      </c>
      <c r="B447" t="s">
        <v>25</v>
      </c>
      <c r="C447" t="s">
        <v>37</v>
      </c>
      <c r="D447">
        <v>40</v>
      </c>
      <c r="E447" t="s">
        <v>1160</v>
      </c>
      <c r="F447" t="s">
        <v>1161</v>
      </c>
      <c r="G447" t="s">
        <v>33</v>
      </c>
      <c r="H447" s="5">
        <v>44946</v>
      </c>
      <c r="I447">
        <v>104700.46</v>
      </c>
      <c r="J447" t="s">
        <v>281</v>
      </c>
      <c r="K447">
        <v>-7855982175</v>
      </c>
      <c r="L447" t="s">
        <v>30</v>
      </c>
      <c r="M447" t="b">
        <v>1</v>
      </c>
      <c r="N447" s="6" cm="1">
        <f t="array" ref="N447">IF(Table_Employee!I447="N/A",
    IFERROR(MEDIAN(_xlfn._xlws.FILTER(Table_Employee_Clean[Salary],
        (Table_Employee_Clean[Department] = Table_Employee!E447) *
        (Table_Employee_Clean[Region] = Table_Employee!F447))),
    "N/A"),
Table_Employee!I447)</f>
        <v>104700.46</v>
      </c>
      <c r="O447" t="str">
        <f>" "&amp;SUBSTITUTE(Table_Employee_Clean[[#This Row],[Phone]],"-","")</f>
        <v xml:space="preserve"> 7855982175</v>
      </c>
      <c r="P447" t="str">
        <f>TEXT(Table_Employee_Clean[[#This Row],[Format_Phone]],"(000) 000-0000")</f>
        <v>(785) 598-2175</v>
      </c>
      <c r="Q447" t="str">
        <f>CONCATENATE(TRIM(Table_Employee_Clean[[#This Row],[First_Name]])," ",TRIM(Table_Employee_Clean[[#This Row],[Last_Name]]))</f>
        <v>Alice Williams</v>
      </c>
      <c r="R447">
        <f ca="1">DATEDIF(Table_Employee_Clean[[#This Row],[Join_Date]], TODAY(), "y")</f>
        <v>3</v>
      </c>
      <c r="S447" t="str">
        <f>CONCATENATE(TRIM(Table_Employee_Clean[[#This Row],[Name_Concat]])," FROM ",TRIM(Table_Employee_Clean[[#This Row],[Region]]))</f>
        <v>Alice Williams FROM California</v>
      </c>
    </row>
    <row r="448" spans="1:19" x14ac:dyDescent="0.25">
      <c r="A448" t="s">
        <v>582</v>
      </c>
      <c r="B448" t="s">
        <v>36</v>
      </c>
      <c r="C448" t="s">
        <v>37</v>
      </c>
      <c r="D448">
        <v>40</v>
      </c>
      <c r="E448" t="s">
        <v>1170</v>
      </c>
      <c r="F448" t="s">
        <v>1169</v>
      </c>
      <c r="G448" t="s">
        <v>16</v>
      </c>
      <c r="H448" s="5">
        <v>44484</v>
      </c>
      <c r="I448">
        <v>91798.14</v>
      </c>
      <c r="J448" t="s">
        <v>39</v>
      </c>
      <c r="K448">
        <v>-6191284116</v>
      </c>
      <c r="L448" t="s">
        <v>30</v>
      </c>
      <c r="M448" t="b">
        <v>0</v>
      </c>
      <c r="N448" s="6" cm="1">
        <f t="array" ref="N448">IF(Table_Employee!I448="N/A",
    IFERROR(MEDIAN(_xlfn._xlws.FILTER(Table_Employee_Clean[Salary],
        (Table_Employee_Clean[Department] = Table_Employee!E448) *
        (Table_Employee_Clean[Region] = Table_Employee!F448))),
    "N/A"),
Table_Employee!I448)</f>
        <v>91798.14</v>
      </c>
      <c r="O448" t="str">
        <f>" "&amp;SUBSTITUTE(Table_Employee_Clean[[#This Row],[Phone]],"-","")</f>
        <v xml:space="preserve"> 6191284116</v>
      </c>
      <c r="P448" t="str">
        <f>TEXT(Table_Employee_Clean[[#This Row],[Format_Phone]],"(000) 000-0000")</f>
        <v>(619) 128-4116</v>
      </c>
      <c r="Q448" t="str">
        <f>CONCATENATE(TRIM(Table_Employee_Clean[[#This Row],[First_Name]])," ",TRIM(Table_Employee_Clean[[#This Row],[Last_Name]]))</f>
        <v>Frank Williams</v>
      </c>
      <c r="R448">
        <f ca="1">DATEDIF(Table_Employee_Clean[[#This Row],[Join_Date]], TODAY(), "y")</f>
        <v>5</v>
      </c>
      <c r="S448" t="str">
        <f>CONCATENATE(TRIM(Table_Employee_Clean[[#This Row],[Name_Concat]])," FROM ",TRIM(Table_Employee_Clean[[#This Row],[Region]]))</f>
        <v>Frank Williams FROM New York</v>
      </c>
    </row>
    <row r="449" spans="1:19" x14ac:dyDescent="0.25">
      <c r="A449" t="s">
        <v>583</v>
      </c>
      <c r="B449" t="s">
        <v>32</v>
      </c>
      <c r="C449" t="s">
        <v>86</v>
      </c>
      <c r="D449">
        <v>25</v>
      </c>
      <c r="E449" t="s">
        <v>1162</v>
      </c>
      <c r="F449" t="s">
        <v>1171</v>
      </c>
      <c r="G449" t="s">
        <v>33</v>
      </c>
      <c r="H449" s="5">
        <v>45401</v>
      </c>
      <c r="I449">
        <v>90879.22</v>
      </c>
      <c r="J449" t="s">
        <v>213</v>
      </c>
      <c r="K449">
        <v>-3098503445</v>
      </c>
      <c r="L449" t="s">
        <v>30</v>
      </c>
      <c r="M449" t="b">
        <v>0</v>
      </c>
      <c r="N449" s="6" cm="1">
        <f t="array" ref="N449">IF(Table_Employee!I449="N/A",
    IFERROR(MEDIAN(_xlfn._xlws.FILTER(Table_Employee_Clean[Salary],
        (Table_Employee_Clean[Department] = Table_Employee!E449) *
        (Table_Employee_Clean[Region] = Table_Employee!F449))),
    "N/A"),
Table_Employee!I449)</f>
        <v>90879.22</v>
      </c>
      <c r="O449" t="str">
        <f>" "&amp;SUBSTITUTE(Table_Employee_Clean[[#This Row],[Phone]],"-","")</f>
        <v xml:space="preserve"> 3098503445</v>
      </c>
      <c r="P449" t="str">
        <f>TEXT(Table_Employee_Clean[[#This Row],[Format_Phone]],"(000) 000-0000")</f>
        <v>(309) 850-3445</v>
      </c>
      <c r="Q449" t="str">
        <f>CONCATENATE(TRIM(Table_Employee_Clean[[#This Row],[First_Name]])," ",TRIM(Table_Employee_Clean[[#This Row],[Last_Name]]))</f>
        <v>Eva Miller</v>
      </c>
      <c r="R449">
        <f ca="1">DATEDIF(Table_Employee_Clean[[#This Row],[Join_Date]], TODAY(), "y")</f>
        <v>2</v>
      </c>
      <c r="S449" t="str">
        <f>CONCATENATE(TRIM(Table_Employee_Clean[[#This Row],[Name_Concat]])," FROM ",TRIM(Table_Employee_Clean[[#This Row],[Region]]))</f>
        <v>Eva Miller FROM Illinois</v>
      </c>
    </row>
    <row r="450" spans="1:19" x14ac:dyDescent="0.25">
      <c r="A450" t="s">
        <v>584</v>
      </c>
      <c r="B450" t="s">
        <v>52</v>
      </c>
      <c r="C450" t="s">
        <v>14</v>
      </c>
      <c r="D450">
        <v>25</v>
      </c>
      <c r="E450" t="s">
        <v>1164</v>
      </c>
      <c r="F450" t="s">
        <v>1165</v>
      </c>
      <c r="G450" t="s">
        <v>16</v>
      </c>
      <c r="H450" s="5">
        <v>44376</v>
      </c>
      <c r="I450">
        <v>87358.27</v>
      </c>
      <c r="J450" t="s">
        <v>149</v>
      </c>
      <c r="K450">
        <v>-5124189388</v>
      </c>
      <c r="L450" t="s">
        <v>40</v>
      </c>
      <c r="M450" t="b">
        <v>0</v>
      </c>
      <c r="N450" s="6" cm="1">
        <f t="array" ref="N450">IF(Table_Employee!I450="N/A",
    IFERROR(MEDIAN(_xlfn._xlws.FILTER(Table_Employee_Clean[Salary],
        (Table_Employee_Clean[Department] = Table_Employee!E450) *
        (Table_Employee_Clean[Region] = Table_Employee!F450))),
    "N/A"),
Table_Employee!I450)</f>
        <v>87358.27</v>
      </c>
      <c r="O450" t="str">
        <f>" "&amp;SUBSTITUTE(Table_Employee_Clean[[#This Row],[Phone]],"-","")</f>
        <v xml:space="preserve"> 5124189388</v>
      </c>
      <c r="P450" t="str">
        <f>TEXT(Table_Employee_Clean[[#This Row],[Format_Phone]],"(000) 000-0000")</f>
        <v>(512) 418-9388</v>
      </c>
      <c r="Q450" t="str">
        <f>CONCATENATE(TRIM(Table_Employee_Clean[[#This Row],[First_Name]])," ",TRIM(Table_Employee_Clean[[#This Row],[Last_Name]]))</f>
        <v>Charlie Davis</v>
      </c>
      <c r="R450">
        <f ca="1">DATEDIF(Table_Employee_Clean[[#This Row],[Join_Date]], TODAY(), "y")</f>
        <v>5</v>
      </c>
      <c r="S450" t="str">
        <f>CONCATENATE(TRIM(Table_Employee_Clean[[#This Row],[Name_Concat]])," FROM ",TRIM(Table_Employee_Clean[[#This Row],[Region]]))</f>
        <v>Charlie Davis FROM Nevada</v>
      </c>
    </row>
    <row r="451" spans="1:19" x14ac:dyDescent="0.25">
      <c r="A451" t="s">
        <v>585</v>
      </c>
      <c r="B451" t="s">
        <v>25</v>
      </c>
      <c r="C451" t="s">
        <v>86</v>
      </c>
      <c r="D451">
        <v>30</v>
      </c>
      <c r="E451" t="s">
        <v>1168</v>
      </c>
      <c r="F451" t="s">
        <v>1167</v>
      </c>
      <c r="G451" t="s">
        <v>33</v>
      </c>
      <c r="H451" s="5">
        <v>45549</v>
      </c>
      <c r="I451">
        <v>119407.93</v>
      </c>
      <c r="J451" t="s">
        <v>145</v>
      </c>
      <c r="K451">
        <v>-8469081973</v>
      </c>
      <c r="L451" t="s">
        <v>23</v>
      </c>
      <c r="M451" t="b">
        <v>1</v>
      </c>
      <c r="N451" s="6" cm="1">
        <f t="array" ref="N451">IF(Table_Employee!I451="N/A",
    IFERROR(MEDIAN(_xlfn._xlws.FILTER(Table_Employee_Clean[Salary],
        (Table_Employee_Clean[Department] = Table_Employee!E451) *
        (Table_Employee_Clean[Region] = Table_Employee!F451))),
    "N/A"),
Table_Employee!I451)</f>
        <v>119407.93</v>
      </c>
      <c r="O451" t="str">
        <f>" "&amp;SUBSTITUTE(Table_Employee_Clean[[#This Row],[Phone]],"-","")</f>
        <v xml:space="preserve"> 8469081973</v>
      </c>
      <c r="P451" t="str">
        <f>TEXT(Table_Employee_Clean[[#This Row],[Format_Phone]],"(000) 000-0000")</f>
        <v>(846) 908-1973</v>
      </c>
      <c r="Q451" t="str">
        <f>CONCATENATE(TRIM(Table_Employee_Clean[[#This Row],[First_Name]])," ",TRIM(Table_Employee_Clean[[#This Row],[Last_Name]]))</f>
        <v>Alice Miller</v>
      </c>
      <c r="R451">
        <f ca="1">DATEDIF(Table_Employee_Clean[[#This Row],[Join_Date]], TODAY(), "y")</f>
        <v>2</v>
      </c>
      <c r="S451" t="str">
        <f>CONCATENATE(TRIM(Table_Employee_Clean[[#This Row],[Name_Concat]])," FROM ",TRIM(Table_Employee_Clean[[#This Row],[Region]]))</f>
        <v>Alice Miller FROM Florida</v>
      </c>
    </row>
    <row r="452" spans="1:19" x14ac:dyDescent="0.25">
      <c r="A452" t="s">
        <v>586</v>
      </c>
      <c r="B452" t="s">
        <v>57</v>
      </c>
      <c r="C452" t="s">
        <v>86</v>
      </c>
      <c r="D452">
        <v>30</v>
      </c>
      <c r="E452" t="s">
        <v>1170</v>
      </c>
      <c r="F452" t="s">
        <v>1165</v>
      </c>
      <c r="G452" t="s">
        <v>28</v>
      </c>
      <c r="H452" s="5">
        <v>44565</v>
      </c>
      <c r="I452">
        <v>113978.6</v>
      </c>
      <c r="J452" t="s">
        <v>98</v>
      </c>
      <c r="K452">
        <v>-56435022</v>
      </c>
      <c r="L452" t="s">
        <v>23</v>
      </c>
      <c r="M452" t="b">
        <v>1</v>
      </c>
      <c r="N452" s="6" cm="1">
        <f t="array" ref="N452">IF(Table_Employee!I452="N/A",
    IFERROR(MEDIAN(_xlfn._xlws.FILTER(Table_Employee_Clean[Salary],
        (Table_Employee_Clean[Department] = Table_Employee!E452) *
        (Table_Employee_Clean[Region] = Table_Employee!F452))),
    "N/A"),
Table_Employee!I452)</f>
        <v>113978.6</v>
      </c>
      <c r="O452" t="str">
        <f>" "&amp;SUBSTITUTE(Table_Employee_Clean[[#This Row],[Phone]],"-","")</f>
        <v xml:space="preserve"> 56435022</v>
      </c>
      <c r="P452" t="str">
        <f>TEXT(Table_Employee_Clean[[#This Row],[Format_Phone]],"(000) 000-0000")</f>
        <v>(005) 643-5022</v>
      </c>
      <c r="Q452" t="str">
        <f>CONCATENATE(TRIM(Table_Employee_Clean[[#This Row],[First_Name]])," ",TRIM(Table_Employee_Clean[[#This Row],[Last_Name]]))</f>
        <v>David Miller</v>
      </c>
      <c r="R452">
        <f ca="1">DATEDIF(Table_Employee_Clean[[#This Row],[Join_Date]], TODAY(), "y")</f>
        <v>4</v>
      </c>
      <c r="S452" t="str">
        <f>CONCATENATE(TRIM(Table_Employee_Clean[[#This Row],[Name_Concat]])," FROM ",TRIM(Table_Employee_Clean[[#This Row],[Region]]))</f>
        <v>David Miller FROM Nevada</v>
      </c>
    </row>
    <row r="453" spans="1:19" x14ac:dyDescent="0.25">
      <c r="A453" t="s">
        <v>587</v>
      </c>
      <c r="B453" t="s">
        <v>36</v>
      </c>
      <c r="C453" t="s">
        <v>86</v>
      </c>
      <c r="D453">
        <v>30</v>
      </c>
      <c r="E453" t="s">
        <v>1168</v>
      </c>
      <c r="F453" t="s">
        <v>1169</v>
      </c>
      <c r="G453" t="s">
        <v>28</v>
      </c>
      <c r="H453" s="5">
        <v>44216</v>
      </c>
      <c r="I453">
        <v>108568.78</v>
      </c>
      <c r="J453" t="s">
        <v>101</v>
      </c>
      <c r="K453">
        <v>-8503719904</v>
      </c>
      <c r="L453" t="s">
        <v>30</v>
      </c>
      <c r="M453" t="b">
        <v>1</v>
      </c>
      <c r="N453" s="6" cm="1">
        <f t="array" ref="N453">IF(Table_Employee!I453="N/A",
    IFERROR(MEDIAN(_xlfn._xlws.FILTER(Table_Employee_Clean[Salary],
        (Table_Employee_Clean[Department] = Table_Employee!E453) *
        (Table_Employee_Clean[Region] = Table_Employee!F453))),
    "N/A"),
Table_Employee!I453)</f>
        <v>108568.78</v>
      </c>
      <c r="O453" t="str">
        <f>" "&amp;SUBSTITUTE(Table_Employee_Clean[[#This Row],[Phone]],"-","")</f>
        <v xml:space="preserve"> 8503719904</v>
      </c>
      <c r="P453" t="str">
        <f>TEXT(Table_Employee_Clean[[#This Row],[Format_Phone]],"(000) 000-0000")</f>
        <v>(850) 371-9904</v>
      </c>
      <c r="Q453" t="str">
        <f>CONCATENATE(TRIM(Table_Employee_Clean[[#This Row],[First_Name]])," ",TRIM(Table_Employee_Clean[[#This Row],[Last_Name]]))</f>
        <v>Frank Miller</v>
      </c>
      <c r="R453">
        <f ca="1">DATEDIF(Table_Employee_Clean[[#This Row],[Join_Date]], TODAY(), "y")</f>
        <v>5</v>
      </c>
      <c r="S453" t="str">
        <f>CONCATENATE(TRIM(Table_Employee_Clean[[#This Row],[Name_Concat]])," FROM ",TRIM(Table_Employee_Clean[[#This Row],[Region]]))</f>
        <v>Frank Miller FROM New York</v>
      </c>
    </row>
    <row r="454" spans="1:19" x14ac:dyDescent="0.25">
      <c r="A454" t="s">
        <v>588</v>
      </c>
      <c r="B454" t="s">
        <v>63</v>
      </c>
      <c r="C454" t="s">
        <v>86</v>
      </c>
      <c r="D454">
        <v>30</v>
      </c>
      <c r="E454" t="s">
        <v>1170</v>
      </c>
      <c r="F454" t="s">
        <v>1169</v>
      </c>
      <c r="G454" t="s">
        <v>33</v>
      </c>
      <c r="H454" s="5">
        <v>43908</v>
      </c>
      <c r="I454">
        <v>56318.02</v>
      </c>
      <c r="J454" t="s">
        <v>118</v>
      </c>
      <c r="K454">
        <v>-1699187239</v>
      </c>
      <c r="L454" t="s">
        <v>23</v>
      </c>
      <c r="M454" t="b">
        <v>0</v>
      </c>
      <c r="N454" s="6" cm="1">
        <f t="array" ref="N454">IF(Table_Employee!I454="N/A",
    IFERROR(MEDIAN(_xlfn._xlws.FILTER(Table_Employee_Clean[Salary],
        (Table_Employee_Clean[Department] = Table_Employee!E454) *
        (Table_Employee_Clean[Region] = Table_Employee!F454))),
    "N/A"),
Table_Employee!I454)</f>
        <v>56318.02</v>
      </c>
      <c r="O454" t="str">
        <f>" "&amp;SUBSTITUTE(Table_Employee_Clean[[#This Row],[Phone]],"-","")</f>
        <v xml:space="preserve"> 1699187239</v>
      </c>
      <c r="P454" t="str">
        <f>TEXT(Table_Employee_Clean[[#This Row],[Format_Phone]],"(000) 000-0000")</f>
        <v>(169) 918-7239</v>
      </c>
      <c r="Q454" t="str">
        <f>CONCATENATE(TRIM(Table_Employee_Clean[[#This Row],[First_Name]])," ",TRIM(Table_Employee_Clean[[#This Row],[Last_Name]]))</f>
        <v>Heidi Miller</v>
      </c>
      <c r="R454">
        <f ca="1">DATEDIF(Table_Employee_Clean[[#This Row],[Join_Date]], TODAY(), "y")</f>
        <v>6</v>
      </c>
      <c r="S454" t="str">
        <f>CONCATENATE(TRIM(Table_Employee_Clean[[#This Row],[Name_Concat]])," FROM ",TRIM(Table_Employee_Clean[[#This Row],[Region]]))</f>
        <v>Heidi Miller FROM New York</v>
      </c>
    </row>
    <row r="455" spans="1:19" x14ac:dyDescent="0.25">
      <c r="A455" t="s">
        <v>589</v>
      </c>
      <c r="B455" t="s">
        <v>57</v>
      </c>
      <c r="C455" t="s">
        <v>86</v>
      </c>
      <c r="D455">
        <v>25</v>
      </c>
      <c r="E455" t="s">
        <v>1168</v>
      </c>
      <c r="F455" t="s">
        <v>1167</v>
      </c>
      <c r="G455" t="s">
        <v>16</v>
      </c>
      <c r="H455" s="5">
        <v>44510</v>
      </c>
      <c r="I455">
        <v>114252.73</v>
      </c>
      <c r="J455" t="s">
        <v>98</v>
      </c>
      <c r="K455">
        <v>-1078356742</v>
      </c>
      <c r="L455" t="s">
        <v>30</v>
      </c>
      <c r="M455" t="b">
        <v>0</v>
      </c>
      <c r="N455" s="6" cm="1">
        <f t="array" ref="N455">IF(Table_Employee!I455="N/A",
    IFERROR(MEDIAN(_xlfn._xlws.FILTER(Table_Employee_Clean[Salary],
        (Table_Employee_Clean[Department] = Table_Employee!E455) *
        (Table_Employee_Clean[Region] = Table_Employee!F455))),
    "N/A"),
Table_Employee!I455)</f>
        <v>114252.73</v>
      </c>
      <c r="O455" t="str">
        <f>" "&amp;SUBSTITUTE(Table_Employee_Clean[[#This Row],[Phone]],"-","")</f>
        <v xml:space="preserve"> 1078356742</v>
      </c>
      <c r="P455" t="str">
        <f>TEXT(Table_Employee_Clean[[#This Row],[Format_Phone]],"(000) 000-0000")</f>
        <v>(107) 835-6742</v>
      </c>
      <c r="Q455" t="str">
        <f>CONCATENATE(TRIM(Table_Employee_Clean[[#This Row],[First_Name]])," ",TRIM(Table_Employee_Clean[[#This Row],[Last_Name]]))</f>
        <v>David Miller</v>
      </c>
      <c r="R455">
        <f ca="1">DATEDIF(Table_Employee_Clean[[#This Row],[Join_Date]], TODAY(), "y")</f>
        <v>4</v>
      </c>
      <c r="S455" t="str">
        <f>CONCATENATE(TRIM(Table_Employee_Clean[[#This Row],[Name_Concat]])," FROM ",TRIM(Table_Employee_Clean[[#This Row],[Region]]))</f>
        <v>David Miller FROM Florida</v>
      </c>
    </row>
    <row r="456" spans="1:19" x14ac:dyDescent="0.25">
      <c r="A456" t="s">
        <v>590</v>
      </c>
      <c r="B456" t="s">
        <v>52</v>
      </c>
      <c r="C456" t="s">
        <v>26</v>
      </c>
      <c r="D456">
        <v>35</v>
      </c>
      <c r="E456" t="s">
        <v>1160</v>
      </c>
      <c r="F456" t="s">
        <v>1169</v>
      </c>
      <c r="G456" t="s">
        <v>33</v>
      </c>
      <c r="H456" s="5">
        <v>43952</v>
      </c>
      <c r="I456">
        <v>51533.9</v>
      </c>
      <c r="J456" t="s">
        <v>109</v>
      </c>
      <c r="K456">
        <v>-3896086</v>
      </c>
      <c r="L456" t="s">
        <v>40</v>
      </c>
      <c r="M456" t="b">
        <v>1</v>
      </c>
      <c r="N456" s="6" cm="1">
        <f t="array" ref="N456">IF(Table_Employee!I456="N/A",
    IFERROR(MEDIAN(_xlfn._xlws.FILTER(Table_Employee_Clean[Salary],
        (Table_Employee_Clean[Department] = Table_Employee!E456) *
        (Table_Employee_Clean[Region] = Table_Employee!F456))),
    "N/A"),
Table_Employee!I456)</f>
        <v>51533.9</v>
      </c>
      <c r="O456" t="str">
        <f>" "&amp;SUBSTITUTE(Table_Employee_Clean[[#This Row],[Phone]],"-","")</f>
        <v xml:space="preserve"> 3896086</v>
      </c>
      <c r="P456" t="str">
        <f>TEXT(Table_Employee_Clean[[#This Row],[Format_Phone]],"(000) 000-0000")</f>
        <v>(000) 389-6086</v>
      </c>
      <c r="Q456" t="str">
        <f>CONCATENATE(TRIM(Table_Employee_Clean[[#This Row],[First_Name]])," ",TRIM(Table_Employee_Clean[[#This Row],[Last_Name]]))</f>
        <v>Charlie Jones</v>
      </c>
      <c r="R456">
        <f ca="1">DATEDIF(Table_Employee_Clean[[#This Row],[Join_Date]], TODAY(), "y")</f>
        <v>6</v>
      </c>
      <c r="S456" t="str">
        <f>CONCATENATE(TRIM(Table_Employee_Clean[[#This Row],[Name_Concat]])," FROM ",TRIM(Table_Employee_Clean[[#This Row],[Region]]))</f>
        <v>Charlie Jones FROM New York</v>
      </c>
    </row>
    <row r="457" spans="1:19" x14ac:dyDescent="0.25">
      <c r="A457" t="s">
        <v>591</v>
      </c>
      <c r="B457" t="s">
        <v>52</v>
      </c>
      <c r="C457" t="s">
        <v>37</v>
      </c>
      <c r="D457">
        <v>25</v>
      </c>
      <c r="E457" t="s">
        <v>1168</v>
      </c>
      <c r="F457" t="s">
        <v>1161</v>
      </c>
      <c r="G457" t="s">
        <v>16</v>
      </c>
      <c r="H457" s="5">
        <v>44596</v>
      </c>
      <c r="I457">
        <v>99317.66</v>
      </c>
      <c r="J457" t="s">
        <v>84</v>
      </c>
      <c r="K457">
        <v>-662668216</v>
      </c>
      <c r="L457" t="s">
        <v>40</v>
      </c>
      <c r="M457" t="b">
        <v>0</v>
      </c>
      <c r="N457" s="6" cm="1">
        <f t="array" ref="N457">IF(Table_Employee!I457="N/A",
    IFERROR(MEDIAN(_xlfn._xlws.FILTER(Table_Employee_Clean[Salary],
        (Table_Employee_Clean[Department] = Table_Employee!E457) *
        (Table_Employee_Clean[Region] = Table_Employee!F457))),
    "N/A"),
Table_Employee!I457)</f>
        <v>99317.66</v>
      </c>
      <c r="O457" t="str">
        <f>" "&amp;SUBSTITUTE(Table_Employee_Clean[[#This Row],[Phone]],"-","")</f>
        <v xml:space="preserve"> 662668216</v>
      </c>
      <c r="P457" t="str">
        <f>TEXT(Table_Employee_Clean[[#This Row],[Format_Phone]],"(000) 000-0000")</f>
        <v>(066) 266-8216</v>
      </c>
      <c r="Q457" t="str">
        <f>CONCATENATE(TRIM(Table_Employee_Clean[[#This Row],[First_Name]])," ",TRIM(Table_Employee_Clean[[#This Row],[Last_Name]]))</f>
        <v>Charlie Williams</v>
      </c>
      <c r="R457">
        <f ca="1">DATEDIF(Table_Employee_Clean[[#This Row],[Join_Date]], TODAY(), "y")</f>
        <v>4</v>
      </c>
      <c r="S457" t="str">
        <f>CONCATENATE(TRIM(Table_Employee_Clean[[#This Row],[Name_Concat]])," FROM ",TRIM(Table_Employee_Clean[[#This Row],[Region]]))</f>
        <v>Charlie Williams FROM California</v>
      </c>
    </row>
    <row r="458" spans="1:19" x14ac:dyDescent="0.25">
      <c r="A458" t="s">
        <v>592</v>
      </c>
      <c r="B458" t="s">
        <v>13</v>
      </c>
      <c r="C458" t="s">
        <v>86</v>
      </c>
      <c r="D458">
        <v>35</v>
      </c>
      <c r="E458" t="s">
        <v>1170</v>
      </c>
      <c r="F458" t="s">
        <v>1161</v>
      </c>
      <c r="G458" t="s">
        <v>16</v>
      </c>
      <c r="H458" s="5">
        <v>44153</v>
      </c>
      <c r="I458">
        <v>101264.64</v>
      </c>
      <c r="J458" t="s">
        <v>87</v>
      </c>
      <c r="K458">
        <v>-1955356032</v>
      </c>
      <c r="L458" t="s">
        <v>18</v>
      </c>
      <c r="M458" t="b">
        <v>0</v>
      </c>
      <c r="N458" s="6" cm="1">
        <f t="array" ref="N458">IF(Table_Employee!I458="N/A",
    IFERROR(MEDIAN(_xlfn._xlws.FILTER(Table_Employee_Clean[Salary],
        (Table_Employee_Clean[Department] = Table_Employee!E458) *
        (Table_Employee_Clean[Region] = Table_Employee!F458))),
    "N/A"),
Table_Employee!I458)</f>
        <v>101264.64</v>
      </c>
      <c r="O458" t="str">
        <f>" "&amp;SUBSTITUTE(Table_Employee_Clean[[#This Row],[Phone]],"-","")</f>
        <v xml:space="preserve"> 1955356032</v>
      </c>
      <c r="P458" t="str">
        <f>TEXT(Table_Employee_Clean[[#This Row],[Format_Phone]],"(000) 000-0000")</f>
        <v>(195) 535-6032</v>
      </c>
      <c r="Q458" t="str">
        <f>CONCATENATE(TRIM(Table_Employee_Clean[[#This Row],[First_Name]])," ",TRIM(Table_Employee_Clean[[#This Row],[Last_Name]]))</f>
        <v>Bob Miller</v>
      </c>
      <c r="R458">
        <f ca="1">DATEDIF(Table_Employee_Clean[[#This Row],[Join_Date]], TODAY(), "y")</f>
        <v>5</v>
      </c>
      <c r="S458" t="str">
        <f>CONCATENATE(TRIM(Table_Employee_Clean[[#This Row],[Name_Concat]])," FROM ",TRIM(Table_Employee_Clean[[#This Row],[Region]]))</f>
        <v>Bob Miller FROM California</v>
      </c>
    </row>
    <row r="459" spans="1:19" x14ac:dyDescent="0.25">
      <c r="A459" t="s">
        <v>593</v>
      </c>
      <c r="B459" t="s">
        <v>63</v>
      </c>
      <c r="C459" t="s">
        <v>42</v>
      </c>
      <c r="D459">
        <v>35</v>
      </c>
      <c r="E459" t="s">
        <v>1164</v>
      </c>
      <c r="F459" t="s">
        <v>1165</v>
      </c>
      <c r="G459" t="s">
        <v>28</v>
      </c>
      <c r="H459" s="5">
        <v>45251</v>
      </c>
      <c r="I459">
        <v>112272.02</v>
      </c>
      <c r="J459" t="s">
        <v>209</v>
      </c>
      <c r="K459">
        <v>-1903689002</v>
      </c>
      <c r="L459" t="s">
        <v>40</v>
      </c>
      <c r="M459" t="b">
        <v>0</v>
      </c>
      <c r="N459" s="6" cm="1">
        <f t="array" ref="N459">IF(Table_Employee!I459="N/A",
    IFERROR(MEDIAN(_xlfn._xlws.FILTER(Table_Employee_Clean[Salary],
        (Table_Employee_Clean[Department] = Table_Employee!E459) *
        (Table_Employee_Clean[Region] = Table_Employee!F459))),
    "N/A"),
Table_Employee!I459)</f>
        <v>112272.02</v>
      </c>
      <c r="O459" t="str">
        <f>" "&amp;SUBSTITUTE(Table_Employee_Clean[[#This Row],[Phone]],"-","")</f>
        <v xml:space="preserve"> 1903689002</v>
      </c>
      <c r="P459" t="str">
        <f>TEXT(Table_Employee_Clean[[#This Row],[Format_Phone]],"(000) 000-0000")</f>
        <v>(190) 368-9002</v>
      </c>
      <c r="Q459" t="str">
        <f>CONCATENATE(TRIM(Table_Employee_Clean[[#This Row],[First_Name]])," ",TRIM(Table_Employee_Clean[[#This Row],[Last_Name]]))</f>
        <v>Heidi Garcia</v>
      </c>
      <c r="R459">
        <f ca="1">DATEDIF(Table_Employee_Clean[[#This Row],[Join_Date]], TODAY(), "y")</f>
        <v>2</v>
      </c>
      <c r="S459" t="str">
        <f>CONCATENATE(TRIM(Table_Employee_Clean[[#This Row],[Name_Concat]])," FROM ",TRIM(Table_Employee_Clean[[#This Row],[Region]]))</f>
        <v>Heidi Garcia FROM Nevada</v>
      </c>
    </row>
    <row r="460" spans="1:19" x14ac:dyDescent="0.25">
      <c r="A460" t="s">
        <v>594</v>
      </c>
      <c r="B460" t="s">
        <v>36</v>
      </c>
      <c r="C460" t="s">
        <v>37</v>
      </c>
      <c r="D460">
        <v>30</v>
      </c>
      <c r="E460" t="s">
        <v>1160</v>
      </c>
      <c r="F460" t="s">
        <v>1171</v>
      </c>
      <c r="G460" t="s">
        <v>16</v>
      </c>
      <c r="H460" s="5">
        <v>44605</v>
      </c>
      <c r="I460">
        <v>71477.63</v>
      </c>
      <c r="J460" t="s">
        <v>39</v>
      </c>
      <c r="K460">
        <v>-102724054</v>
      </c>
      <c r="L460" t="s">
        <v>30</v>
      </c>
      <c r="M460" t="b">
        <v>1</v>
      </c>
      <c r="N460" s="6" cm="1">
        <f t="array" ref="N460">IF(Table_Employee!I460="N/A",
    IFERROR(MEDIAN(_xlfn._xlws.FILTER(Table_Employee_Clean[Salary],
        (Table_Employee_Clean[Department] = Table_Employee!E460) *
        (Table_Employee_Clean[Region] = Table_Employee!F460))),
    "N/A"),
Table_Employee!I460)</f>
        <v>71477.63</v>
      </c>
      <c r="O460" t="str">
        <f>" "&amp;SUBSTITUTE(Table_Employee_Clean[[#This Row],[Phone]],"-","")</f>
        <v xml:space="preserve"> 102724054</v>
      </c>
      <c r="P460" t="str">
        <f>TEXT(Table_Employee_Clean[[#This Row],[Format_Phone]],"(000) 000-0000")</f>
        <v>(010) 272-4054</v>
      </c>
      <c r="Q460" t="str">
        <f>CONCATENATE(TRIM(Table_Employee_Clean[[#This Row],[First_Name]])," ",TRIM(Table_Employee_Clean[[#This Row],[Last_Name]]))</f>
        <v>Frank Williams</v>
      </c>
      <c r="R460">
        <f ca="1">DATEDIF(Table_Employee_Clean[[#This Row],[Join_Date]], TODAY(), "y")</f>
        <v>4</v>
      </c>
      <c r="S460" t="str">
        <f>CONCATENATE(TRIM(Table_Employee_Clean[[#This Row],[Name_Concat]])," FROM ",TRIM(Table_Employee_Clean[[#This Row],[Region]]))</f>
        <v>Frank Williams FROM Illinois</v>
      </c>
    </row>
    <row r="461" spans="1:19" x14ac:dyDescent="0.25">
      <c r="A461" t="s">
        <v>595</v>
      </c>
      <c r="B461" t="s">
        <v>52</v>
      </c>
      <c r="C461" t="s">
        <v>37</v>
      </c>
      <c r="D461">
        <v>30</v>
      </c>
      <c r="E461" t="s">
        <v>1160</v>
      </c>
      <c r="F461" t="s">
        <v>1163</v>
      </c>
      <c r="G461" t="s">
        <v>28</v>
      </c>
      <c r="H461" s="5">
        <v>45004</v>
      </c>
      <c r="I461">
        <v>77412.100000000006</v>
      </c>
      <c r="J461" t="s">
        <v>84</v>
      </c>
      <c r="K461">
        <v>-9342967110</v>
      </c>
      <c r="L461" t="s">
        <v>40</v>
      </c>
      <c r="M461" t="b">
        <v>0</v>
      </c>
      <c r="N461" s="6" cm="1">
        <f t="array" ref="N461">IF(Table_Employee!I461="N/A",
    IFERROR(MEDIAN(_xlfn._xlws.FILTER(Table_Employee_Clean[Salary],
        (Table_Employee_Clean[Department] = Table_Employee!E461) *
        (Table_Employee_Clean[Region] = Table_Employee!F461))),
    "N/A"),
Table_Employee!I461)</f>
        <v>77412.100000000006</v>
      </c>
      <c r="O461" t="str">
        <f>" "&amp;SUBSTITUTE(Table_Employee_Clean[[#This Row],[Phone]],"-","")</f>
        <v xml:space="preserve"> 9342967110</v>
      </c>
      <c r="P461" t="str">
        <f>TEXT(Table_Employee_Clean[[#This Row],[Format_Phone]],"(000) 000-0000")</f>
        <v>(934) 296-7110</v>
      </c>
      <c r="Q461" t="str">
        <f>CONCATENATE(TRIM(Table_Employee_Clean[[#This Row],[First_Name]])," ",TRIM(Table_Employee_Clean[[#This Row],[Last_Name]]))</f>
        <v>Charlie Williams</v>
      </c>
      <c r="R461">
        <f ca="1">DATEDIF(Table_Employee_Clean[[#This Row],[Join_Date]], TODAY(), "y")</f>
        <v>3</v>
      </c>
      <c r="S461" t="str">
        <f>CONCATENATE(TRIM(Table_Employee_Clean[[#This Row],[Name_Concat]])," FROM ",TRIM(Table_Employee_Clean[[#This Row],[Region]]))</f>
        <v>Charlie Williams FROM Texas</v>
      </c>
    </row>
    <row r="462" spans="1:19" x14ac:dyDescent="0.25">
      <c r="A462" t="s">
        <v>596</v>
      </c>
      <c r="B462" t="s">
        <v>25</v>
      </c>
      <c r="C462" t="s">
        <v>53</v>
      </c>
      <c r="D462">
        <v>30</v>
      </c>
      <c r="E462" t="s">
        <v>1168</v>
      </c>
      <c r="F462" t="s">
        <v>1161</v>
      </c>
      <c r="G462" t="s">
        <v>28</v>
      </c>
      <c r="H462" s="5">
        <v>44283</v>
      </c>
      <c r="I462">
        <v>94775.27</v>
      </c>
      <c r="J462" t="s">
        <v>134</v>
      </c>
      <c r="K462">
        <v>-4837537457</v>
      </c>
      <c r="L462" t="s">
        <v>18</v>
      </c>
      <c r="M462" t="b">
        <v>0</v>
      </c>
      <c r="N462" s="6" cm="1">
        <f t="array" ref="N462">IF(Table_Employee!I462="N/A",
    IFERROR(MEDIAN(_xlfn._xlws.FILTER(Table_Employee_Clean[Salary],
        (Table_Employee_Clean[Department] = Table_Employee!E462) *
        (Table_Employee_Clean[Region] = Table_Employee!F462))),
    "N/A"),
Table_Employee!I462)</f>
        <v>94775.27</v>
      </c>
      <c r="O462" t="str">
        <f>" "&amp;SUBSTITUTE(Table_Employee_Clean[[#This Row],[Phone]],"-","")</f>
        <v xml:space="preserve"> 4837537457</v>
      </c>
      <c r="P462" t="str">
        <f>TEXT(Table_Employee_Clean[[#This Row],[Format_Phone]],"(000) 000-0000")</f>
        <v>(483) 753-7457</v>
      </c>
      <c r="Q462" t="str">
        <f>CONCATENATE(TRIM(Table_Employee_Clean[[#This Row],[First_Name]])," ",TRIM(Table_Employee_Clean[[#This Row],[Last_Name]]))</f>
        <v>Alice Johnson</v>
      </c>
      <c r="R462">
        <f ca="1">DATEDIF(Table_Employee_Clean[[#This Row],[Join_Date]], TODAY(), "y")</f>
        <v>5</v>
      </c>
      <c r="S462" t="str">
        <f>CONCATENATE(TRIM(Table_Employee_Clean[[#This Row],[Name_Concat]])," FROM ",TRIM(Table_Employee_Clean[[#This Row],[Region]]))</f>
        <v>Alice Johnson FROM California</v>
      </c>
    </row>
    <row r="463" spans="1:19" x14ac:dyDescent="0.25">
      <c r="A463" t="s">
        <v>597</v>
      </c>
      <c r="B463" t="s">
        <v>63</v>
      </c>
      <c r="C463" t="s">
        <v>26</v>
      </c>
      <c r="D463">
        <v>30</v>
      </c>
      <c r="E463" t="s">
        <v>1170</v>
      </c>
      <c r="F463" t="s">
        <v>1165</v>
      </c>
      <c r="G463" t="s">
        <v>16</v>
      </c>
      <c r="H463" s="5">
        <v>44318</v>
      </c>
      <c r="I463">
        <v>74276.710000000006</v>
      </c>
      <c r="J463" t="s">
        <v>251</v>
      </c>
      <c r="K463">
        <v>-4384588104</v>
      </c>
      <c r="L463" t="s">
        <v>23</v>
      </c>
      <c r="M463" t="b">
        <v>1</v>
      </c>
      <c r="N463" s="6" cm="1">
        <f t="array" ref="N463">IF(Table_Employee!I463="N/A",
    IFERROR(MEDIAN(_xlfn._xlws.FILTER(Table_Employee_Clean[Salary],
        (Table_Employee_Clean[Department] = Table_Employee!E463) *
        (Table_Employee_Clean[Region] = Table_Employee!F463))),
    "N/A"),
Table_Employee!I463)</f>
        <v>74276.710000000006</v>
      </c>
      <c r="O463" t="str">
        <f>" "&amp;SUBSTITUTE(Table_Employee_Clean[[#This Row],[Phone]],"-","")</f>
        <v xml:space="preserve"> 4384588104</v>
      </c>
      <c r="P463" t="str">
        <f>TEXT(Table_Employee_Clean[[#This Row],[Format_Phone]],"(000) 000-0000")</f>
        <v>(438) 458-8104</v>
      </c>
      <c r="Q463" t="str">
        <f>CONCATENATE(TRIM(Table_Employee_Clean[[#This Row],[First_Name]])," ",TRIM(Table_Employee_Clean[[#This Row],[Last_Name]]))</f>
        <v>Heidi Jones</v>
      </c>
      <c r="R463">
        <f ca="1">DATEDIF(Table_Employee_Clean[[#This Row],[Join_Date]], TODAY(), "y")</f>
        <v>5</v>
      </c>
      <c r="S463" t="str">
        <f>CONCATENATE(TRIM(Table_Employee_Clean[[#This Row],[Name_Concat]])," FROM ",TRIM(Table_Employee_Clean[[#This Row],[Region]]))</f>
        <v>Heidi Jones FROM Nevada</v>
      </c>
    </row>
    <row r="464" spans="1:19" x14ac:dyDescent="0.25">
      <c r="A464" t="s">
        <v>598</v>
      </c>
      <c r="B464" t="s">
        <v>13</v>
      </c>
      <c r="C464" t="s">
        <v>86</v>
      </c>
      <c r="D464">
        <v>35</v>
      </c>
      <c r="E464" t="s">
        <v>1162</v>
      </c>
      <c r="F464" t="s">
        <v>1163</v>
      </c>
      <c r="G464" t="s">
        <v>33</v>
      </c>
      <c r="H464" s="5">
        <v>44260</v>
      </c>
      <c r="I464">
        <v>67467.86</v>
      </c>
      <c r="J464" t="s">
        <v>87</v>
      </c>
      <c r="K464">
        <v>-6974132833</v>
      </c>
      <c r="L464" t="s">
        <v>30</v>
      </c>
      <c r="M464" t="b">
        <v>1</v>
      </c>
      <c r="N464" s="6" cm="1">
        <f t="array" ref="N464">IF(Table_Employee!I464="N/A",
    IFERROR(MEDIAN(_xlfn._xlws.FILTER(Table_Employee_Clean[Salary],
        (Table_Employee_Clean[Department] = Table_Employee!E464) *
        (Table_Employee_Clean[Region] = Table_Employee!F464))),
    "N/A"),
Table_Employee!I464)</f>
        <v>67467.86</v>
      </c>
      <c r="O464" t="str">
        <f>" "&amp;SUBSTITUTE(Table_Employee_Clean[[#This Row],[Phone]],"-","")</f>
        <v xml:space="preserve"> 6974132833</v>
      </c>
      <c r="P464" t="str">
        <f>TEXT(Table_Employee_Clean[[#This Row],[Format_Phone]],"(000) 000-0000")</f>
        <v>(697) 413-2833</v>
      </c>
      <c r="Q464" t="str">
        <f>CONCATENATE(TRIM(Table_Employee_Clean[[#This Row],[First_Name]])," ",TRIM(Table_Employee_Clean[[#This Row],[Last_Name]]))</f>
        <v>Bob Miller</v>
      </c>
      <c r="R464">
        <f ca="1">DATEDIF(Table_Employee_Clean[[#This Row],[Join_Date]], TODAY(), "y")</f>
        <v>5</v>
      </c>
      <c r="S464" t="str">
        <f>CONCATENATE(TRIM(Table_Employee_Clean[[#This Row],[Name_Concat]])," FROM ",TRIM(Table_Employee_Clean[[#This Row],[Region]]))</f>
        <v>Bob Miller FROM Texas</v>
      </c>
    </row>
    <row r="465" spans="1:19" x14ac:dyDescent="0.25">
      <c r="A465" t="s">
        <v>599</v>
      </c>
      <c r="B465" t="s">
        <v>32</v>
      </c>
      <c r="C465" t="s">
        <v>111</v>
      </c>
      <c r="D465">
        <v>25</v>
      </c>
      <c r="E465" t="s">
        <v>1160</v>
      </c>
      <c r="F465" t="s">
        <v>1163</v>
      </c>
      <c r="G465" t="s">
        <v>16</v>
      </c>
      <c r="H465" s="5">
        <v>44621</v>
      </c>
      <c r="I465">
        <v>80675.41</v>
      </c>
      <c r="J465" t="s">
        <v>384</v>
      </c>
      <c r="K465">
        <v>-8315203770</v>
      </c>
      <c r="L465" t="s">
        <v>23</v>
      </c>
      <c r="M465" t="b">
        <v>0</v>
      </c>
      <c r="N465" s="6" cm="1">
        <f t="array" ref="N465">IF(Table_Employee!I465="N/A",
    IFERROR(MEDIAN(_xlfn._xlws.FILTER(Table_Employee_Clean[Salary],
        (Table_Employee_Clean[Department] = Table_Employee!E465) *
        (Table_Employee_Clean[Region] = Table_Employee!F465))),
    "N/A"),
Table_Employee!I465)</f>
        <v>80675.41</v>
      </c>
      <c r="O465" t="str">
        <f>" "&amp;SUBSTITUTE(Table_Employee_Clean[[#This Row],[Phone]],"-","")</f>
        <v xml:space="preserve"> 8315203770</v>
      </c>
      <c r="P465" t="str">
        <f>TEXT(Table_Employee_Clean[[#This Row],[Format_Phone]],"(000) 000-0000")</f>
        <v>(831) 520-3770</v>
      </c>
      <c r="Q465" t="str">
        <f>CONCATENATE(TRIM(Table_Employee_Clean[[#This Row],[First_Name]])," ",TRIM(Table_Employee_Clean[[#This Row],[Last_Name]]))</f>
        <v>Eva Smith</v>
      </c>
      <c r="R465">
        <f ca="1">DATEDIF(Table_Employee_Clean[[#This Row],[Join_Date]], TODAY(), "y")</f>
        <v>4</v>
      </c>
      <c r="S465" t="str">
        <f>CONCATENATE(TRIM(Table_Employee_Clean[[#This Row],[Name_Concat]])," FROM ",TRIM(Table_Employee_Clean[[#This Row],[Region]]))</f>
        <v>Eva Smith FROM Texas</v>
      </c>
    </row>
    <row r="466" spans="1:19" x14ac:dyDescent="0.25">
      <c r="A466" t="s">
        <v>600</v>
      </c>
      <c r="B466" t="s">
        <v>52</v>
      </c>
      <c r="C466" t="s">
        <v>20</v>
      </c>
      <c r="D466">
        <v>40</v>
      </c>
      <c r="E466" t="s">
        <v>1162</v>
      </c>
      <c r="F466" t="s">
        <v>1167</v>
      </c>
      <c r="G466" t="s">
        <v>33</v>
      </c>
      <c r="H466" s="5">
        <v>44949</v>
      </c>
      <c r="I466">
        <v>76274.33</v>
      </c>
      <c r="J466" t="s">
        <v>114</v>
      </c>
      <c r="K466">
        <v>-704496409</v>
      </c>
      <c r="L466" t="s">
        <v>18</v>
      </c>
      <c r="M466" t="b">
        <v>0</v>
      </c>
      <c r="N466" s="6" cm="1">
        <f t="array" ref="N466">IF(Table_Employee!I466="N/A",
    IFERROR(MEDIAN(_xlfn._xlws.FILTER(Table_Employee_Clean[Salary],
        (Table_Employee_Clean[Department] = Table_Employee!E466) *
        (Table_Employee_Clean[Region] = Table_Employee!F466))),
    "N/A"),
Table_Employee!I466)</f>
        <v>76274.33</v>
      </c>
      <c r="O466" t="str">
        <f>" "&amp;SUBSTITUTE(Table_Employee_Clean[[#This Row],[Phone]],"-","")</f>
        <v xml:space="preserve"> 704496409</v>
      </c>
      <c r="P466" t="str">
        <f>TEXT(Table_Employee_Clean[[#This Row],[Format_Phone]],"(000) 000-0000")</f>
        <v>(070) 449-6409</v>
      </c>
      <c r="Q466" t="str">
        <f>CONCATENATE(TRIM(Table_Employee_Clean[[#This Row],[First_Name]])," ",TRIM(Table_Employee_Clean[[#This Row],[Last_Name]]))</f>
        <v>Charlie Brown</v>
      </c>
      <c r="R466">
        <f ca="1">DATEDIF(Table_Employee_Clean[[#This Row],[Join_Date]], TODAY(), "y")</f>
        <v>3</v>
      </c>
      <c r="S466" t="str">
        <f>CONCATENATE(TRIM(Table_Employee_Clean[[#This Row],[Name_Concat]])," FROM ",TRIM(Table_Employee_Clean[[#This Row],[Region]]))</f>
        <v>Charlie Brown FROM Florida</v>
      </c>
    </row>
    <row r="467" spans="1:19" x14ac:dyDescent="0.25">
      <c r="A467" t="s">
        <v>601</v>
      </c>
      <c r="B467" t="s">
        <v>57</v>
      </c>
      <c r="C467" t="s">
        <v>14</v>
      </c>
      <c r="D467">
        <v>30</v>
      </c>
      <c r="E467" t="s">
        <v>1162</v>
      </c>
      <c r="F467" t="s">
        <v>1163</v>
      </c>
      <c r="G467" t="s">
        <v>16</v>
      </c>
      <c r="H467" s="5">
        <v>44434</v>
      </c>
      <c r="I467">
        <v>51405.46</v>
      </c>
      <c r="J467" t="s">
        <v>61</v>
      </c>
      <c r="K467">
        <v>-4967066702</v>
      </c>
      <c r="L467" t="s">
        <v>18</v>
      </c>
      <c r="M467" t="b">
        <v>1</v>
      </c>
      <c r="N467" s="6" cm="1">
        <f t="array" ref="N467">IF(Table_Employee!I467="N/A",
    IFERROR(MEDIAN(_xlfn._xlws.FILTER(Table_Employee_Clean[Salary],
        (Table_Employee_Clean[Department] = Table_Employee!E467) *
        (Table_Employee_Clean[Region] = Table_Employee!F467))),
    "N/A"),
Table_Employee!I467)</f>
        <v>51405.46</v>
      </c>
      <c r="O467" t="str">
        <f>" "&amp;SUBSTITUTE(Table_Employee_Clean[[#This Row],[Phone]],"-","")</f>
        <v xml:space="preserve"> 4967066702</v>
      </c>
      <c r="P467" t="str">
        <f>TEXT(Table_Employee_Clean[[#This Row],[Format_Phone]],"(000) 000-0000")</f>
        <v>(496) 706-6702</v>
      </c>
      <c r="Q467" t="str">
        <f>CONCATENATE(TRIM(Table_Employee_Clean[[#This Row],[First_Name]])," ",TRIM(Table_Employee_Clean[[#This Row],[Last_Name]]))</f>
        <v>David Davis</v>
      </c>
      <c r="R467">
        <f ca="1">DATEDIF(Table_Employee_Clean[[#This Row],[Join_Date]], TODAY(), "y")</f>
        <v>5</v>
      </c>
      <c r="S467" t="str">
        <f>CONCATENATE(TRIM(Table_Employee_Clean[[#This Row],[Name_Concat]])," FROM ",TRIM(Table_Employee_Clean[[#This Row],[Region]]))</f>
        <v>David Davis FROM Texas</v>
      </c>
    </row>
    <row r="468" spans="1:19" x14ac:dyDescent="0.25">
      <c r="A468" t="s">
        <v>602</v>
      </c>
      <c r="B468" t="s">
        <v>13</v>
      </c>
      <c r="C468" t="s">
        <v>42</v>
      </c>
      <c r="D468">
        <v>25</v>
      </c>
      <c r="E468" t="s">
        <v>1170</v>
      </c>
      <c r="F468" t="s">
        <v>1169</v>
      </c>
      <c r="G468" t="s">
        <v>33</v>
      </c>
      <c r="H468" s="5">
        <v>44160</v>
      </c>
      <c r="I468">
        <v>101238.96</v>
      </c>
      <c r="J468" t="s">
        <v>136</v>
      </c>
      <c r="K468">
        <v>-3626804084</v>
      </c>
      <c r="L468" t="s">
        <v>18</v>
      </c>
      <c r="M468" t="b">
        <v>1</v>
      </c>
      <c r="N468" s="6" cm="1">
        <f t="array" ref="N468">IF(Table_Employee!I468="N/A",
    IFERROR(MEDIAN(_xlfn._xlws.FILTER(Table_Employee_Clean[Salary],
        (Table_Employee_Clean[Department] = Table_Employee!E468) *
        (Table_Employee_Clean[Region] = Table_Employee!F468))),
    "N/A"),
Table_Employee!I468)</f>
        <v>101238.96</v>
      </c>
      <c r="O468" t="str">
        <f>" "&amp;SUBSTITUTE(Table_Employee_Clean[[#This Row],[Phone]],"-","")</f>
        <v xml:space="preserve"> 3626804084</v>
      </c>
      <c r="P468" t="str">
        <f>TEXT(Table_Employee_Clean[[#This Row],[Format_Phone]],"(000) 000-0000")</f>
        <v>(362) 680-4084</v>
      </c>
      <c r="Q468" t="str">
        <f>CONCATENATE(TRIM(Table_Employee_Clean[[#This Row],[First_Name]])," ",TRIM(Table_Employee_Clean[[#This Row],[Last_Name]]))</f>
        <v>Bob Garcia</v>
      </c>
      <c r="R468">
        <f ca="1">DATEDIF(Table_Employee_Clean[[#This Row],[Join_Date]], TODAY(), "y")</f>
        <v>5</v>
      </c>
      <c r="S468" t="str">
        <f>CONCATENATE(TRIM(Table_Employee_Clean[[#This Row],[Name_Concat]])," FROM ",TRIM(Table_Employee_Clean[[#This Row],[Region]]))</f>
        <v>Bob Garcia FROM New York</v>
      </c>
    </row>
    <row r="469" spans="1:19" x14ac:dyDescent="0.25">
      <c r="A469" t="s">
        <v>603</v>
      </c>
      <c r="B469" t="s">
        <v>13</v>
      </c>
      <c r="C469" t="s">
        <v>111</v>
      </c>
      <c r="D469">
        <v>35</v>
      </c>
      <c r="E469" t="s">
        <v>1168</v>
      </c>
      <c r="F469" t="s">
        <v>1171</v>
      </c>
      <c r="G469" t="s">
        <v>33</v>
      </c>
      <c r="H469" s="5">
        <v>45273</v>
      </c>
      <c r="I469">
        <v>52169.52</v>
      </c>
      <c r="J469" t="s">
        <v>112</v>
      </c>
      <c r="K469">
        <v>-954930595</v>
      </c>
      <c r="L469" t="s">
        <v>23</v>
      </c>
      <c r="M469" t="b">
        <v>0</v>
      </c>
      <c r="N469" s="6" cm="1">
        <f t="array" ref="N469">IF(Table_Employee!I469="N/A",
    IFERROR(MEDIAN(_xlfn._xlws.FILTER(Table_Employee_Clean[Salary],
        (Table_Employee_Clean[Department] = Table_Employee!E469) *
        (Table_Employee_Clean[Region] = Table_Employee!F469))),
    "N/A"),
Table_Employee!I469)</f>
        <v>52169.52</v>
      </c>
      <c r="O469" t="str">
        <f>" "&amp;SUBSTITUTE(Table_Employee_Clean[[#This Row],[Phone]],"-","")</f>
        <v xml:space="preserve"> 954930595</v>
      </c>
      <c r="P469" t="str">
        <f>TEXT(Table_Employee_Clean[[#This Row],[Format_Phone]],"(000) 000-0000")</f>
        <v>(095) 493-0595</v>
      </c>
      <c r="Q469" t="str">
        <f>CONCATENATE(TRIM(Table_Employee_Clean[[#This Row],[First_Name]])," ",TRIM(Table_Employee_Clean[[#This Row],[Last_Name]]))</f>
        <v>Bob Smith</v>
      </c>
      <c r="R469">
        <f ca="1">DATEDIF(Table_Employee_Clean[[#This Row],[Join_Date]], TODAY(), "y")</f>
        <v>2</v>
      </c>
      <c r="S469" t="str">
        <f>CONCATENATE(TRIM(Table_Employee_Clean[[#This Row],[Name_Concat]])," FROM ",TRIM(Table_Employee_Clean[[#This Row],[Region]]))</f>
        <v>Bob Smith FROM Illinois</v>
      </c>
    </row>
    <row r="470" spans="1:19" x14ac:dyDescent="0.25">
      <c r="A470" t="s">
        <v>604</v>
      </c>
      <c r="B470" t="s">
        <v>52</v>
      </c>
      <c r="C470" t="s">
        <v>26</v>
      </c>
      <c r="D470">
        <v>30</v>
      </c>
      <c r="E470" t="s">
        <v>1162</v>
      </c>
      <c r="F470" t="s">
        <v>1169</v>
      </c>
      <c r="G470" t="s">
        <v>16</v>
      </c>
      <c r="H470" s="5">
        <v>44038</v>
      </c>
      <c r="I470">
        <v>73176.62</v>
      </c>
      <c r="J470" t="s">
        <v>109</v>
      </c>
      <c r="K470">
        <v>-6018648768</v>
      </c>
      <c r="L470" t="s">
        <v>23</v>
      </c>
      <c r="M470" t="b">
        <v>0</v>
      </c>
      <c r="N470" s="6" cm="1">
        <f t="array" ref="N470">IF(Table_Employee!I470="N/A",
    IFERROR(MEDIAN(_xlfn._xlws.FILTER(Table_Employee_Clean[Salary],
        (Table_Employee_Clean[Department] = Table_Employee!E470) *
        (Table_Employee_Clean[Region] = Table_Employee!F470))),
    "N/A"),
Table_Employee!I470)</f>
        <v>73176.62</v>
      </c>
      <c r="O470" t="str">
        <f>" "&amp;SUBSTITUTE(Table_Employee_Clean[[#This Row],[Phone]],"-","")</f>
        <v xml:space="preserve"> 6018648768</v>
      </c>
      <c r="P470" t="str">
        <f>TEXT(Table_Employee_Clean[[#This Row],[Format_Phone]],"(000) 000-0000")</f>
        <v>(601) 864-8768</v>
      </c>
      <c r="Q470" t="str">
        <f>CONCATENATE(TRIM(Table_Employee_Clean[[#This Row],[First_Name]])," ",TRIM(Table_Employee_Clean[[#This Row],[Last_Name]]))</f>
        <v>Charlie Jones</v>
      </c>
      <c r="R470">
        <f ca="1">DATEDIF(Table_Employee_Clean[[#This Row],[Join_Date]], TODAY(), "y")</f>
        <v>6</v>
      </c>
      <c r="S470" t="str">
        <f>CONCATENATE(TRIM(Table_Employee_Clean[[#This Row],[Name_Concat]])," FROM ",TRIM(Table_Employee_Clean[[#This Row],[Region]]))</f>
        <v>Charlie Jones FROM New York</v>
      </c>
    </row>
    <row r="471" spans="1:19" x14ac:dyDescent="0.25">
      <c r="A471" t="s">
        <v>605</v>
      </c>
      <c r="B471" t="s">
        <v>67</v>
      </c>
      <c r="C471" t="s">
        <v>20</v>
      </c>
      <c r="D471">
        <v>30</v>
      </c>
      <c r="E471" t="s">
        <v>1160</v>
      </c>
      <c r="F471" t="s">
        <v>1165</v>
      </c>
      <c r="G471" t="s">
        <v>28</v>
      </c>
      <c r="H471" s="5">
        <v>44374</v>
      </c>
      <c r="I471">
        <v>96241.85</v>
      </c>
      <c r="J471" t="s">
        <v>173</v>
      </c>
      <c r="K471">
        <v>-9842673203</v>
      </c>
      <c r="L471" t="s">
        <v>23</v>
      </c>
      <c r="M471" t="b">
        <v>0</v>
      </c>
      <c r="N471" s="6" cm="1">
        <f t="array" ref="N471">IF(Table_Employee!I471="N/A",
    IFERROR(MEDIAN(_xlfn._xlws.FILTER(Table_Employee_Clean[Salary],
        (Table_Employee_Clean[Department] = Table_Employee!E471) *
        (Table_Employee_Clean[Region] = Table_Employee!F471))),
    "N/A"),
Table_Employee!I471)</f>
        <v>96241.85</v>
      </c>
      <c r="O471" t="str">
        <f>" "&amp;SUBSTITUTE(Table_Employee_Clean[[#This Row],[Phone]],"-","")</f>
        <v xml:space="preserve"> 9842673203</v>
      </c>
      <c r="P471" t="str">
        <f>TEXT(Table_Employee_Clean[[#This Row],[Format_Phone]],"(000) 000-0000")</f>
        <v>(984) 267-3203</v>
      </c>
      <c r="Q471" t="str">
        <f>CONCATENATE(TRIM(Table_Employee_Clean[[#This Row],[First_Name]])," ",TRIM(Table_Employee_Clean[[#This Row],[Last_Name]]))</f>
        <v>Grace Brown</v>
      </c>
      <c r="R471">
        <f ca="1">DATEDIF(Table_Employee_Clean[[#This Row],[Join_Date]], TODAY(), "y")</f>
        <v>5</v>
      </c>
      <c r="S471" t="str">
        <f>CONCATENATE(TRIM(Table_Employee_Clean[[#This Row],[Name_Concat]])," FROM ",TRIM(Table_Employee_Clean[[#This Row],[Region]]))</f>
        <v>Grace Brown FROM Nevada</v>
      </c>
    </row>
    <row r="472" spans="1:19" x14ac:dyDescent="0.25">
      <c r="A472" t="s">
        <v>606</v>
      </c>
      <c r="B472" t="s">
        <v>13</v>
      </c>
      <c r="C472" t="s">
        <v>26</v>
      </c>
      <c r="D472">
        <v>25</v>
      </c>
      <c r="E472" t="s">
        <v>1162</v>
      </c>
      <c r="F472" t="s">
        <v>1171</v>
      </c>
      <c r="G472" t="s">
        <v>28</v>
      </c>
      <c r="H472" s="5">
        <v>45551</v>
      </c>
      <c r="I472">
        <v>84366.38</v>
      </c>
      <c r="J472" t="s">
        <v>48</v>
      </c>
      <c r="K472">
        <v>-4138459608</v>
      </c>
      <c r="L472" t="s">
        <v>23</v>
      </c>
      <c r="M472" t="b">
        <v>0</v>
      </c>
      <c r="N472" s="6" cm="1">
        <f t="array" ref="N472">IF(Table_Employee!I472="N/A",
    IFERROR(MEDIAN(_xlfn._xlws.FILTER(Table_Employee_Clean[Salary],
        (Table_Employee_Clean[Department] = Table_Employee!E472) *
        (Table_Employee_Clean[Region] = Table_Employee!F472))),
    "N/A"),
Table_Employee!I472)</f>
        <v>84366.38</v>
      </c>
      <c r="O472" t="str">
        <f>" "&amp;SUBSTITUTE(Table_Employee_Clean[[#This Row],[Phone]],"-","")</f>
        <v xml:space="preserve"> 4138459608</v>
      </c>
      <c r="P472" t="str">
        <f>TEXT(Table_Employee_Clean[[#This Row],[Format_Phone]],"(000) 000-0000")</f>
        <v>(413) 845-9608</v>
      </c>
      <c r="Q472" t="str">
        <f>CONCATENATE(TRIM(Table_Employee_Clean[[#This Row],[First_Name]])," ",TRIM(Table_Employee_Clean[[#This Row],[Last_Name]]))</f>
        <v>Bob Jones</v>
      </c>
      <c r="R472">
        <f ca="1">DATEDIF(Table_Employee_Clean[[#This Row],[Join_Date]], TODAY(), "y")</f>
        <v>2</v>
      </c>
      <c r="S472" t="str">
        <f>CONCATENATE(TRIM(Table_Employee_Clean[[#This Row],[Name_Concat]])," FROM ",TRIM(Table_Employee_Clean[[#This Row],[Region]]))</f>
        <v>Bob Jones FROM Illinois</v>
      </c>
    </row>
    <row r="473" spans="1:19" x14ac:dyDescent="0.25">
      <c r="A473" t="s">
        <v>607</v>
      </c>
      <c r="B473" t="s">
        <v>25</v>
      </c>
      <c r="C473" t="s">
        <v>42</v>
      </c>
      <c r="D473">
        <v>40</v>
      </c>
      <c r="E473" t="s">
        <v>1166</v>
      </c>
      <c r="F473" t="s">
        <v>1161</v>
      </c>
      <c r="G473" t="s">
        <v>28</v>
      </c>
      <c r="H473" s="5">
        <v>45111</v>
      </c>
      <c r="I473">
        <v>92015.09</v>
      </c>
      <c r="J473" t="s">
        <v>44</v>
      </c>
      <c r="K473">
        <v>-4544901494</v>
      </c>
      <c r="L473" t="s">
        <v>18</v>
      </c>
      <c r="M473" t="b">
        <v>1</v>
      </c>
      <c r="N473" s="6" cm="1">
        <f t="array" ref="N473">IF(Table_Employee!I473="N/A",
    IFERROR(MEDIAN(_xlfn._xlws.FILTER(Table_Employee_Clean[Salary],
        (Table_Employee_Clean[Department] = Table_Employee!E473) *
        (Table_Employee_Clean[Region] = Table_Employee!F473))),
    "N/A"),
Table_Employee!I473)</f>
        <v>92015.09</v>
      </c>
      <c r="O473" t="str">
        <f>" "&amp;SUBSTITUTE(Table_Employee_Clean[[#This Row],[Phone]],"-","")</f>
        <v xml:space="preserve"> 4544901494</v>
      </c>
      <c r="P473" t="str">
        <f>TEXT(Table_Employee_Clean[[#This Row],[Format_Phone]],"(000) 000-0000")</f>
        <v>(454) 490-1494</v>
      </c>
      <c r="Q473" t="str">
        <f>CONCATENATE(TRIM(Table_Employee_Clean[[#This Row],[First_Name]])," ",TRIM(Table_Employee_Clean[[#This Row],[Last_Name]]))</f>
        <v>Alice Garcia</v>
      </c>
      <c r="R473">
        <f ca="1">DATEDIF(Table_Employee_Clean[[#This Row],[Join_Date]], TODAY(), "y")</f>
        <v>3</v>
      </c>
      <c r="S473" t="str">
        <f>CONCATENATE(TRIM(Table_Employee_Clean[[#This Row],[Name_Concat]])," FROM ",TRIM(Table_Employee_Clean[[#This Row],[Region]]))</f>
        <v>Alice Garcia FROM California</v>
      </c>
    </row>
    <row r="474" spans="1:19" x14ac:dyDescent="0.25">
      <c r="A474" t="s">
        <v>608</v>
      </c>
      <c r="B474" t="s">
        <v>25</v>
      </c>
      <c r="C474" t="s">
        <v>37</v>
      </c>
      <c r="D474">
        <v>30</v>
      </c>
      <c r="E474" t="s">
        <v>1164</v>
      </c>
      <c r="F474" t="s">
        <v>1165</v>
      </c>
      <c r="G474" t="s">
        <v>33</v>
      </c>
      <c r="H474" s="5">
        <v>43998</v>
      </c>
      <c r="I474">
        <v>83149.95</v>
      </c>
      <c r="J474" t="s">
        <v>281</v>
      </c>
      <c r="K474">
        <v>-4277070704</v>
      </c>
      <c r="L474" t="s">
        <v>18</v>
      </c>
      <c r="M474" t="b">
        <v>0</v>
      </c>
      <c r="N474" s="6" cm="1">
        <f t="array" ref="N474">IF(Table_Employee!I474="N/A",
    IFERROR(MEDIAN(_xlfn._xlws.FILTER(Table_Employee_Clean[Salary],
        (Table_Employee_Clean[Department] = Table_Employee!E474) *
        (Table_Employee_Clean[Region] = Table_Employee!F474))),
    "N/A"),
Table_Employee!I474)</f>
        <v>83149.95</v>
      </c>
      <c r="O474" t="str">
        <f>" "&amp;SUBSTITUTE(Table_Employee_Clean[[#This Row],[Phone]],"-","")</f>
        <v xml:space="preserve"> 4277070704</v>
      </c>
      <c r="P474" t="str">
        <f>TEXT(Table_Employee_Clean[[#This Row],[Format_Phone]],"(000) 000-0000")</f>
        <v>(427) 707-0704</v>
      </c>
      <c r="Q474" t="str">
        <f>CONCATENATE(TRIM(Table_Employee_Clean[[#This Row],[First_Name]])," ",TRIM(Table_Employee_Clean[[#This Row],[Last_Name]]))</f>
        <v>Alice Williams</v>
      </c>
      <c r="R474">
        <f ca="1">DATEDIF(Table_Employee_Clean[[#This Row],[Join_Date]], TODAY(), "y")</f>
        <v>6</v>
      </c>
      <c r="S474" t="str">
        <f>CONCATENATE(TRIM(Table_Employee_Clean[[#This Row],[Name_Concat]])," FROM ",TRIM(Table_Employee_Clean[[#This Row],[Region]]))</f>
        <v>Alice Williams FROM Nevada</v>
      </c>
    </row>
    <row r="475" spans="1:19" x14ac:dyDescent="0.25">
      <c r="A475" t="s">
        <v>609</v>
      </c>
      <c r="B475" t="s">
        <v>67</v>
      </c>
      <c r="C475" t="s">
        <v>20</v>
      </c>
      <c r="D475">
        <v>40</v>
      </c>
      <c r="E475" t="s">
        <v>1162</v>
      </c>
      <c r="F475" t="s">
        <v>1165</v>
      </c>
      <c r="G475" t="s">
        <v>33</v>
      </c>
      <c r="H475" s="5">
        <v>44017</v>
      </c>
      <c r="I475">
        <v>94930.65</v>
      </c>
      <c r="J475" t="s">
        <v>173</v>
      </c>
      <c r="K475">
        <v>-7836091497</v>
      </c>
      <c r="L475" t="s">
        <v>30</v>
      </c>
      <c r="M475" t="b">
        <v>0</v>
      </c>
      <c r="N475" s="6" cm="1">
        <f t="array" ref="N475">IF(Table_Employee!I475="N/A",
    IFERROR(MEDIAN(_xlfn._xlws.FILTER(Table_Employee_Clean[Salary],
        (Table_Employee_Clean[Department] = Table_Employee!E475) *
        (Table_Employee_Clean[Region] = Table_Employee!F475))),
    "N/A"),
Table_Employee!I475)</f>
        <v>94930.65</v>
      </c>
      <c r="O475" t="str">
        <f>" "&amp;SUBSTITUTE(Table_Employee_Clean[[#This Row],[Phone]],"-","")</f>
        <v xml:space="preserve"> 7836091497</v>
      </c>
      <c r="P475" t="str">
        <f>TEXT(Table_Employee_Clean[[#This Row],[Format_Phone]],"(000) 000-0000")</f>
        <v>(783) 609-1497</v>
      </c>
      <c r="Q475" t="str">
        <f>CONCATENATE(TRIM(Table_Employee_Clean[[#This Row],[First_Name]])," ",TRIM(Table_Employee_Clean[[#This Row],[Last_Name]]))</f>
        <v>Grace Brown</v>
      </c>
      <c r="R475">
        <f ca="1">DATEDIF(Table_Employee_Clean[[#This Row],[Join_Date]], TODAY(), "y")</f>
        <v>6</v>
      </c>
      <c r="S475" t="str">
        <f>CONCATENATE(TRIM(Table_Employee_Clean[[#This Row],[Name_Concat]])," FROM ",TRIM(Table_Employee_Clean[[#This Row],[Region]]))</f>
        <v>Grace Brown FROM Nevada</v>
      </c>
    </row>
    <row r="476" spans="1:19" x14ac:dyDescent="0.25">
      <c r="A476" t="s">
        <v>610</v>
      </c>
      <c r="B476" t="s">
        <v>36</v>
      </c>
      <c r="C476" t="s">
        <v>37</v>
      </c>
      <c r="D476">
        <v>40</v>
      </c>
      <c r="E476" t="s">
        <v>1170</v>
      </c>
      <c r="F476" t="s">
        <v>1169</v>
      </c>
      <c r="G476" t="s">
        <v>33</v>
      </c>
      <c r="H476" s="5">
        <v>43922</v>
      </c>
      <c r="I476">
        <v>68430.720000000001</v>
      </c>
      <c r="J476" t="s">
        <v>39</v>
      </c>
      <c r="K476">
        <v>-5172444722</v>
      </c>
      <c r="L476" t="s">
        <v>30</v>
      </c>
      <c r="M476" t="b">
        <v>1</v>
      </c>
      <c r="N476" s="6" cm="1">
        <f t="array" ref="N476">IF(Table_Employee!I476="N/A",
    IFERROR(MEDIAN(_xlfn._xlws.FILTER(Table_Employee_Clean[Salary],
        (Table_Employee_Clean[Department] = Table_Employee!E476) *
        (Table_Employee_Clean[Region] = Table_Employee!F476))),
    "N/A"),
Table_Employee!I476)</f>
        <v>68430.720000000001</v>
      </c>
      <c r="O476" t="str">
        <f>" "&amp;SUBSTITUTE(Table_Employee_Clean[[#This Row],[Phone]],"-","")</f>
        <v xml:space="preserve"> 5172444722</v>
      </c>
      <c r="P476" t="str">
        <f>TEXT(Table_Employee_Clean[[#This Row],[Format_Phone]],"(000) 000-0000")</f>
        <v>(517) 244-4722</v>
      </c>
      <c r="Q476" t="str">
        <f>CONCATENATE(TRIM(Table_Employee_Clean[[#This Row],[First_Name]])," ",TRIM(Table_Employee_Clean[[#This Row],[Last_Name]]))</f>
        <v>Frank Williams</v>
      </c>
      <c r="R476">
        <f ca="1">DATEDIF(Table_Employee_Clean[[#This Row],[Join_Date]], TODAY(), "y")</f>
        <v>6</v>
      </c>
      <c r="S476" t="str">
        <f>CONCATENATE(TRIM(Table_Employee_Clean[[#This Row],[Name_Concat]])," FROM ",TRIM(Table_Employee_Clean[[#This Row],[Region]]))</f>
        <v>Frank Williams FROM New York</v>
      </c>
    </row>
    <row r="477" spans="1:19" x14ac:dyDescent="0.25">
      <c r="A477" t="s">
        <v>611</v>
      </c>
      <c r="B477" t="s">
        <v>57</v>
      </c>
      <c r="C477" t="s">
        <v>42</v>
      </c>
      <c r="D477">
        <v>35</v>
      </c>
      <c r="E477" t="s">
        <v>1168</v>
      </c>
      <c r="F477" t="s">
        <v>1163</v>
      </c>
      <c r="G477" t="s">
        <v>16</v>
      </c>
      <c r="H477" s="5">
        <v>45371</v>
      </c>
      <c r="I477">
        <v>98752.97</v>
      </c>
      <c r="J477" t="s">
        <v>94</v>
      </c>
      <c r="K477">
        <v>-2290310286</v>
      </c>
      <c r="L477" t="s">
        <v>23</v>
      </c>
      <c r="M477" t="b">
        <v>0</v>
      </c>
      <c r="N477" s="6" cm="1">
        <f t="array" ref="N477">IF(Table_Employee!I477="N/A",
    IFERROR(MEDIAN(_xlfn._xlws.FILTER(Table_Employee_Clean[Salary],
        (Table_Employee_Clean[Department] = Table_Employee!E477) *
        (Table_Employee_Clean[Region] = Table_Employee!F477))),
    "N/A"),
Table_Employee!I477)</f>
        <v>98752.97</v>
      </c>
      <c r="O477" t="str">
        <f>" "&amp;SUBSTITUTE(Table_Employee_Clean[[#This Row],[Phone]],"-","")</f>
        <v xml:space="preserve"> 2290310286</v>
      </c>
      <c r="P477" t="str">
        <f>TEXT(Table_Employee_Clean[[#This Row],[Format_Phone]],"(000) 000-0000")</f>
        <v>(229) 031-0286</v>
      </c>
      <c r="Q477" t="str">
        <f>CONCATENATE(TRIM(Table_Employee_Clean[[#This Row],[First_Name]])," ",TRIM(Table_Employee_Clean[[#This Row],[Last_Name]]))</f>
        <v>David Garcia</v>
      </c>
      <c r="R477">
        <f ca="1">DATEDIF(Table_Employee_Clean[[#This Row],[Join_Date]], TODAY(), "y")</f>
        <v>2</v>
      </c>
      <c r="S477" t="str">
        <f>CONCATENATE(TRIM(Table_Employee_Clean[[#This Row],[Name_Concat]])," FROM ",TRIM(Table_Employee_Clean[[#This Row],[Region]]))</f>
        <v>David Garcia FROM Texas</v>
      </c>
    </row>
    <row r="478" spans="1:19" x14ac:dyDescent="0.25">
      <c r="A478" t="s">
        <v>612</v>
      </c>
      <c r="B478" t="s">
        <v>36</v>
      </c>
      <c r="C478" t="s">
        <v>111</v>
      </c>
      <c r="D478">
        <v>30</v>
      </c>
      <c r="E478" t="s">
        <v>1162</v>
      </c>
      <c r="F478" t="s">
        <v>1171</v>
      </c>
      <c r="G478" t="s">
        <v>16</v>
      </c>
      <c r="H478" s="5">
        <v>44964</v>
      </c>
      <c r="I478">
        <v>54268.86</v>
      </c>
      <c r="J478" t="s">
        <v>124</v>
      </c>
      <c r="K478">
        <v>-9508304404</v>
      </c>
      <c r="L478" t="s">
        <v>40</v>
      </c>
      <c r="M478" t="b">
        <v>1</v>
      </c>
      <c r="N478" s="6" cm="1">
        <f t="array" ref="N478">IF(Table_Employee!I478="N/A",
    IFERROR(MEDIAN(_xlfn._xlws.FILTER(Table_Employee_Clean[Salary],
        (Table_Employee_Clean[Department] = Table_Employee!E478) *
        (Table_Employee_Clean[Region] = Table_Employee!F478))),
    "N/A"),
Table_Employee!I478)</f>
        <v>54268.86</v>
      </c>
      <c r="O478" t="str">
        <f>" "&amp;SUBSTITUTE(Table_Employee_Clean[[#This Row],[Phone]],"-","")</f>
        <v xml:space="preserve"> 9508304404</v>
      </c>
      <c r="P478" t="str">
        <f>TEXT(Table_Employee_Clean[[#This Row],[Format_Phone]],"(000) 000-0000")</f>
        <v>(950) 830-4404</v>
      </c>
      <c r="Q478" t="str">
        <f>CONCATENATE(TRIM(Table_Employee_Clean[[#This Row],[First_Name]])," ",TRIM(Table_Employee_Clean[[#This Row],[Last_Name]]))</f>
        <v>Frank Smith</v>
      </c>
      <c r="R478">
        <f ca="1">DATEDIF(Table_Employee_Clean[[#This Row],[Join_Date]], TODAY(), "y")</f>
        <v>3</v>
      </c>
      <c r="S478" t="str">
        <f>CONCATENATE(TRIM(Table_Employee_Clean[[#This Row],[Name_Concat]])," FROM ",TRIM(Table_Employee_Clean[[#This Row],[Region]]))</f>
        <v>Frank Smith FROM Illinois</v>
      </c>
    </row>
    <row r="479" spans="1:19" x14ac:dyDescent="0.25">
      <c r="A479" t="s">
        <v>613</v>
      </c>
      <c r="B479" t="s">
        <v>67</v>
      </c>
      <c r="C479" t="s">
        <v>42</v>
      </c>
      <c r="D479">
        <v>30</v>
      </c>
      <c r="E479" t="s">
        <v>1160</v>
      </c>
      <c r="F479" t="s">
        <v>1167</v>
      </c>
      <c r="G479" t="s">
        <v>28</v>
      </c>
      <c r="H479" s="5">
        <v>45636</v>
      </c>
      <c r="I479">
        <v>66494.94</v>
      </c>
      <c r="J479" t="s">
        <v>78</v>
      </c>
      <c r="K479">
        <v>-8093511870</v>
      </c>
      <c r="L479" t="s">
        <v>40</v>
      </c>
      <c r="M479" t="b">
        <v>0</v>
      </c>
      <c r="N479" s="6" cm="1">
        <f t="array" ref="N479">IF(Table_Employee!I479="N/A",
    IFERROR(MEDIAN(_xlfn._xlws.FILTER(Table_Employee_Clean[Salary],
        (Table_Employee_Clean[Department] = Table_Employee!E479) *
        (Table_Employee_Clean[Region] = Table_Employee!F479))),
    "N/A"),
Table_Employee!I479)</f>
        <v>66494.94</v>
      </c>
      <c r="O479" t="str">
        <f>" "&amp;SUBSTITUTE(Table_Employee_Clean[[#This Row],[Phone]],"-","")</f>
        <v xml:space="preserve"> 8093511870</v>
      </c>
      <c r="P479" t="str">
        <f>TEXT(Table_Employee_Clean[[#This Row],[Format_Phone]],"(000) 000-0000")</f>
        <v>(809) 351-1870</v>
      </c>
      <c r="Q479" t="str">
        <f>CONCATENATE(TRIM(Table_Employee_Clean[[#This Row],[First_Name]])," ",TRIM(Table_Employee_Clean[[#This Row],[Last_Name]]))</f>
        <v>Grace Garcia</v>
      </c>
      <c r="R479">
        <f ca="1">DATEDIF(Table_Employee_Clean[[#This Row],[Join_Date]], TODAY(), "y")</f>
        <v>1</v>
      </c>
      <c r="S479" t="str">
        <f>CONCATENATE(TRIM(Table_Employee_Clean[[#This Row],[Name_Concat]])," FROM ",TRIM(Table_Employee_Clean[[#This Row],[Region]]))</f>
        <v>Grace Garcia FROM Florida</v>
      </c>
    </row>
    <row r="480" spans="1:19" x14ac:dyDescent="0.25">
      <c r="A480" t="s">
        <v>614</v>
      </c>
      <c r="B480" t="s">
        <v>67</v>
      </c>
      <c r="C480" t="s">
        <v>111</v>
      </c>
      <c r="D480">
        <v>25</v>
      </c>
      <c r="E480" t="s">
        <v>1168</v>
      </c>
      <c r="F480" t="s">
        <v>1171</v>
      </c>
      <c r="G480" t="s">
        <v>28</v>
      </c>
      <c r="H480" s="5">
        <v>45470</v>
      </c>
      <c r="I480">
        <v>90003.98</v>
      </c>
      <c r="J480" t="s">
        <v>122</v>
      </c>
      <c r="K480">
        <v>-8133595615</v>
      </c>
      <c r="L480" t="s">
        <v>18</v>
      </c>
      <c r="M480" t="b">
        <v>0</v>
      </c>
      <c r="N480" s="6" cm="1">
        <f t="array" ref="N480">IF(Table_Employee!I480="N/A",
    IFERROR(MEDIAN(_xlfn._xlws.FILTER(Table_Employee_Clean[Salary],
        (Table_Employee_Clean[Department] = Table_Employee!E480) *
        (Table_Employee_Clean[Region] = Table_Employee!F480))),
    "N/A"),
Table_Employee!I480)</f>
        <v>90003.98</v>
      </c>
      <c r="O480" t="str">
        <f>" "&amp;SUBSTITUTE(Table_Employee_Clean[[#This Row],[Phone]],"-","")</f>
        <v xml:space="preserve"> 8133595615</v>
      </c>
      <c r="P480" t="str">
        <f>TEXT(Table_Employee_Clean[[#This Row],[Format_Phone]],"(000) 000-0000")</f>
        <v>(813) 359-5615</v>
      </c>
      <c r="Q480" t="str">
        <f>CONCATENATE(TRIM(Table_Employee_Clean[[#This Row],[First_Name]])," ",TRIM(Table_Employee_Clean[[#This Row],[Last_Name]]))</f>
        <v>Grace Smith</v>
      </c>
      <c r="R480">
        <f ca="1">DATEDIF(Table_Employee_Clean[[#This Row],[Join_Date]], TODAY(), "y")</f>
        <v>2</v>
      </c>
      <c r="S480" t="str">
        <f>CONCATENATE(TRIM(Table_Employee_Clean[[#This Row],[Name_Concat]])," FROM ",TRIM(Table_Employee_Clean[[#This Row],[Region]]))</f>
        <v>Grace Smith FROM Illinois</v>
      </c>
    </row>
    <row r="481" spans="1:19" x14ac:dyDescent="0.25">
      <c r="A481" t="s">
        <v>615</v>
      </c>
      <c r="B481" t="s">
        <v>52</v>
      </c>
      <c r="C481" t="s">
        <v>20</v>
      </c>
      <c r="D481">
        <v>25</v>
      </c>
      <c r="E481" t="s">
        <v>1162</v>
      </c>
      <c r="F481" t="s">
        <v>1169</v>
      </c>
      <c r="G481" t="s">
        <v>16</v>
      </c>
      <c r="H481" s="5">
        <v>44264</v>
      </c>
      <c r="I481">
        <v>106592.25</v>
      </c>
      <c r="J481" t="s">
        <v>114</v>
      </c>
      <c r="K481">
        <v>-4205955656</v>
      </c>
      <c r="L481" t="s">
        <v>18</v>
      </c>
      <c r="M481" t="b">
        <v>1</v>
      </c>
      <c r="N481" s="6" cm="1">
        <f t="array" ref="N481">IF(Table_Employee!I481="N/A",
    IFERROR(MEDIAN(_xlfn._xlws.FILTER(Table_Employee_Clean[Salary],
        (Table_Employee_Clean[Department] = Table_Employee!E481) *
        (Table_Employee_Clean[Region] = Table_Employee!F481))),
    "N/A"),
Table_Employee!I481)</f>
        <v>106592.25</v>
      </c>
      <c r="O481" t="str">
        <f>" "&amp;SUBSTITUTE(Table_Employee_Clean[[#This Row],[Phone]],"-","")</f>
        <v xml:space="preserve"> 4205955656</v>
      </c>
      <c r="P481" t="str">
        <f>TEXT(Table_Employee_Clean[[#This Row],[Format_Phone]],"(000) 000-0000")</f>
        <v>(420) 595-5656</v>
      </c>
      <c r="Q481" t="str">
        <f>CONCATENATE(TRIM(Table_Employee_Clean[[#This Row],[First_Name]])," ",TRIM(Table_Employee_Clean[[#This Row],[Last_Name]]))</f>
        <v>Charlie Brown</v>
      </c>
      <c r="R481">
        <f ca="1">DATEDIF(Table_Employee_Clean[[#This Row],[Join_Date]], TODAY(), "y")</f>
        <v>5</v>
      </c>
      <c r="S481" t="str">
        <f>CONCATENATE(TRIM(Table_Employee_Clean[[#This Row],[Name_Concat]])," FROM ",TRIM(Table_Employee_Clean[[#This Row],[Region]]))</f>
        <v>Charlie Brown FROM New York</v>
      </c>
    </row>
    <row r="482" spans="1:19" x14ac:dyDescent="0.25">
      <c r="A482" t="s">
        <v>616</v>
      </c>
      <c r="B482" t="s">
        <v>67</v>
      </c>
      <c r="C482" t="s">
        <v>20</v>
      </c>
      <c r="D482">
        <v>25</v>
      </c>
      <c r="E482" t="s">
        <v>1160</v>
      </c>
      <c r="F482" t="s">
        <v>1167</v>
      </c>
      <c r="G482" t="s">
        <v>16</v>
      </c>
      <c r="H482" s="5">
        <v>45515</v>
      </c>
      <c r="I482">
        <v>93905.83</v>
      </c>
      <c r="J482" t="s">
        <v>173</v>
      </c>
      <c r="K482">
        <v>-4902504289</v>
      </c>
      <c r="L482" t="s">
        <v>18</v>
      </c>
      <c r="M482" t="b">
        <v>1</v>
      </c>
      <c r="N482" s="6" cm="1">
        <f t="array" ref="N482">IF(Table_Employee!I482="N/A",
    IFERROR(MEDIAN(_xlfn._xlws.FILTER(Table_Employee_Clean[Salary],
        (Table_Employee_Clean[Department] = Table_Employee!E482) *
        (Table_Employee_Clean[Region] = Table_Employee!F482))),
    "N/A"),
Table_Employee!I482)</f>
        <v>93905.83</v>
      </c>
      <c r="O482" t="str">
        <f>" "&amp;SUBSTITUTE(Table_Employee_Clean[[#This Row],[Phone]],"-","")</f>
        <v xml:space="preserve"> 4902504289</v>
      </c>
      <c r="P482" t="str">
        <f>TEXT(Table_Employee_Clean[[#This Row],[Format_Phone]],"(000) 000-0000")</f>
        <v>(490) 250-4289</v>
      </c>
      <c r="Q482" t="str">
        <f>CONCATENATE(TRIM(Table_Employee_Clean[[#This Row],[First_Name]])," ",TRIM(Table_Employee_Clean[[#This Row],[Last_Name]]))</f>
        <v>Grace Brown</v>
      </c>
      <c r="R482">
        <f ca="1">DATEDIF(Table_Employee_Clean[[#This Row],[Join_Date]], TODAY(), "y")</f>
        <v>2</v>
      </c>
      <c r="S482" t="str">
        <f>CONCATENATE(TRIM(Table_Employee_Clean[[#This Row],[Name_Concat]])," FROM ",TRIM(Table_Employee_Clean[[#This Row],[Region]]))</f>
        <v>Grace Brown FROM Florida</v>
      </c>
    </row>
    <row r="483" spans="1:19" x14ac:dyDescent="0.25">
      <c r="A483" t="s">
        <v>617</v>
      </c>
      <c r="B483" t="s">
        <v>32</v>
      </c>
      <c r="C483" t="s">
        <v>86</v>
      </c>
      <c r="D483">
        <v>35</v>
      </c>
      <c r="E483" t="s">
        <v>1160</v>
      </c>
      <c r="F483" t="s">
        <v>1163</v>
      </c>
      <c r="G483" t="s">
        <v>16</v>
      </c>
      <c r="H483" s="5">
        <v>44625</v>
      </c>
      <c r="I483">
        <v>88945.49</v>
      </c>
      <c r="J483" t="s">
        <v>213</v>
      </c>
      <c r="K483">
        <v>-1935889535</v>
      </c>
      <c r="L483" t="s">
        <v>30</v>
      </c>
      <c r="M483" t="b">
        <v>0</v>
      </c>
      <c r="N483" s="6" cm="1">
        <f t="array" ref="N483">IF(Table_Employee!I483="N/A",
    IFERROR(MEDIAN(_xlfn._xlws.FILTER(Table_Employee_Clean[Salary],
        (Table_Employee_Clean[Department] = Table_Employee!E483) *
        (Table_Employee_Clean[Region] = Table_Employee!F483))),
    "N/A"),
Table_Employee!I483)</f>
        <v>88945.49</v>
      </c>
      <c r="O483" t="str">
        <f>" "&amp;SUBSTITUTE(Table_Employee_Clean[[#This Row],[Phone]],"-","")</f>
        <v xml:space="preserve"> 1935889535</v>
      </c>
      <c r="P483" t="str">
        <f>TEXT(Table_Employee_Clean[[#This Row],[Format_Phone]],"(000) 000-0000")</f>
        <v>(193) 588-9535</v>
      </c>
      <c r="Q483" t="str">
        <f>CONCATENATE(TRIM(Table_Employee_Clean[[#This Row],[First_Name]])," ",TRIM(Table_Employee_Clean[[#This Row],[Last_Name]]))</f>
        <v>Eva Miller</v>
      </c>
      <c r="R483">
        <f ca="1">DATEDIF(Table_Employee_Clean[[#This Row],[Join_Date]], TODAY(), "y")</f>
        <v>4</v>
      </c>
      <c r="S483" t="str">
        <f>CONCATENATE(TRIM(Table_Employee_Clean[[#This Row],[Name_Concat]])," FROM ",TRIM(Table_Employee_Clean[[#This Row],[Region]]))</f>
        <v>Eva Miller FROM Texas</v>
      </c>
    </row>
    <row r="484" spans="1:19" x14ac:dyDescent="0.25">
      <c r="A484" t="s">
        <v>618</v>
      </c>
      <c r="B484" t="s">
        <v>32</v>
      </c>
      <c r="C484" t="s">
        <v>26</v>
      </c>
      <c r="D484">
        <v>30</v>
      </c>
      <c r="E484" t="s">
        <v>1162</v>
      </c>
      <c r="F484" t="s">
        <v>1163</v>
      </c>
      <c r="G484" t="s">
        <v>28</v>
      </c>
      <c r="H484" s="5">
        <v>45107</v>
      </c>
      <c r="I484">
        <v>91130.33</v>
      </c>
      <c r="J484" t="s">
        <v>224</v>
      </c>
      <c r="K484">
        <v>-9026113988</v>
      </c>
      <c r="L484" t="s">
        <v>30</v>
      </c>
      <c r="M484" t="b">
        <v>0</v>
      </c>
      <c r="N484" s="6" cm="1">
        <f t="array" ref="N484">IF(Table_Employee!I484="N/A",
    IFERROR(MEDIAN(_xlfn._xlws.FILTER(Table_Employee_Clean[Salary],
        (Table_Employee_Clean[Department] = Table_Employee!E484) *
        (Table_Employee_Clean[Region] = Table_Employee!F484))),
    "N/A"),
Table_Employee!I484)</f>
        <v>91130.33</v>
      </c>
      <c r="O484" t="str">
        <f>" "&amp;SUBSTITUTE(Table_Employee_Clean[[#This Row],[Phone]],"-","")</f>
        <v xml:space="preserve"> 9026113988</v>
      </c>
      <c r="P484" t="str">
        <f>TEXT(Table_Employee_Clean[[#This Row],[Format_Phone]],"(000) 000-0000")</f>
        <v>(902) 611-3988</v>
      </c>
      <c r="Q484" t="str">
        <f>CONCATENATE(TRIM(Table_Employee_Clean[[#This Row],[First_Name]])," ",TRIM(Table_Employee_Clean[[#This Row],[Last_Name]]))</f>
        <v>Eva Jones</v>
      </c>
      <c r="R484">
        <f ca="1">DATEDIF(Table_Employee_Clean[[#This Row],[Join_Date]], TODAY(), "y")</f>
        <v>3</v>
      </c>
      <c r="S484" t="str">
        <f>CONCATENATE(TRIM(Table_Employee_Clean[[#This Row],[Name_Concat]])," FROM ",TRIM(Table_Employee_Clean[[#This Row],[Region]]))</f>
        <v>Eva Jones FROM Texas</v>
      </c>
    </row>
    <row r="485" spans="1:19" x14ac:dyDescent="0.25">
      <c r="A485" t="s">
        <v>619</v>
      </c>
      <c r="B485" t="s">
        <v>13</v>
      </c>
      <c r="C485" t="s">
        <v>86</v>
      </c>
      <c r="D485">
        <v>40</v>
      </c>
      <c r="E485" t="s">
        <v>1164</v>
      </c>
      <c r="F485" t="s">
        <v>1169</v>
      </c>
      <c r="G485" t="s">
        <v>28</v>
      </c>
      <c r="H485" s="5">
        <v>45035</v>
      </c>
      <c r="I485">
        <v>90787.4</v>
      </c>
      <c r="J485" t="s">
        <v>87</v>
      </c>
      <c r="K485">
        <v>-8681809787</v>
      </c>
      <c r="L485" t="s">
        <v>18</v>
      </c>
      <c r="M485" t="b">
        <v>0</v>
      </c>
      <c r="N485" s="6" cm="1">
        <f t="array" ref="N485">IF(Table_Employee!I485="N/A",
    IFERROR(MEDIAN(_xlfn._xlws.FILTER(Table_Employee_Clean[Salary],
        (Table_Employee_Clean[Department] = Table_Employee!E485) *
        (Table_Employee_Clean[Region] = Table_Employee!F485))),
    "N/A"),
Table_Employee!I485)</f>
        <v>90787.4</v>
      </c>
      <c r="O485" t="str">
        <f>" "&amp;SUBSTITUTE(Table_Employee_Clean[[#This Row],[Phone]],"-","")</f>
        <v xml:space="preserve"> 8681809787</v>
      </c>
      <c r="P485" t="str">
        <f>TEXT(Table_Employee_Clean[[#This Row],[Format_Phone]],"(000) 000-0000")</f>
        <v>(868) 180-9787</v>
      </c>
      <c r="Q485" t="str">
        <f>CONCATENATE(TRIM(Table_Employee_Clean[[#This Row],[First_Name]])," ",TRIM(Table_Employee_Clean[[#This Row],[Last_Name]]))</f>
        <v>Bob Miller</v>
      </c>
      <c r="R485">
        <f ca="1">DATEDIF(Table_Employee_Clean[[#This Row],[Join_Date]], TODAY(), "y")</f>
        <v>3</v>
      </c>
      <c r="S485" t="str">
        <f>CONCATENATE(TRIM(Table_Employee_Clean[[#This Row],[Name_Concat]])," FROM ",TRIM(Table_Employee_Clean[[#This Row],[Region]]))</f>
        <v>Bob Miller FROM New York</v>
      </c>
    </row>
    <row r="486" spans="1:19" x14ac:dyDescent="0.25">
      <c r="A486" t="s">
        <v>620</v>
      </c>
      <c r="B486" t="s">
        <v>13</v>
      </c>
      <c r="C486" t="s">
        <v>26</v>
      </c>
      <c r="D486">
        <v>25</v>
      </c>
      <c r="E486" t="s">
        <v>1168</v>
      </c>
      <c r="F486" t="s">
        <v>1163</v>
      </c>
      <c r="G486" t="s">
        <v>33</v>
      </c>
      <c r="H486" s="5">
        <v>45607</v>
      </c>
      <c r="I486">
        <v>87494.34</v>
      </c>
      <c r="J486" t="s">
        <v>48</v>
      </c>
      <c r="K486">
        <v>-7543943534</v>
      </c>
      <c r="L486" t="s">
        <v>18</v>
      </c>
      <c r="M486" t="b">
        <v>1</v>
      </c>
      <c r="N486" s="6" cm="1">
        <f t="array" ref="N486">IF(Table_Employee!I486="N/A",
    IFERROR(MEDIAN(_xlfn._xlws.FILTER(Table_Employee_Clean[Salary],
        (Table_Employee_Clean[Department] = Table_Employee!E486) *
        (Table_Employee_Clean[Region] = Table_Employee!F486))),
    "N/A"),
Table_Employee!I486)</f>
        <v>87494.34</v>
      </c>
      <c r="O486" t="str">
        <f>" "&amp;SUBSTITUTE(Table_Employee_Clean[[#This Row],[Phone]],"-","")</f>
        <v xml:space="preserve"> 7543943534</v>
      </c>
      <c r="P486" t="str">
        <f>TEXT(Table_Employee_Clean[[#This Row],[Format_Phone]],"(000) 000-0000")</f>
        <v>(754) 394-3534</v>
      </c>
      <c r="Q486" t="str">
        <f>CONCATENATE(TRIM(Table_Employee_Clean[[#This Row],[First_Name]])," ",TRIM(Table_Employee_Clean[[#This Row],[Last_Name]]))</f>
        <v>Bob Jones</v>
      </c>
      <c r="R486">
        <f ca="1">DATEDIF(Table_Employee_Clean[[#This Row],[Join_Date]], TODAY(), "y")</f>
        <v>1</v>
      </c>
      <c r="S486" t="str">
        <f>CONCATENATE(TRIM(Table_Employee_Clean[[#This Row],[Name_Concat]])," FROM ",TRIM(Table_Employee_Clean[[#This Row],[Region]]))</f>
        <v>Bob Jones FROM Texas</v>
      </c>
    </row>
    <row r="487" spans="1:19" x14ac:dyDescent="0.25">
      <c r="A487" t="s">
        <v>621</v>
      </c>
      <c r="B487" t="s">
        <v>67</v>
      </c>
      <c r="C487" t="s">
        <v>86</v>
      </c>
      <c r="D487">
        <v>35</v>
      </c>
      <c r="E487" t="s">
        <v>1162</v>
      </c>
      <c r="F487" t="s">
        <v>1165</v>
      </c>
      <c r="G487" t="s">
        <v>33</v>
      </c>
      <c r="H487" s="5">
        <v>45002</v>
      </c>
      <c r="I487">
        <v>92627.35</v>
      </c>
      <c r="J487" t="s">
        <v>147</v>
      </c>
      <c r="K487">
        <v>-3751376514</v>
      </c>
      <c r="L487" t="s">
        <v>18</v>
      </c>
      <c r="M487" t="b">
        <v>0</v>
      </c>
      <c r="N487" s="6" cm="1">
        <f t="array" ref="N487">IF(Table_Employee!I487="N/A",
    IFERROR(MEDIAN(_xlfn._xlws.FILTER(Table_Employee_Clean[Salary],
        (Table_Employee_Clean[Department] = Table_Employee!E487) *
        (Table_Employee_Clean[Region] = Table_Employee!F487))),
    "N/A"),
Table_Employee!I487)</f>
        <v>92627.35</v>
      </c>
      <c r="O487" t="str">
        <f>" "&amp;SUBSTITUTE(Table_Employee_Clean[[#This Row],[Phone]],"-","")</f>
        <v xml:space="preserve"> 3751376514</v>
      </c>
      <c r="P487" t="str">
        <f>TEXT(Table_Employee_Clean[[#This Row],[Format_Phone]],"(000) 000-0000")</f>
        <v>(375) 137-6514</v>
      </c>
      <c r="Q487" t="str">
        <f>CONCATENATE(TRIM(Table_Employee_Clean[[#This Row],[First_Name]])," ",TRIM(Table_Employee_Clean[[#This Row],[Last_Name]]))</f>
        <v>Grace Miller</v>
      </c>
      <c r="R487">
        <f ca="1">DATEDIF(Table_Employee_Clean[[#This Row],[Join_Date]], TODAY(), "y")</f>
        <v>3</v>
      </c>
      <c r="S487" t="str">
        <f>CONCATENATE(TRIM(Table_Employee_Clean[[#This Row],[Name_Concat]])," FROM ",TRIM(Table_Employee_Clean[[#This Row],[Region]]))</f>
        <v>Grace Miller FROM Nevada</v>
      </c>
    </row>
    <row r="488" spans="1:19" x14ac:dyDescent="0.25">
      <c r="A488" t="s">
        <v>622</v>
      </c>
      <c r="B488" t="s">
        <v>32</v>
      </c>
      <c r="C488" t="s">
        <v>37</v>
      </c>
      <c r="D488">
        <v>40</v>
      </c>
      <c r="E488" t="s">
        <v>1164</v>
      </c>
      <c r="F488" t="s">
        <v>1171</v>
      </c>
      <c r="G488" t="s">
        <v>28</v>
      </c>
      <c r="H488" s="5">
        <v>45225</v>
      </c>
      <c r="I488">
        <v>98556.29</v>
      </c>
      <c r="J488" t="s">
        <v>127</v>
      </c>
      <c r="K488">
        <v>-8815793762</v>
      </c>
      <c r="L488" t="s">
        <v>40</v>
      </c>
      <c r="M488" t="b">
        <v>1</v>
      </c>
      <c r="N488" s="6" cm="1">
        <f t="array" ref="N488">IF(Table_Employee!I488="N/A",
    IFERROR(MEDIAN(_xlfn._xlws.FILTER(Table_Employee_Clean[Salary],
        (Table_Employee_Clean[Department] = Table_Employee!E488) *
        (Table_Employee_Clean[Region] = Table_Employee!F488))),
    "N/A"),
Table_Employee!I488)</f>
        <v>98556.29</v>
      </c>
      <c r="O488" t="str">
        <f>" "&amp;SUBSTITUTE(Table_Employee_Clean[[#This Row],[Phone]],"-","")</f>
        <v xml:space="preserve"> 8815793762</v>
      </c>
      <c r="P488" t="str">
        <f>TEXT(Table_Employee_Clean[[#This Row],[Format_Phone]],"(000) 000-0000")</f>
        <v>(881) 579-3762</v>
      </c>
      <c r="Q488" t="str">
        <f>CONCATENATE(TRIM(Table_Employee_Clean[[#This Row],[First_Name]])," ",TRIM(Table_Employee_Clean[[#This Row],[Last_Name]]))</f>
        <v>Eva Williams</v>
      </c>
      <c r="R488">
        <f ca="1">DATEDIF(Table_Employee_Clean[[#This Row],[Join_Date]], TODAY(), "y")</f>
        <v>2</v>
      </c>
      <c r="S488" t="str">
        <f>CONCATENATE(TRIM(Table_Employee_Clean[[#This Row],[Name_Concat]])," FROM ",TRIM(Table_Employee_Clean[[#This Row],[Region]]))</f>
        <v>Eva Williams FROM Illinois</v>
      </c>
    </row>
    <row r="489" spans="1:19" x14ac:dyDescent="0.25">
      <c r="A489" t="s">
        <v>623</v>
      </c>
      <c r="B489" t="s">
        <v>36</v>
      </c>
      <c r="C489" t="s">
        <v>20</v>
      </c>
      <c r="D489">
        <v>30</v>
      </c>
      <c r="E489" t="s">
        <v>1166</v>
      </c>
      <c r="F489" t="s">
        <v>1165</v>
      </c>
      <c r="G489" t="s">
        <v>33</v>
      </c>
      <c r="H489" s="5">
        <v>44381</v>
      </c>
      <c r="I489">
        <v>112792.2</v>
      </c>
      <c r="J489" t="s">
        <v>198</v>
      </c>
      <c r="K489">
        <v>-9283692943</v>
      </c>
      <c r="L489" t="s">
        <v>30</v>
      </c>
      <c r="M489" t="b">
        <v>1</v>
      </c>
      <c r="N489" s="6" cm="1">
        <f t="array" ref="N489">IF(Table_Employee!I489="N/A",
    IFERROR(MEDIAN(_xlfn._xlws.FILTER(Table_Employee_Clean[Salary],
        (Table_Employee_Clean[Department] = Table_Employee!E489) *
        (Table_Employee_Clean[Region] = Table_Employee!F489))),
    "N/A"),
Table_Employee!I489)</f>
        <v>112792.2</v>
      </c>
      <c r="O489" t="str">
        <f>" "&amp;SUBSTITUTE(Table_Employee_Clean[[#This Row],[Phone]],"-","")</f>
        <v xml:space="preserve"> 9283692943</v>
      </c>
      <c r="P489" t="str">
        <f>TEXT(Table_Employee_Clean[[#This Row],[Format_Phone]],"(000) 000-0000")</f>
        <v>(928) 369-2943</v>
      </c>
      <c r="Q489" t="str">
        <f>CONCATENATE(TRIM(Table_Employee_Clean[[#This Row],[First_Name]])," ",TRIM(Table_Employee_Clean[[#This Row],[Last_Name]]))</f>
        <v>Frank Brown</v>
      </c>
      <c r="R489">
        <f ca="1">DATEDIF(Table_Employee_Clean[[#This Row],[Join_Date]], TODAY(), "y")</f>
        <v>5</v>
      </c>
      <c r="S489" t="str">
        <f>CONCATENATE(TRIM(Table_Employee_Clean[[#This Row],[Name_Concat]])," FROM ",TRIM(Table_Employee_Clean[[#This Row],[Region]]))</f>
        <v>Frank Brown FROM Nevada</v>
      </c>
    </row>
    <row r="490" spans="1:19" x14ac:dyDescent="0.25">
      <c r="A490" t="s">
        <v>624</v>
      </c>
      <c r="B490" t="s">
        <v>32</v>
      </c>
      <c r="C490" t="s">
        <v>111</v>
      </c>
      <c r="D490">
        <v>35</v>
      </c>
      <c r="E490" t="s">
        <v>1170</v>
      </c>
      <c r="F490" t="s">
        <v>1167</v>
      </c>
      <c r="G490" t="s">
        <v>28</v>
      </c>
      <c r="H490" s="5">
        <v>45233</v>
      </c>
      <c r="I490">
        <v>56875.22</v>
      </c>
      <c r="J490" t="s">
        <v>384</v>
      </c>
      <c r="K490">
        <v>-5511668296</v>
      </c>
      <c r="L490" t="s">
        <v>40</v>
      </c>
      <c r="M490" t="b">
        <v>0</v>
      </c>
      <c r="N490" s="6" cm="1">
        <f t="array" ref="N490">IF(Table_Employee!I490="N/A",
    IFERROR(MEDIAN(_xlfn._xlws.FILTER(Table_Employee_Clean[Salary],
        (Table_Employee_Clean[Department] = Table_Employee!E490) *
        (Table_Employee_Clean[Region] = Table_Employee!F490))),
    "N/A"),
Table_Employee!I490)</f>
        <v>56875.22</v>
      </c>
      <c r="O490" t="str">
        <f>" "&amp;SUBSTITUTE(Table_Employee_Clean[[#This Row],[Phone]],"-","")</f>
        <v xml:space="preserve"> 5511668296</v>
      </c>
      <c r="P490" t="str">
        <f>TEXT(Table_Employee_Clean[[#This Row],[Format_Phone]],"(000) 000-0000")</f>
        <v>(551) 166-8296</v>
      </c>
      <c r="Q490" t="str">
        <f>CONCATENATE(TRIM(Table_Employee_Clean[[#This Row],[First_Name]])," ",TRIM(Table_Employee_Clean[[#This Row],[Last_Name]]))</f>
        <v>Eva Smith</v>
      </c>
      <c r="R490">
        <f ca="1">DATEDIF(Table_Employee_Clean[[#This Row],[Join_Date]], TODAY(), "y")</f>
        <v>2</v>
      </c>
      <c r="S490" t="str">
        <f>CONCATENATE(TRIM(Table_Employee_Clean[[#This Row],[Name_Concat]])," FROM ",TRIM(Table_Employee_Clean[[#This Row],[Region]]))</f>
        <v>Eva Smith FROM Florida</v>
      </c>
    </row>
    <row r="491" spans="1:19" x14ac:dyDescent="0.25">
      <c r="A491" t="s">
        <v>625</v>
      </c>
      <c r="B491" t="s">
        <v>52</v>
      </c>
      <c r="C491" t="s">
        <v>26</v>
      </c>
      <c r="D491">
        <v>35</v>
      </c>
      <c r="E491" t="s">
        <v>1160</v>
      </c>
      <c r="F491" t="s">
        <v>1167</v>
      </c>
      <c r="G491" t="s">
        <v>33</v>
      </c>
      <c r="H491" s="5">
        <v>44382</v>
      </c>
      <c r="I491">
        <v>101015.96</v>
      </c>
      <c r="J491" t="s">
        <v>109</v>
      </c>
      <c r="K491">
        <v>-3270216486</v>
      </c>
      <c r="L491" t="s">
        <v>40</v>
      </c>
      <c r="M491" t="b">
        <v>1</v>
      </c>
      <c r="N491" s="6" cm="1">
        <f t="array" ref="N491">IF(Table_Employee!I491="N/A",
    IFERROR(MEDIAN(_xlfn._xlws.FILTER(Table_Employee_Clean[Salary],
        (Table_Employee_Clean[Department] = Table_Employee!E491) *
        (Table_Employee_Clean[Region] = Table_Employee!F491))),
    "N/A"),
Table_Employee!I491)</f>
        <v>101015.96</v>
      </c>
      <c r="O491" t="str">
        <f>" "&amp;SUBSTITUTE(Table_Employee_Clean[[#This Row],[Phone]],"-","")</f>
        <v xml:space="preserve"> 3270216486</v>
      </c>
      <c r="P491" t="str">
        <f>TEXT(Table_Employee_Clean[[#This Row],[Format_Phone]],"(000) 000-0000")</f>
        <v>(327) 021-6486</v>
      </c>
      <c r="Q491" t="str">
        <f>CONCATENATE(TRIM(Table_Employee_Clean[[#This Row],[First_Name]])," ",TRIM(Table_Employee_Clean[[#This Row],[Last_Name]]))</f>
        <v>Charlie Jones</v>
      </c>
      <c r="R491">
        <f ca="1">DATEDIF(Table_Employee_Clean[[#This Row],[Join_Date]], TODAY(), "y")</f>
        <v>5</v>
      </c>
      <c r="S491" t="str">
        <f>CONCATENATE(TRIM(Table_Employee_Clean[[#This Row],[Name_Concat]])," FROM ",TRIM(Table_Employee_Clean[[#This Row],[Region]]))</f>
        <v>Charlie Jones FROM Florida</v>
      </c>
    </row>
    <row r="492" spans="1:19" x14ac:dyDescent="0.25">
      <c r="A492" t="s">
        <v>626</v>
      </c>
      <c r="B492" t="s">
        <v>13</v>
      </c>
      <c r="C492" t="s">
        <v>42</v>
      </c>
      <c r="D492">
        <v>30</v>
      </c>
      <c r="E492" t="s">
        <v>1162</v>
      </c>
      <c r="F492" t="s">
        <v>1169</v>
      </c>
      <c r="G492" t="s">
        <v>33</v>
      </c>
      <c r="H492" s="5">
        <v>45348</v>
      </c>
      <c r="I492">
        <v>83912.22</v>
      </c>
      <c r="J492" t="s">
        <v>136</v>
      </c>
      <c r="K492">
        <v>-1206021287</v>
      </c>
      <c r="L492" t="s">
        <v>18</v>
      </c>
      <c r="M492" t="b">
        <v>0</v>
      </c>
      <c r="N492" s="6" cm="1">
        <f t="array" ref="N492">IF(Table_Employee!I492="N/A",
    IFERROR(MEDIAN(_xlfn._xlws.FILTER(Table_Employee_Clean[Salary],
        (Table_Employee_Clean[Department] = Table_Employee!E492) *
        (Table_Employee_Clean[Region] = Table_Employee!F492))),
    "N/A"),
Table_Employee!I492)</f>
        <v>83912.22</v>
      </c>
      <c r="O492" t="str">
        <f>" "&amp;SUBSTITUTE(Table_Employee_Clean[[#This Row],[Phone]],"-","")</f>
        <v xml:space="preserve"> 1206021287</v>
      </c>
      <c r="P492" t="str">
        <f>TEXT(Table_Employee_Clean[[#This Row],[Format_Phone]],"(000) 000-0000")</f>
        <v>(120) 602-1287</v>
      </c>
      <c r="Q492" t="str">
        <f>CONCATENATE(TRIM(Table_Employee_Clean[[#This Row],[First_Name]])," ",TRIM(Table_Employee_Clean[[#This Row],[Last_Name]]))</f>
        <v>Bob Garcia</v>
      </c>
      <c r="R492">
        <f ca="1">DATEDIF(Table_Employee_Clean[[#This Row],[Join_Date]], TODAY(), "y")</f>
        <v>2</v>
      </c>
      <c r="S492" t="str">
        <f>CONCATENATE(TRIM(Table_Employee_Clean[[#This Row],[Name_Concat]])," FROM ",TRIM(Table_Employee_Clean[[#This Row],[Region]]))</f>
        <v>Bob Garcia FROM New York</v>
      </c>
    </row>
    <row r="493" spans="1:19" x14ac:dyDescent="0.25">
      <c r="A493" t="s">
        <v>627</v>
      </c>
      <c r="B493" t="s">
        <v>36</v>
      </c>
      <c r="C493" t="s">
        <v>26</v>
      </c>
      <c r="D493">
        <v>25</v>
      </c>
      <c r="E493" t="s">
        <v>1168</v>
      </c>
      <c r="F493" t="s">
        <v>1169</v>
      </c>
      <c r="G493" t="s">
        <v>16</v>
      </c>
      <c r="H493" s="5">
        <v>44468</v>
      </c>
      <c r="I493">
        <v>99669.86</v>
      </c>
      <c r="J493" t="s">
        <v>46</v>
      </c>
      <c r="K493">
        <v>-6652683414</v>
      </c>
      <c r="L493" t="s">
        <v>18</v>
      </c>
      <c r="M493" t="b">
        <v>0</v>
      </c>
      <c r="N493" s="6" cm="1">
        <f t="array" ref="N493">IF(Table_Employee!I493="N/A",
    IFERROR(MEDIAN(_xlfn._xlws.FILTER(Table_Employee_Clean[Salary],
        (Table_Employee_Clean[Department] = Table_Employee!E493) *
        (Table_Employee_Clean[Region] = Table_Employee!F493))),
    "N/A"),
Table_Employee!I493)</f>
        <v>99669.86</v>
      </c>
      <c r="O493" t="str">
        <f>" "&amp;SUBSTITUTE(Table_Employee_Clean[[#This Row],[Phone]],"-","")</f>
        <v xml:space="preserve"> 6652683414</v>
      </c>
      <c r="P493" t="str">
        <f>TEXT(Table_Employee_Clean[[#This Row],[Format_Phone]],"(000) 000-0000")</f>
        <v>(665) 268-3414</v>
      </c>
      <c r="Q493" t="str">
        <f>CONCATENATE(TRIM(Table_Employee_Clean[[#This Row],[First_Name]])," ",TRIM(Table_Employee_Clean[[#This Row],[Last_Name]]))</f>
        <v>Frank Jones</v>
      </c>
      <c r="R493">
        <f ca="1">DATEDIF(Table_Employee_Clean[[#This Row],[Join_Date]], TODAY(), "y")</f>
        <v>5</v>
      </c>
      <c r="S493" t="str">
        <f>CONCATENATE(TRIM(Table_Employee_Clean[[#This Row],[Name_Concat]])," FROM ",TRIM(Table_Employee_Clean[[#This Row],[Region]]))</f>
        <v>Frank Jones FROM New York</v>
      </c>
    </row>
    <row r="494" spans="1:19" x14ac:dyDescent="0.25">
      <c r="A494" t="s">
        <v>628</v>
      </c>
      <c r="B494" t="s">
        <v>25</v>
      </c>
      <c r="C494" t="s">
        <v>111</v>
      </c>
      <c r="D494">
        <v>30</v>
      </c>
      <c r="E494" t="s">
        <v>1164</v>
      </c>
      <c r="F494" t="s">
        <v>1169</v>
      </c>
      <c r="G494" t="s">
        <v>16</v>
      </c>
      <c r="H494" s="5">
        <v>44341</v>
      </c>
      <c r="I494">
        <v>52314.97</v>
      </c>
      <c r="J494" t="s">
        <v>159</v>
      </c>
      <c r="K494">
        <v>-5999101575</v>
      </c>
      <c r="L494" t="s">
        <v>23</v>
      </c>
      <c r="M494" t="b">
        <v>0</v>
      </c>
      <c r="N494" s="6" cm="1">
        <f t="array" ref="N494">IF(Table_Employee!I494="N/A",
    IFERROR(MEDIAN(_xlfn._xlws.FILTER(Table_Employee_Clean[Salary],
        (Table_Employee_Clean[Department] = Table_Employee!E494) *
        (Table_Employee_Clean[Region] = Table_Employee!F494))),
    "N/A"),
Table_Employee!I494)</f>
        <v>52314.97</v>
      </c>
      <c r="O494" t="str">
        <f>" "&amp;SUBSTITUTE(Table_Employee_Clean[[#This Row],[Phone]],"-","")</f>
        <v xml:space="preserve"> 5999101575</v>
      </c>
      <c r="P494" t="str">
        <f>TEXT(Table_Employee_Clean[[#This Row],[Format_Phone]],"(000) 000-0000")</f>
        <v>(599) 910-1575</v>
      </c>
      <c r="Q494" t="str">
        <f>CONCATENATE(TRIM(Table_Employee_Clean[[#This Row],[First_Name]])," ",TRIM(Table_Employee_Clean[[#This Row],[Last_Name]]))</f>
        <v>Alice Smith</v>
      </c>
      <c r="R494">
        <f ca="1">DATEDIF(Table_Employee_Clean[[#This Row],[Join_Date]], TODAY(), "y")</f>
        <v>5</v>
      </c>
      <c r="S494" t="str">
        <f>CONCATENATE(TRIM(Table_Employee_Clean[[#This Row],[Name_Concat]])," FROM ",TRIM(Table_Employee_Clean[[#This Row],[Region]]))</f>
        <v>Alice Smith FROM New York</v>
      </c>
    </row>
    <row r="495" spans="1:19" x14ac:dyDescent="0.25">
      <c r="A495" t="s">
        <v>629</v>
      </c>
      <c r="B495" t="s">
        <v>36</v>
      </c>
      <c r="C495" t="s">
        <v>86</v>
      </c>
      <c r="D495">
        <v>30</v>
      </c>
      <c r="E495" t="s">
        <v>1170</v>
      </c>
      <c r="F495" t="s">
        <v>1161</v>
      </c>
      <c r="G495" t="s">
        <v>33</v>
      </c>
      <c r="H495" s="5">
        <v>44865</v>
      </c>
      <c r="I495">
        <v>77785.960000000006</v>
      </c>
      <c r="J495" t="s">
        <v>101</v>
      </c>
      <c r="K495">
        <v>-7647229811</v>
      </c>
      <c r="L495" t="s">
        <v>23</v>
      </c>
      <c r="M495" t="b">
        <v>0</v>
      </c>
      <c r="N495" s="6" cm="1">
        <f t="array" ref="N495">IF(Table_Employee!I495="N/A",
    IFERROR(MEDIAN(_xlfn._xlws.FILTER(Table_Employee_Clean[Salary],
        (Table_Employee_Clean[Department] = Table_Employee!E495) *
        (Table_Employee_Clean[Region] = Table_Employee!F495))),
    "N/A"),
Table_Employee!I495)</f>
        <v>77785.960000000006</v>
      </c>
      <c r="O495" t="str">
        <f>" "&amp;SUBSTITUTE(Table_Employee_Clean[[#This Row],[Phone]],"-","")</f>
        <v xml:space="preserve"> 7647229811</v>
      </c>
      <c r="P495" t="str">
        <f>TEXT(Table_Employee_Clean[[#This Row],[Format_Phone]],"(000) 000-0000")</f>
        <v>(764) 722-9811</v>
      </c>
      <c r="Q495" t="str">
        <f>CONCATENATE(TRIM(Table_Employee_Clean[[#This Row],[First_Name]])," ",TRIM(Table_Employee_Clean[[#This Row],[Last_Name]]))</f>
        <v>Frank Miller</v>
      </c>
      <c r="R495">
        <f ca="1">DATEDIF(Table_Employee_Clean[[#This Row],[Join_Date]], TODAY(), "y")</f>
        <v>3</v>
      </c>
      <c r="S495" t="str">
        <f>CONCATENATE(TRIM(Table_Employee_Clean[[#This Row],[Name_Concat]])," FROM ",TRIM(Table_Employee_Clean[[#This Row],[Region]]))</f>
        <v>Frank Miller FROM California</v>
      </c>
    </row>
    <row r="496" spans="1:19" x14ac:dyDescent="0.25">
      <c r="A496" t="s">
        <v>630</v>
      </c>
      <c r="B496" t="s">
        <v>25</v>
      </c>
      <c r="C496" t="s">
        <v>26</v>
      </c>
      <c r="D496">
        <v>30</v>
      </c>
      <c r="E496" t="s">
        <v>1170</v>
      </c>
      <c r="F496" t="s">
        <v>1167</v>
      </c>
      <c r="G496" t="s">
        <v>28</v>
      </c>
      <c r="H496" s="5">
        <v>44744</v>
      </c>
      <c r="I496">
        <v>62430.86</v>
      </c>
      <c r="J496" t="s">
        <v>29</v>
      </c>
      <c r="K496">
        <v>-995765727</v>
      </c>
      <c r="L496" t="s">
        <v>40</v>
      </c>
      <c r="M496" t="b">
        <v>0</v>
      </c>
      <c r="N496" s="6" cm="1">
        <f t="array" ref="N496">IF(Table_Employee!I496="N/A",
    IFERROR(MEDIAN(_xlfn._xlws.FILTER(Table_Employee_Clean[Salary],
        (Table_Employee_Clean[Department] = Table_Employee!E496) *
        (Table_Employee_Clean[Region] = Table_Employee!F496))),
    "N/A"),
Table_Employee!I496)</f>
        <v>62430.86</v>
      </c>
      <c r="O496" t="str">
        <f>" "&amp;SUBSTITUTE(Table_Employee_Clean[[#This Row],[Phone]],"-","")</f>
        <v xml:space="preserve"> 995765727</v>
      </c>
      <c r="P496" t="str">
        <f>TEXT(Table_Employee_Clean[[#This Row],[Format_Phone]],"(000) 000-0000")</f>
        <v>(099) 576-5727</v>
      </c>
      <c r="Q496" t="str">
        <f>CONCATENATE(TRIM(Table_Employee_Clean[[#This Row],[First_Name]])," ",TRIM(Table_Employee_Clean[[#This Row],[Last_Name]]))</f>
        <v>Alice Jones</v>
      </c>
      <c r="R496">
        <f ca="1">DATEDIF(Table_Employee_Clean[[#This Row],[Join_Date]], TODAY(), "y")</f>
        <v>4</v>
      </c>
      <c r="S496" t="str">
        <f>CONCATENATE(TRIM(Table_Employee_Clean[[#This Row],[Name_Concat]])," FROM ",TRIM(Table_Employee_Clean[[#This Row],[Region]]))</f>
        <v>Alice Jones FROM Florida</v>
      </c>
    </row>
    <row r="497" spans="1:19" x14ac:dyDescent="0.25">
      <c r="A497" t="s">
        <v>631</v>
      </c>
      <c r="B497" t="s">
        <v>36</v>
      </c>
      <c r="C497" t="s">
        <v>14</v>
      </c>
      <c r="D497">
        <v>35</v>
      </c>
      <c r="E497" t="s">
        <v>1164</v>
      </c>
      <c r="F497" t="s">
        <v>1161</v>
      </c>
      <c r="G497" t="s">
        <v>28</v>
      </c>
      <c r="H497" s="5">
        <v>45532</v>
      </c>
      <c r="I497">
        <v>98219.54</v>
      </c>
      <c r="J497" t="s">
        <v>50</v>
      </c>
      <c r="K497">
        <v>-9413475097</v>
      </c>
      <c r="L497" t="s">
        <v>30</v>
      </c>
      <c r="M497" t="b">
        <v>1</v>
      </c>
      <c r="N497" s="6" cm="1">
        <f t="array" ref="N497">IF(Table_Employee!I497="N/A",
    IFERROR(MEDIAN(_xlfn._xlws.FILTER(Table_Employee_Clean[Salary],
        (Table_Employee_Clean[Department] = Table_Employee!E497) *
        (Table_Employee_Clean[Region] = Table_Employee!F497))),
    "N/A"),
Table_Employee!I497)</f>
        <v>98219.54</v>
      </c>
      <c r="O497" t="str">
        <f>" "&amp;SUBSTITUTE(Table_Employee_Clean[[#This Row],[Phone]],"-","")</f>
        <v xml:space="preserve"> 9413475097</v>
      </c>
      <c r="P497" t="str">
        <f>TEXT(Table_Employee_Clean[[#This Row],[Format_Phone]],"(000) 000-0000")</f>
        <v>(941) 347-5097</v>
      </c>
      <c r="Q497" t="str">
        <f>CONCATENATE(TRIM(Table_Employee_Clean[[#This Row],[First_Name]])," ",TRIM(Table_Employee_Clean[[#This Row],[Last_Name]]))</f>
        <v>Frank Davis</v>
      </c>
      <c r="R497">
        <f ca="1">DATEDIF(Table_Employee_Clean[[#This Row],[Join_Date]], TODAY(), "y")</f>
        <v>2</v>
      </c>
      <c r="S497" t="str">
        <f>CONCATENATE(TRIM(Table_Employee_Clean[[#This Row],[Name_Concat]])," FROM ",TRIM(Table_Employee_Clean[[#This Row],[Region]]))</f>
        <v>Frank Davis FROM California</v>
      </c>
    </row>
    <row r="498" spans="1:19" x14ac:dyDescent="0.25">
      <c r="A498" t="s">
        <v>632</v>
      </c>
      <c r="B498" t="s">
        <v>67</v>
      </c>
      <c r="C498" t="s">
        <v>37</v>
      </c>
      <c r="D498">
        <v>25</v>
      </c>
      <c r="E498" t="s">
        <v>1164</v>
      </c>
      <c r="F498" t="s">
        <v>1171</v>
      </c>
      <c r="G498" t="s">
        <v>16</v>
      </c>
      <c r="H498" s="5">
        <v>45586</v>
      </c>
      <c r="I498">
        <v>65494.58</v>
      </c>
      <c r="J498" t="s">
        <v>69</v>
      </c>
      <c r="K498">
        <v>-8986456521</v>
      </c>
      <c r="L498" t="s">
        <v>18</v>
      </c>
      <c r="M498" t="b">
        <v>1</v>
      </c>
      <c r="N498" s="6" cm="1">
        <f t="array" ref="N498">IF(Table_Employee!I498="N/A",
    IFERROR(MEDIAN(_xlfn._xlws.FILTER(Table_Employee_Clean[Salary],
        (Table_Employee_Clean[Department] = Table_Employee!E498) *
        (Table_Employee_Clean[Region] = Table_Employee!F498))),
    "N/A"),
Table_Employee!I498)</f>
        <v>65494.58</v>
      </c>
      <c r="O498" t="str">
        <f>" "&amp;SUBSTITUTE(Table_Employee_Clean[[#This Row],[Phone]],"-","")</f>
        <v xml:space="preserve"> 8986456521</v>
      </c>
      <c r="P498" t="str">
        <f>TEXT(Table_Employee_Clean[[#This Row],[Format_Phone]],"(000) 000-0000")</f>
        <v>(898) 645-6521</v>
      </c>
      <c r="Q498" t="str">
        <f>CONCATENATE(TRIM(Table_Employee_Clean[[#This Row],[First_Name]])," ",TRIM(Table_Employee_Clean[[#This Row],[Last_Name]]))</f>
        <v>Grace Williams</v>
      </c>
      <c r="R498">
        <f ca="1">DATEDIF(Table_Employee_Clean[[#This Row],[Join_Date]], TODAY(), "y")</f>
        <v>1</v>
      </c>
      <c r="S498" t="str">
        <f>CONCATENATE(TRIM(Table_Employee_Clean[[#This Row],[Name_Concat]])," FROM ",TRIM(Table_Employee_Clean[[#This Row],[Region]]))</f>
        <v>Grace Williams FROM Illinois</v>
      </c>
    </row>
    <row r="499" spans="1:19" x14ac:dyDescent="0.25">
      <c r="A499" t="s">
        <v>633</v>
      </c>
      <c r="B499" t="s">
        <v>57</v>
      </c>
      <c r="C499" t="s">
        <v>20</v>
      </c>
      <c r="D499">
        <v>35</v>
      </c>
      <c r="E499" t="s">
        <v>1160</v>
      </c>
      <c r="F499" t="s">
        <v>1167</v>
      </c>
      <c r="G499" t="s">
        <v>28</v>
      </c>
      <c r="H499" s="5">
        <v>43872</v>
      </c>
      <c r="I499">
        <v>110524.1</v>
      </c>
      <c r="J499" t="s">
        <v>188</v>
      </c>
      <c r="K499">
        <v>-368499514</v>
      </c>
      <c r="L499" t="s">
        <v>18</v>
      </c>
      <c r="M499" t="b">
        <v>0</v>
      </c>
      <c r="N499" s="6" cm="1">
        <f t="array" ref="N499">IF(Table_Employee!I499="N/A",
    IFERROR(MEDIAN(_xlfn._xlws.FILTER(Table_Employee_Clean[Salary],
        (Table_Employee_Clean[Department] = Table_Employee!E499) *
        (Table_Employee_Clean[Region] = Table_Employee!F499))),
    "N/A"),
Table_Employee!I499)</f>
        <v>110524.1</v>
      </c>
      <c r="O499" t="str">
        <f>" "&amp;SUBSTITUTE(Table_Employee_Clean[[#This Row],[Phone]],"-","")</f>
        <v xml:space="preserve"> 368499514</v>
      </c>
      <c r="P499" t="str">
        <f>TEXT(Table_Employee_Clean[[#This Row],[Format_Phone]],"(000) 000-0000")</f>
        <v>(036) 849-9514</v>
      </c>
      <c r="Q499" t="str">
        <f>CONCATENATE(TRIM(Table_Employee_Clean[[#This Row],[First_Name]])," ",TRIM(Table_Employee_Clean[[#This Row],[Last_Name]]))</f>
        <v>David Brown</v>
      </c>
      <c r="R499">
        <f ca="1">DATEDIF(Table_Employee_Clean[[#This Row],[Join_Date]], TODAY(), "y")</f>
        <v>6</v>
      </c>
      <c r="S499" t="str">
        <f>CONCATENATE(TRIM(Table_Employee_Clean[[#This Row],[Name_Concat]])," FROM ",TRIM(Table_Employee_Clean[[#This Row],[Region]]))</f>
        <v>David Brown FROM Florida</v>
      </c>
    </row>
    <row r="500" spans="1:19" x14ac:dyDescent="0.25">
      <c r="A500" t="s">
        <v>634</v>
      </c>
      <c r="B500" t="s">
        <v>25</v>
      </c>
      <c r="C500" t="s">
        <v>111</v>
      </c>
      <c r="D500">
        <v>40</v>
      </c>
      <c r="E500" t="s">
        <v>1164</v>
      </c>
      <c r="F500" t="s">
        <v>1165</v>
      </c>
      <c r="G500" t="s">
        <v>16</v>
      </c>
      <c r="H500" s="5">
        <v>45062</v>
      </c>
      <c r="I500">
        <v>106060.54</v>
      </c>
      <c r="J500" t="s">
        <v>159</v>
      </c>
      <c r="K500">
        <v>-4214477323</v>
      </c>
      <c r="L500" t="s">
        <v>40</v>
      </c>
      <c r="M500" t="b">
        <v>0</v>
      </c>
      <c r="N500" s="6" cm="1">
        <f t="array" ref="N500">IF(Table_Employee!I500="N/A",
    IFERROR(MEDIAN(_xlfn._xlws.FILTER(Table_Employee_Clean[Salary],
        (Table_Employee_Clean[Department] = Table_Employee!E500) *
        (Table_Employee_Clean[Region] = Table_Employee!F500))),
    "N/A"),
Table_Employee!I500)</f>
        <v>106060.54</v>
      </c>
      <c r="O500" t="str">
        <f>" "&amp;SUBSTITUTE(Table_Employee_Clean[[#This Row],[Phone]],"-","")</f>
        <v xml:space="preserve"> 4214477323</v>
      </c>
      <c r="P500" t="str">
        <f>TEXT(Table_Employee_Clean[[#This Row],[Format_Phone]],"(000) 000-0000")</f>
        <v>(421) 447-7323</v>
      </c>
      <c r="Q500" t="str">
        <f>CONCATENATE(TRIM(Table_Employee_Clean[[#This Row],[First_Name]])," ",TRIM(Table_Employee_Clean[[#This Row],[Last_Name]]))</f>
        <v>Alice Smith</v>
      </c>
      <c r="R500">
        <f ca="1">DATEDIF(Table_Employee_Clean[[#This Row],[Join_Date]], TODAY(), "y")</f>
        <v>3</v>
      </c>
      <c r="S500" t="str">
        <f>CONCATENATE(TRIM(Table_Employee_Clean[[#This Row],[Name_Concat]])," FROM ",TRIM(Table_Employee_Clean[[#This Row],[Region]]))</f>
        <v>Alice Smith FROM Nevada</v>
      </c>
    </row>
    <row r="501" spans="1:19" x14ac:dyDescent="0.25">
      <c r="A501" t="s">
        <v>635</v>
      </c>
      <c r="B501" t="s">
        <v>32</v>
      </c>
      <c r="C501" t="s">
        <v>20</v>
      </c>
      <c r="D501">
        <v>35</v>
      </c>
      <c r="E501" t="s">
        <v>1162</v>
      </c>
      <c r="F501" t="s">
        <v>1167</v>
      </c>
      <c r="G501" t="s">
        <v>33</v>
      </c>
      <c r="H501" s="5">
        <v>44771</v>
      </c>
      <c r="I501">
        <v>67639.91</v>
      </c>
      <c r="J501" t="s">
        <v>138</v>
      </c>
      <c r="K501">
        <v>-4913421387</v>
      </c>
      <c r="L501" t="s">
        <v>23</v>
      </c>
      <c r="M501" t="b">
        <v>1</v>
      </c>
      <c r="N501" s="6" cm="1">
        <f t="array" ref="N501">IF(Table_Employee!I501="N/A",
    IFERROR(MEDIAN(_xlfn._xlws.FILTER(Table_Employee_Clean[Salary],
        (Table_Employee_Clean[Department] = Table_Employee!E501) *
        (Table_Employee_Clean[Region] = Table_Employee!F501))),
    "N/A"),
Table_Employee!I501)</f>
        <v>67639.91</v>
      </c>
      <c r="O501" t="str">
        <f>" "&amp;SUBSTITUTE(Table_Employee_Clean[[#This Row],[Phone]],"-","")</f>
        <v xml:space="preserve"> 4913421387</v>
      </c>
      <c r="P501" t="str">
        <f>TEXT(Table_Employee_Clean[[#This Row],[Format_Phone]],"(000) 000-0000")</f>
        <v>(491) 342-1387</v>
      </c>
      <c r="Q501" t="str">
        <f>CONCATENATE(TRIM(Table_Employee_Clean[[#This Row],[First_Name]])," ",TRIM(Table_Employee_Clean[[#This Row],[Last_Name]]))</f>
        <v>Eva Brown</v>
      </c>
      <c r="R501">
        <f ca="1">DATEDIF(Table_Employee_Clean[[#This Row],[Join_Date]], TODAY(), "y")</f>
        <v>4</v>
      </c>
      <c r="S501" t="str">
        <f>CONCATENATE(TRIM(Table_Employee_Clean[[#This Row],[Name_Concat]])," FROM ",TRIM(Table_Employee_Clean[[#This Row],[Region]]))</f>
        <v>Eva Brown FROM Florida</v>
      </c>
    </row>
    <row r="502" spans="1:19" x14ac:dyDescent="0.25">
      <c r="A502" t="s">
        <v>636</v>
      </c>
      <c r="B502" t="s">
        <v>67</v>
      </c>
      <c r="C502" t="s">
        <v>14</v>
      </c>
      <c r="D502">
        <v>30</v>
      </c>
      <c r="E502" t="s">
        <v>1166</v>
      </c>
      <c r="F502" t="s">
        <v>1163</v>
      </c>
      <c r="G502" t="s">
        <v>28</v>
      </c>
      <c r="H502" s="5">
        <v>45187</v>
      </c>
      <c r="I502">
        <v>117653.98</v>
      </c>
      <c r="J502" t="s">
        <v>195</v>
      </c>
      <c r="K502">
        <v>-2090883069</v>
      </c>
      <c r="L502" t="s">
        <v>30</v>
      </c>
      <c r="M502" t="b">
        <v>1</v>
      </c>
      <c r="N502" s="6" cm="1">
        <f t="array" ref="N502">IF(Table_Employee!I502="N/A",
    IFERROR(MEDIAN(_xlfn._xlws.FILTER(Table_Employee_Clean[Salary],
        (Table_Employee_Clean[Department] = Table_Employee!E502) *
        (Table_Employee_Clean[Region] = Table_Employee!F502))),
    "N/A"),
Table_Employee!I502)</f>
        <v>117653.98</v>
      </c>
      <c r="O502" t="str">
        <f>" "&amp;SUBSTITUTE(Table_Employee_Clean[[#This Row],[Phone]],"-","")</f>
        <v xml:space="preserve"> 2090883069</v>
      </c>
      <c r="P502" t="str">
        <f>TEXT(Table_Employee_Clean[[#This Row],[Format_Phone]],"(000) 000-0000")</f>
        <v>(209) 088-3069</v>
      </c>
      <c r="Q502" t="str">
        <f>CONCATENATE(TRIM(Table_Employee_Clean[[#This Row],[First_Name]])," ",TRIM(Table_Employee_Clean[[#This Row],[Last_Name]]))</f>
        <v>Grace Davis</v>
      </c>
      <c r="R502">
        <f ca="1">DATEDIF(Table_Employee_Clean[[#This Row],[Join_Date]], TODAY(), "y")</f>
        <v>3</v>
      </c>
      <c r="S502" t="str">
        <f>CONCATENATE(TRIM(Table_Employee_Clean[[#This Row],[Name_Concat]])," FROM ",TRIM(Table_Employee_Clean[[#This Row],[Region]]))</f>
        <v>Grace Davis FROM Texas</v>
      </c>
    </row>
    <row r="503" spans="1:19" x14ac:dyDescent="0.25">
      <c r="A503" t="s">
        <v>637</v>
      </c>
      <c r="B503" t="s">
        <v>32</v>
      </c>
      <c r="C503" t="s">
        <v>26</v>
      </c>
      <c r="D503">
        <v>35</v>
      </c>
      <c r="E503" t="s">
        <v>1160</v>
      </c>
      <c r="F503" t="s">
        <v>1163</v>
      </c>
      <c r="G503" t="s">
        <v>33</v>
      </c>
      <c r="H503" s="5">
        <v>43961</v>
      </c>
      <c r="I503">
        <v>73539.86</v>
      </c>
      <c r="J503" t="s">
        <v>224</v>
      </c>
      <c r="K503">
        <v>-5349678273</v>
      </c>
      <c r="L503" t="s">
        <v>23</v>
      </c>
      <c r="M503" t="b">
        <v>1</v>
      </c>
      <c r="N503" s="6" cm="1">
        <f t="array" ref="N503">IF(Table_Employee!I503="N/A",
    IFERROR(MEDIAN(_xlfn._xlws.FILTER(Table_Employee_Clean[Salary],
        (Table_Employee_Clean[Department] = Table_Employee!E503) *
        (Table_Employee_Clean[Region] = Table_Employee!F503))),
    "N/A"),
Table_Employee!I503)</f>
        <v>73539.86</v>
      </c>
      <c r="O503" t="str">
        <f>" "&amp;SUBSTITUTE(Table_Employee_Clean[[#This Row],[Phone]],"-","")</f>
        <v xml:space="preserve"> 5349678273</v>
      </c>
      <c r="P503" t="str">
        <f>TEXT(Table_Employee_Clean[[#This Row],[Format_Phone]],"(000) 000-0000")</f>
        <v>(534) 967-8273</v>
      </c>
      <c r="Q503" t="str">
        <f>CONCATENATE(TRIM(Table_Employee_Clean[[#This Row],[First_Name]])," ",TRIM(Table_Employee_Clean[[#This Row],[Last_Name]]))</f>
        <v>Eva Jones</v>
      </c>
      <c r="R503">
        <f ca="1">DATEDIF(Table_Employee_Clean[[#This Row],[Join_Date]], TODAY(), "y")</f>
        <v>6</v>
      </c>
      <c r="S503" t="str">
        <f>CONCATENATE(TRIM(Table_Employee_Clean[[#This Row],[Name_Concat]])," FROM ",TRIM(Table_Employee_Clean[[#This Row],[Region]]))</f>
        <v>Eva Jones FROM Texas</v>
      </c>
    </row>
    <row r="504" spans="1:19" x14ac:dyDescent="0.25">
      <c r="A504" t="s">
        <v>638</v>
      </c>
      <c r="B504" t="s">
        <v>36</v>
      </c>
      <c r="C504" t="s">
        <v>26</v>
      </c>
      <c r="D504">
        <v>35</v>
      </c>
      <c r="E504" t="s">
        <v>1170</v>
      </c>
      <c r="F504" t="s">
        <v>1165</v>
      </c>
      <c r="G504" t="s">
        <v>28</v>
      </c>
      <c r="H504" s="5">
        <v>45165</v>
      </c>
      <c r="I504">
        <v>70915.38</v>
      </c>
      <c r="J504" t="s">
        <v>46</v>
      </c>
      <c r="K504">
        <v>-1176741240</v>
      </c>
      <c r="L504" t="s">
        <v>23</v>
      </c>
      <c r="M504" t="b">
        <v>1</v>
      </c>
      <c r="N504" s="6" cm="1">
        <f t="array" ref="N504">IF(Table_Employee!I504="N/A",
    IFERROR(MEDIAN(_xlfn._xlws.FILTER(Table_Employee_Clean[Salary],
        (Table_Employee_Clean[Department] = Table_Employee!E504) *
        (Table_Employee_Clean[Region] = Table_Employee!F504))),
    "N/A"),
Table_Employee!I504)</f>
        <v>70915.38</v>
      </c>
      <c r="O504" t="str">
        <f>" "&amp;SUBSTITUTE(Table_Employee_Clean[[#This Row],[Phone]],"-","")</f>
        <v xml:space="preserve"> 1176741240</v>
      </c>
      <c r="P504" t="str">
        <f>TEXT(Table_Employee_Clean[[#This Row],[Format_Phone]],"(000) 000-0000")</f>
        <v>(117) 674-1240</v>
      </c>
      <c r="Q504" t="str">
        <f>CONCATENATE(TRIM(Table_Employee_Clean[[#This Row],[First_Name]])," ",TRIM(Table_Employee_Clean[[#This Row],[Last_Name]]))</f>
        <v>Frank Jones</v>
      </c>
      <c r="R504">
        <f ca="1">DATEDIF(Table_Employee_Clean[[#This Row],[Join_Date]], TODAY(), "y")</f>
        <v>3</v>
      </c>
      <c r="S504" t="str">
        <f>CONCATENATE(TRIM(Table_Employee_Clean[[#This Row],[Name_Concat]])," FROM ",TRIM(Table_Employee_Clean[[#This Row],[Region]]))</f>
        <v>Frank Jones FROM Nevada</v>
      </c>
    </row>
    <row r="505" spans="1:19" x14ac:dyDescent="0.25">
      <c r="A505" t="s">
        <v>639</v>
      </c>
      <c r="B505" t="s">
        <v>57</v>
      </c>
      <c r="C505" t="s">
        <v>42</v>
      </c>
      <c r="D505">
        <v>25</v>
      </c>
      <c r="E505" t="s">
        <v>1168</v>
      </c>
      <c r="F505" t="s">
        <v>1167</v>
      </c>
      <c r="G505" t="s">
        <v>28</v>
      </c>
      <c r="H505" s="5">
        <v>44485</v>
      </c>
      <c r="I505">
        <v>97652.9</v>
      </c>
      <c r="J505" t="s">
        <v>94</v>
      </c>
      <c r="K505">
        <v>-5131528546</v>
      </c>
      <c r="L505" t="s">
        <v>23</v>
      </c>
      <c r="M505" t="b">
        <v>0</v>
      </c>
      <c r="N505" s="6" cm="1">
        <f t="array" ref="N505">IF(Table_Employee!I505="N/A",
    IFERROR(MEDIAN(_xlfn._xlws.FILTER(Table_Employee_Clean[Salary],
        (Table_Employee_Clean[Department] = Table_Employee!E505) *
        (Table_Employee_Clean[Region] = Table_Employee!F505))),
    "N/A"),
Table_Employee!I505)</f>
        <v>97652.9</v>
      </c>
      <c r="O505" t="str">
        <f>" "&amp;SUBSTITUTE(Table_Employee_Clean[[#This Row],[Phone]],"-","")</f>
        <v xml:space="preserve"> 5131528546</v>
      </c>
      <c r="P505" t="str">
        <f>TEXT(Table_Employee_Clean[[#This Row],[Format_Phone]],"(000) 000-0000")</f>
        <v>(513) 152-8546</v>
      </c>
      <c r="Q505" t="str">
        <f>CONCATENATE(TRIM(Table_Employee_Clean[[#This Row],[First_Name]])," ",TRIM(Table_Employee_Clean[[#This Row],[Last_Name]]))</f>
        <v>David Garcia</v>
      </c>
      <c r="R505">
        <f ca="1">DATEDIF(Table_Employee_Clean[[#This Row],[Join_Date]], TODAY(), "y")</f>
        <v>4</v>
      </c>
      <c r="S505" t="str">
        <f>CONCATENATE(TRIM(Table_Employee_Clean[[#This Row],[Name_Concat]])," FROM ",TRIM(Table_Employee_Clean[[#This Row],[Region]]))</f>
        <v>David Garcia FROM Florida</v>
      </c>
    </row>
    <row r="506" spans="1:19" x14ac:dyDescent="0.25">
      <c r="A506" t="s">
        <v>640</v>
      </c>
      <c r="B506" t="s">
        <v>63</v>
      </c>
      <c r="C506" t="s">
        <v>14</v>
      </c>
      <c r="D506">
        <v>35</v>
      </c>
      <c r="E506" t="s">
        <v>1170</v>
      </c>
      <c r="F506" t="s">
        <v>1167</v>
      </c>
      <c r="G506" t="s">
        <v>33</v>
      </c>
      <c r="H506" s="5">
        <v>44626</v>
      </c>
      <c r="I506">
        <v>101571.25</v>
      </c>
      <c r="J506" t="s">
        <v>301</v>
      </c>
      <c r="K506">
        <v>-8150618537</v>
      </c>
      <c r="L506" t="s">
        <v>23</v>
      </c>
      <c r="M506" t="b">
        <v>0</v>
      </c>
      <c r="N506" s="6" cm="1">
        <f t="array" ref="N506">IF(Table_Employee!I506="N/A",
    IFERROR(MEDIAN(_xlfn._xlws.FILTER(Table_Employee_Clean[Salary],
        (Table_Employee_Clean[Department] = Table_Employee!E506) *
        (Table_Employee_Clean[Region] = Table_Employee!F506))),
    "N/A"),
Table_Employee!I506)</f>
        <v>101571.25</v>
      </c>
      <c r="O506" t="str">
        <f>" "&amp;SUBSTITUTE(Table_Employee_Clean[[#This Row],[Phone]],"-","")</f>
        <v xml:space="preserve"> 8150618537</v>
      </c>
      <c r="P506" t="str">
        <f>TEXT(Table_Employee_Clean[[#This Row],[Format_Phone]],"(000) 000-0000")</f>
        <v>(815) 061-8537</v>
      </c>
      <c r="Q506" t="str">
        <f>CONCATENATE(TRIM(Table_Employee_Clean[[#This Row],[First_Name]])," ",TRIM(Table_Employee_Clean[[#This Row],[Last_Name]]))</f>
        <v>Heidi Davis</v>
      </c>
      <c r="R506">
        <f ca="1">DATEDIF(Table_Employee_Clean[[#This Row],[Join_Date]], TODAY(), "y")</f>
        <v>4</v>
      </c>
      <c r="S506" t="str">
        <f>CONCATENATE(TRIM(Table_Employee_Clean[[#This Row],[Name_Concat]])," FROM ",TRIM(Table_Employee_Clean[[#This Row],[Region]]))</f>
        <v>Heidi Davis FROM Florida</v>
      </c>
    </row>
    <row r="507" spans="1:19" x14ac:dyDescent="0.25">
      <c r="A507" t="s">
        <v>641</v>
      </c>
      <c r="B507" t="s">
        <v>57</v>
      </c>
      <c r="C507" t="s">
        <v>111</v>
      </c>
      <c r="D507">
        <v>35</v>
      </c>
      <c r="E507" t="s">
        <v>1160</v>
      </c>
      <c r="F507" t="s">
        <v>1165</v>
      </c>
      <c r="G507" t="s">
        <v>16</v>
      </c>
      <c r="H507" s="5">
        <v>45236</v>
      </c>
      <c r="I507">
        <v>87424.46</v>
      </c>
      <c r="J507" t="s">
        <v>266</v>
      </c>
      <c r="K507">
        <v>-32963346</v>
      </c>
      <c r="L507" t="s">
        <v>18</v>
      </c>
      <c r="M507" t="b">
        <v>1</v>
      </c>
      <c r="N507" s="6" cm="1">
        <f t="array" ref="N507">IF(Table_Employee!I507="N/A",
    IFERROR(MEDIAN(_xlfn._xlws.FILTER(Table_Employee_Clean[Salary],
        (Table_Employee_Clean[Department] = Table_Employee!E507) *
        (Table_Employee_Clean[Region] = Table_Employee!F507))),
    "N/A"),
Table_Employee!I507)</f>
        <v>87424.46</v>
      </c>
      <c r="O507" t="str">
        <f>" "&amp;SUBSTITUTE(Table_Employee_Clean[[#This Row],[Phone]],"-","")</f>
        <v xml:space="preserve"> 32963346</v>
      </c>
      <c r="P507" t="str">
        <f>TEXT(Table_Employee_Clean[[#This Row],[Format_Phone]],"(000) 000-0000")</f>
        <v>(003) 296-3346</v>
      </c>
      <c r="Q507" t="str">
        <f>CONCATENATE(TRIM(Table_Employee_Clean[[#This Row],[First_Name]])," ",TRIM(Table_Employee_Clean[[#This Row],[Last_Name]]))</f>
        <v>David Smith</v>
      </c>
      <c r="R507">
        <f ca="1">DATEDIF(Table_Employee_Clean[[#This Row],[Join_Date]], TODAY(), "y")</f>
        <v>2</v>
      </c>
      <c r="S507" t="str">
        <f>CONCATENATE(TRIM(Table_Employee_Clean[[#This Row],[Name_Concat]])," FROM ",TRIM(Table_Employee_Clean[[#This Row],[Region]]))</f>
        <v>David Smith FROM Nevada</v>
      </c>
    </row>
    <row r="508" spans="1:19" x14ac:dyDescent="0.25">
      <c r="A508" t="s">
        <v>642</v>
      </c>
      <c r="B508" t="s">
        <v>36</v>
      </c>
      <c r="C508" t="s">
        <v>42</v>
      </c>
      <c r="D508">
        <v>30</v>
      </c>
      <c r="E508" t="s">
        <v>1170</v>
      </c>
      <c r="F508" t="s">
        <v>1169</v>
      </c>
      <c r="G508" t="s">
        <v>28</v>
      </c>
      <c r="H508" s="5">
        <v>45626</v>
      </c>
      <c r="I508">
        <v>89077.36</v>
      </c>
      <c r="J508" t="s">
        <v>157</v>
      </c>
      <c r="K508">
        <v>-2727423182</v>
      </c>
      <c r="L508" t="s">
        <v>18</v>
      </c>
      <c r="M508" t="b">
        <v>0</v>
      </c>
      <c r="N508" s="6" cm="1">
        <f t="array" ref="N508">IF(Table_Employee!I508="N/A",
    IFERROR(MEDIAN(_xlfn._xlws.FILTER(Table_Employee_Clean[Salary],
        (Table_Employee_Clean[Department] = Table_Employee!E508) *
        (Table_Employee_Clean[Region] = Table_Employee!F508))),
    "N/A"),
Table_Employee!I508)</f>
        <v>89077.36</v>
      </c>
      <c r="O508" t="str">
        <f>" "&amp;SUBSTITUTE(Table_Employee_Clean[[#This Row],[Phone]],"-","")</f>
        <v xml:space="preserve"> 2727423182</v>
      </c>
      <c r="P508" t="str">
        <f>TEXT(Table_Employee_Clean[[#This Row],[Format_Phone]],"(000) 000-0000")</f>
        <v>(272) 742-3182</v>
      </c>
      <c r="Q508" t="str">
        <f>CONCATENATE(TRIM(Table_Employee_Clean[[#This Row],[First_Name]])," ",TRIM(Table_Employee_Clean[[#This Row],[Last_Name]]))</f>
        <v>Frank Garcia</v>
      </c>
      <c r="R508">
        <f ca="1">DATEDIF(Table_Employee_Clean[[#This Row],[Join_Date]], TODAY(), "y")</f>
        <v>1</v>
      </c>
      <c r="S508" t="str">
        <f>CONCATENATE(TRIM(Table_Employee_Clean[[#This Row],[Name_Concat]])," FROM ",TRIM(Table_Employee_Clean[[#This Row],[Region]]))</f>
        <v>Frank Garcia FROM New York</v>
      </c>
    </row>
    <row r="509" spans="1:19" x14ac:dyDescent="0.25">
      <c r="A509" t="s">
        <v>643</v>
      </c>
      <c r="B509" t="s">
        <v>63</v>
      </c>
      <c r="C509" t="s">
        <v>37</v>
      </c>
      <c r="D509">
        <v>30</v>
      </c>
      <c r="E509" t="s">
        <v>1160</v>
      </c>
      <c r="F509" t="s">
        <v>1161</v>
      </c>
      <c r="G509" t="s">
        <v>28</v>
      </c>
      <c r="H509" s="5">
        <v>45486</v>
      </c>
      <c r="I509">
        <v>89132.22</v>
      </c>
      <c r="J509" t="s">
        <v>65</v>
      </c>
      <c r="K509">
        <v>-617893205</v>
      </c>
      <c r="L509" t="s">
        <v>23</v>
      </c>
      <c r="M509" t="b">
        <v>1</v>
      </c>
      <c r="N509" s="6" cm="1">
        <f t="array" ref="N509">IF(Table_Employee!I509="N/A",
    IFERROR(MEDIAN(_xlfn._xlws.FILTER(Table_Employee_Clean[Salary],
        (Table_Employee_Clean[Department] = Table_Employee!E509) *
        (Table_Employee_Clean[Region] = Table_Employee!F509))),
    "N/A"),
Table_Employee!I509)</f>
        <v>89132.22</v>
      </c>
      <c r="O509" t="str">
        <f>" "&amp;SUBSTITUTE(Table_Employee_Clean[[#This Row],[Phone]],"-","")</f>
        <v xml:space="preserve"> 617893205</v>
      </c>
      <c r="P509" t="str">
        <f>TEXT(Table_Employee_Clean[[#This Row],[Format_Phone]],"(000) 000-0000")</f>
        <v>(061) 789-3205</v>
      </c>
      <c r="Q509" t="str">
        <f>CONCATENATE(TRIM(Table_Employee_Clean[[#This Row],[First_Name]])," ",TRIM(Table_Employee_Clean[[#This Row],[Last_Name]]))</f>
        <v>Heidi Williams</v>
      </c>
      <c r="R509">
        <f ca="1">DATEDIF(Table_Employee_Clean[[#This Row],[Join_Date]], TODAY(), "y")</f>
        <v>2</v>
      </c>
      <c r="S509" t="str">
        <f>CONCATENATE(TRIM(Table_Employee_Clean[[#This Row],[Name_Concat]])," FROM ",TRIM(Table_Employee_Clean[[#This Row],[Region]]))</f>
        <v>Heidi Williams FROM California</v>
      </c>
    </row>
    <row r="510" spans="1:19" x14ac:dyDescent="0.25">
      <c r="A510" t="s">
        <v>644</v>
      </c>
      <c r="B510" t="s">
        <v>36</v>
      </c>
      <c r="C510" t="s">
        <v>42</v>
      </c>
      <c r="D510">
        <v>25</v>
      </c>
      <c r="E510" t="s">
        <v>1164</v>
      </c>
      <c r="F510" t="s">
        <v>1161</v>
      </c>
      <c r="G510" t="s">
        <v>16</v>
      </c>
      <c r="H510" s="5">
        <v>45355</v>
      </c>
      <c r="I510">
        <v>111000.26</v>
      </c>
      <c r="J510" t="s">
        <v>157</v>
      </c>
      <c r="K510">
        <v>-4969357823</v>
      </c>
      <c r="L510" t="s">
        <v>30</v>
      </c>
      <c r="M510" t="b">
        <v>0</v>
      </c>
      <c r="N510" s="6" cm="1">
        <f t="array" ref="N510">IF(Table_Employee!I510="N/A",
    IFERROR(MEDIAN(_xlfn._xlws.FILTER(Table_Employee_Clean[Salary],
        (Table_Employee_Clean[Department] = Table_Employee!E510) *
        (Table_Employee_Clean[Region] = Table_Employee!F510))),
    "N/A"),
Table_Employee!I510)</f>
        <v>111000.26</v>
      </c>
      <c r="O510" t="str">
        <f>" "&amp;SUBSTITUTE(Table_Employee_Clean[[#This Row],[Phone]],"-","")</f>
        <v xml:space="preserve"> 4969357823</v>
      </c>
      <c r="P510" t="str">
        <f>TEXT(Table_Employee_Clean[[#This Row],[Format_Phone]],"(000) 000-0000")</f>
        <v>(496) 935-7823</v>
      </c>
      <c r="Q510" t="str">
        <f>CONCATENATE(TRIM(Table_Employee_Clean[[#This Row],[First_Name]])," ",TRIM(Table_Employee_Clean[[#This Row],[Last_Name]]))</f>
        <v>Frank Garcia</v>
      </c>
      <c r="R510">
        <f ca="1">DATEDIF(Table_Employee_Clean[[#This Row],[Join_Date]], TODAY(), "y")</f>
        <v>2</v>
      </c>
      <c r="S510" t="str">
        <f>CONCATENATE(TRIM(Table_Employee_Clean[[#This Row],[Name_Concat]])," FROM ",TRIM(Table_Employee_Clean[[#This Row],[Region]]))</f>
        <v>Frank Garcia FROM California</v>
      </c>
    </row>
    <row r="511" spans="1:19" x14ac:dyDescent="0.25">
      <c r="A511" t="s">
        <v>645</v>
      </c>
      <c r="B511" t="s">
        <v>36</v>
      </c>
      <c r="C511" t="s">
        <v>53</v>
      </c>
      <c r="D511">
        <v>35</v>
      </c>
      <c r="E511" t="s">
        <v>1170</v>
      </c>
      <c r="F511" t="s">
        <v>1171</v>
      </c>
      <c r="G511" t="s">
        <v>33</v>
      </c>
      <c r="H511" s="5">
        <v>44780</v>
      </c>
      <c r="I511">
        <v>109584.97</v>
      </c>
      <c r="J511" t="s">
        <v>219</v>
      </c>
      <c r="K511">
        <v>-3477695873</v>
      </c>
      <c r="L511" t="s">
        <v>40</v>
      </c>
      <c r="M511" t="b">
        <v>1</v>
      </c>
      <c r="N511" s="6" cm="1">
        <f t="array" ref="N511">IF(Table_Employee!I511="N/A",
    IFERROR(MEDIAN(_xlfn._xlws.FILTER(Table_Employee_Clean[Salary],
        (Table_Employee_Clean[Department] = Table_Employee!E511) *
        (Table_Employee_Clean[Region] = Table_Employee!F511))),
    "N/A"),
Table_Employee!I511)</f>
        <v>109584.97</v>
      </c>
      <c r="O511" t="str">
        <f>" "&amp;SUBSTITUTE(Table_Employee_Clean[[#This Row],[Phone]],"-","")</f>
        <v xml:space="preserve"> 3477695873</v>
      </c>
      <c r="P511" t="str">
        <f>TEXT(Table_Employee_Clean[[#This Row],[Format_Phone]],"(000) 000-0000")</f>
        <v>(347) 769-5873</v>
      </c>
      <c r="Q511" t="str">
        <f>CONCATENATE(TRIM(Table_Employee_Clean[[#This Row],[First_Name]])," ",TRIM(Table_Employee_Clean[[#This Row],[Last_Name]]))</f>
        <v>Frank Johnson</v>
      </c>
      <c r="R511">
        <f ca="1">DATEDIF(Table_Employee_Clean[[#This Row],[Join_Date]], TODAY(), "y")</f>
        <v>4</v>
      </c>
      <c r="S511" t="str">
        <f>CONCATENATE(TRIM(Table_Employee_Clean[[#This Row],[Name_Concat]])," FROM ",TRIM(Table_Employee_Clean[[#This Row],[Region]]))</f>
        <v>Frank Johnson FROM Illinois</v>
      </c>
    </row>
    <row r="512" spans="1:19" x14ac:dyDescent="0.25">
      <c r="A512" t="s">
        <v>646</v>
      </c>
      <c r="B512" t="s">
        <v>13</v>
      </c>
      <c r="C512" t="s">
        <v>111</v>
      </c>
      <c r="D512">
        <v>40</v>
      </c>
      <c r="E512" t="s">
        <v>1164</v>
      </c>
      <c r="F512" t="s">
        <v>1171</v>
      </c>
      <c r="G512" t="s">
        <v>16</v>
      </c>
      <c r="H512" s="5">
        <v>45607</v>
      </c>
      <c r="I512">
        <v>97648.84</v>
      </c>
      <c r="J512" t="s">
        <v>112</v>
      </c>
      <c r="K512">
        <v>-1314675360</v>
      </c>
      <c r="L512" t="s">
        <v>30</v>
      </c>
      <c r="M512" t="b">
        <v>0</v>
      </c>
      <c r="N512" s="6" cm="1">
        <f t="array" ref="N512">IF(Table_Employee!I512="N/A",
    IFERROR(MEDIAN(_xlfn._xlws.FILTER(Table_Employee_Clean[Salary],
        (Table_Employee_Clean[Department] = Table_Employee!E512) *
        (Table_Employee_Clean[Region] = Table_Employee!F512))),
    "N/A"),
Table_Employee!I512)</f>
        <v>97648.84</v>
      </c>
      <c r="O512" t="str">
        <f>" "&amp;SUBSTITUTE(Table_Employee_Clean[[#This Row],[Phone]],"-","")</f>
        <v xml:space="preserve"> 1314675360</v>
      </c>
      <c r="P512" t="str">
        <f>TEXT(Table_Employee_Clean[[#This Row],[Format_Phone]],"(000) 000-0000")</f>
        <v>(131) 467-5360</v>
      </c>
      <c r="Q512" t="str">
        <f>CONCATENATE(TRIM(Table_Employee_Clean[[#This Row],[First_Name]])," ",TRIM(Table_Employee_Clean[[#This Row],[Last_Name]]))</f>
        <v>Bob Smith</v>
      </c>
      <c r="R512">
        <f ca="1">DATEDIF(Table_Employee_Clean[[#This Row],[Join_Date]], TODAY(), "y")</f>
        <v>1</v>
      </c>
      <c r="S512" t="str">
        <f>CONCATENATE(TRIM(Table_Employee_Clean[[#This Row],[Name_Concat]])," FROM ",TRIM(Table_Employee_Clean[[#This Row],[Region]]))</f>
        <v>Bob Smith FROM Illinois</v>
      </c>
    </row>
    <row r="513" spans="1:19" x14ac:dyDescent="0.25">
      <c r="A513" t="s">
        <v>647</v>
      </c>
      <c r="B513" t="s">
        <v>67</v>
      </c>
      <c r="C513" t="s">
        <v>53</v>
      </c>
      <c r="D513">
        <v>25</v>
      </c>
      <c r="E513" t="s">
        <v>1164</v>
      </c>
      <c r="F513" t="s">
        <v>1169</v>
      </c>
      <c r="G513" t="s">
        <v>16</v>
      </c>
      <c r="H513" s="5">
        <v>44532</v>
      </c>
      <c r="I513">
        <v>78643.429999999993</v>
      </c>
      <c r="J513" t="s">
        <v>116</v>
      </c>
      <c r="K513">
        <v>-2751562778</v>
      </c>
      <c r="L513" t="s">
        <v>30</v>
      </c>
      <c r="M513" t="b">
        <v>1</v>
      </c>
      <c r="N513" s="6" cm="1">
        <f t="array" ref="N513">IF(Table_Employee!I513="N/A",
    IFERROR(MEDIAN(_xlfn._xlws.FILTER(Table_Employee_Clean[Salary],
        (Table_Employee_Clean[Department] = Table_Employee!E513) *
        (Table_Employee_Clean[Region] = Table_Employee!F513))),
    "N/A"),
Table_Employee!I513)</f>
        <v>78643.429999999993</v>
      </c>
      <c r="O513" t="str">
        <f>" "&amp;SUBSTITUTE(Table_Employee_Clean[[#This Row],[Phone]],"-","")</f>
        <v xml:space="preserve"> 2751562778</v>
      </c>
      <c r="P513" t="str">
        <f>TEXT(Table_Employee_Clean[[#This Row],[Format_Phone]],"(000) 000-0000")</f>
        <v>(275) 156-2778</v>
      </c>
      <c r="Q513" t="str">
        <f>CONCATENATE(TRIM(Table_Employee_Clean[[#This Row],[First_Name]])," ",TRIM(Table_Employee_Clean[[#This Row],[Last_Name]]))</f>
        <v>Grace Johnson</v>
      </c>
      <c r="R513">
        <f ca="1">DATEDIF(Table_Employee_Clean[[#This Row],[Join_Date]], TODAY(), "y")</f>
        <v>4</v>
      </c>
      <c r="S513" t="str">
        <f>CONCATENATE(TRIM(Table_Employee_Clean[[#This Row],[Name_Concat]])," FROM ",TRIM(Table_Employee_Clean[[#This Row],[Region]]))</f>
        <v>Grace Johnson FROM New York</v>
      </c>
    </row>
    <row r="514" spans="1:19" x14ac:dyDescent="0.25">
      <c r="A514" t="s">
        <v>648</v>
      </c>
      <c r="B514" t="s">
        <v>63</v>
      </c>
      <c r="C514" t="s">
        <v>14</v>
      </c>
      <c r="D514">
        <v>30</v>
      </c>
      <c r="E514" t="s">
        <v>1170</v>
      </c>
      <c r="F514" t="s">
        <v>1165</v>
      </c>
      <c r="G514" t="s">
        <v>16</v>
      </c>
      <c r="H514" s="5">
        <v>45426</v>
      </c>
      <c r="I514">
        <v>55656.800000000003</v>
      </c>
      <c r="J514" t="s">
        <v>301</v>
      </c>
      <c r="K514">
        <v>-6304483607</v>
      </c>
      <c r="L514" t="s">
        <v>30</v>
      </c>
      <c r="M514" t="b">
        <v>1</v>
      </c>
      <c r="N514" s="6" cm="1">
        <f t="array" ref="N514">IF(Table_Employee!I514="N/A",
    IFERROR(MEDIAN(_xlfn._xlws.FILTER(Table_Employee_Clean[Salary],
        (Table_Employee_Clean[Department] = Table_Employee!E514) *
        (Table_Employee_Clean[Region] = Table_Employee!F514))),
    "N/A"),
Table_Employee!I514)</f>
        <v>55656.800000000003</v>
      </c>
      <c r="O514" t="str">
        <f>" "&amp;SUBSTITUTE(Table_Employee_Clean[[#This Row],[Phone]],"-","")</f>
        <v xml:space="preserve"> 6304483607</v>
      </c>
      <c r="P514" t="str">
        <f>TEXT(Table_Employee_Clean[[#This Row],[Format_Phone]],"(000) 000-0000")</f>
        <v>(630) 448-3607</v>
      </c>
      <c r="Q514" t="str">
        <f>CONCATENATE(TRIM(Table_Employee_Clean[[#This Row],[First_Name]])," ",TRIM(Table_Employee_Clean[[#This Row],[Last_Name]]))</f>
        <v>Heidi Davis</v>
      </c>
      <c r="R514">
        <f ca="1">DATEDIF(Table_Employee_Clean[[#This Row],[Join_Date]], TODAY(), "y")</f>
        <v>2</v>
      </c>
      <c r="S514" t="str">
        <f>CONCATENATE(TRIM(Table_Employee_Clean[[#This Row],[Name_Concat]])," FROM ",TRIM(Table_Employee_Clean[[#This Row],[Region]]))</f>
        <v>Heidi Davis FROM Nevada</v>
      </c>
    </row>
    <row r="515" spans="1:19" x14ac:dyDescent="0.25">
      <c r="A515" t="s">
        <v>649</v>
      </c>
      <c r="B515" t="s">
        <v>52</v>
      </c>
      <c r="C515" t="s">
        <v>86</v>
      </c>
      <c r="D515">
        <v>35</v>
      </c>
      <c r="E515" t="s">
        <v>1160</v>
      </c>
      <c r="F515" t="s">
        <v>1163</v>
      </c>
      <c r="G515" t="s">
        <v>16</v>
      </c>
      <c r="H515" s="5">
        <v>44756</v>
      </c>
      <c r="I515">
        <v>69146.95</v>
      </c>
      <c r="J515" t="s">
        <v>371</v>
      </c>
      <c r="K515">
        <v>-5456676639</v>
      </c>
      <c r="L515" t="s">
        <v>23</v>
      </c>
      <c r="M515" t="b">
        <v>0</v>
      </c>
      <c r="N515" s="6" cm="1">
        <f t="array" ref="N515">IF(Table_Employee!I515="N/A",
    IFERROR(MEDIAN(_xlfn._xlws.FILTER(Table_Employee_Clean[Salary],
        (Table_Employee_Clean[Department] = Table_Employee!E515) *
        (Table_Employee_Clean[Region] = Table_Employee!F515))),
    "N/A"),
Table_Employee!I515)</f>
        <v>69146.95</v>
      </c>
      <c r="O515" t="str">
        <f>" "&amp;SUBSTITUTE(Table_Employee_Clean[[#This Row],[Phone]],"-","")</f>
        <v xml:space="preserve"> 5456676639</v>
      </c>
      <c r="P515" t="str">
        <f>TEXT(Table_Employee_Clean[[#This Row],[Format_Phone]],"(000) 000-0000")</f>
        <v>(545) 667-6639</v>
      </c>
      <c r="Q515" t="str">
        <f>CONCATENATE(TRIM(Table_Employee_Clean[[#This Row],[First_Name]])," ",TRIM(Table_Employee_Clean[[#This Row],[Last_Name]]))</f>
        <v>Charlie Miller</v>
      </c>
      <c r="R515">
        <f ca="1">DATEDIF(Table_Employee_Clean[[#This Row],[Join_Date]], TODAY(), "y")</f>
        <v>4</v>
      </c>
      <c r="S515" t="str">
        <f>CONCATENATE(TRIM(Table_Employee_Clean[[#This Row],[Name_Concat]])," FROM ",TRIM(Table_Employee_Clean[[#This Row],[Region]]))</f>
        <v>Charlie Miller FROM Texas</v>
      </c>
    </row>
    <row r="516" spans="1:19" x14ac:dyDescent="0.25">
      <c r="A516" t="s">
        <v>650</v>
      </c>
      <c r="B516" t="s">
        <v>52</v>
      </c>
      <c r="C516" t="s">
        <v>53</v>
      </c>
      <c r="D516">
        <v>30</v>
      </c>
      <c r="E516" t="s">
        <v>1164</v>
      </c>
      <c r="F516" t="s">
        <v>1167</v>
      </c>
      <c r="G516" t="s">
        <v>16</v>
      </c>
      <c r="H516" s="5">
        <v>44096</v>
      </c>
      <c r="I516">
        <v>93013.58</v>
      </c>
      <c r="J516" t="s">
        <v>55</v>
      </c>
      <c r="K516">
        <v>-4735047638</v>
      </c>
      <c r="L516" t="s">
        <v>18</v>
      </c>
      <c r="M516" t="b">
        <v>1</v>
      </c>
      <c r="N516" s="6" cm="1">
        <f t="array" ref="N516">IF(Table_Employee!I516="N/A",
    IFERROR(MEDIAN(_xlfn._xlws.FILTER(Table_Employee_Clean[Salary],
        (Table_Employee_Clean[Department] = Table_Employee!E516) *
        (Table_Employee_Clean[Region] = Table_Employee!F516))),
    "N/A"),
Table_Employee!I516)</f>
        <v>93013.58</v>
      </c>
      <c r="O516" t="str">
        <f>" "&amp;SUBSTITUTE(Table_Employee_Clean[[#This Row],[Phone]],"-","")</f>
        <v xml:space="preserve"> 4735047638</v>
      </c>
      <c r="P516" t="str">
        <f>TEXT(Table_Employee_Clean[[#This Row],[Format_Phone]],"(000) 000-0000")</f>
        <v>(473) 504-7638</v>
      </c>
      <c r="Q516" t="str">
        <f>CONCATENATE(TRIM(Table_Employee_Clean[[#This Row],[First_Name]])," ",TRIM(Table_Employee_Clean[[#This Row],[Last_Name]]))</f>
        <v>Charlie Johnson</v>
      </c>
      <c r="R516">
        <f ca="1">DATEDIF(Table_Employee_Clean[[#This Row],[Join_Date]], TODAY(), "y")</f>
        <v>6</v>
      </c>
      <c r="S516" t="str">
        <f>CONCATENATE(TRIM(Table_Employee_Clean[[#This Row],[Name_Concat]])," FROM ",TRIM(Table_Employee_Clean[[#This Row],[Region]]))</f>
        <v>Charlie Johnson FROM Florida</v>
      </c>
    </row>
    <row r="517" spans="1:19" x14ac:dyDescent="0.25">
      <c r="A517" t="s">
        <v>651</v>
      </c>
      <c r="B517" t="s">
        <v>67</v>
      </c>
      <c r="C517" t="s">
        <v>37</v>
      </c>
      <c r="D517">
        <v>40</v>
      </c>
      <c r="E517" t="s">
        <v>1162</v>
      </c>
      <c r="F517" t="s">
        <v>1167</v>
      </c>
      <c r="G517" t="s">
        <v>16</v>
      </c>
      <c r="H517" s="5">
        <v>43908</v>
      </c>
      <c r="I517">
        <v>87364.78</v>
      </c>
      <c r="J517" t="s">
        <v>69</v>
      </c>
      <c r="K517">
        <v>-2831995297</v>
      </c>
      <c r="L517" t="s">
        <v>30</v>
      </c>
      <c r="M517" t="b">
        <v>0</v>
      </c>
      <c r="N517" s="6" cm="1">
        <f t="array" ref="N517">IF(Table_Employee!I517="N/A",
    IFERROR(MEDIAN(_xlfn._xlws.FILTER(Table_Employee_Clean[Salary],
        (Table_Employee_Clean[Department] = Table_Employee!E517) *
        (Table_Employee_Clean[Region] = Table_Employee!F517))),
    "N/A"),
Table_Employee!I517)</f>
        <v>87364.78</v>
      </c>
      <c r="O517" t="str">
        <f>" "&amp;SUBSTITUTE(Table_Employee_Clean[[#This Row],[Phone]],"-","")</f>
        <v xml:space="preserve"> 2831995297</v>
      </c>
      <c r="P517" t="str">
        <f>TEXT(Table_Employee_Clean[[#This Row],[Format_Phone]],"(000) 000-0000")</f>
        <v>(283) 199-5297</v>
      </c>
      <c r="Q517" t="str">
        <f>CONCATENATE(TRIM(Table_Employee_Clean[[#This Row],[First_Name]])," ",TRIM(Table_Employee_Clean[[#This Row],[Last_Name]]))</f>
        <v>Grace Williams</v>
      </c>
      <c r="R517">
        <f ca="1">DATEDIF(Table_Employee_Clean[[#This Row],[Join_Date]], TODAY(), "y")</f>
        <v>6</v>
      </c>
      <c r="S517" t="str">
        <f>CONCATENATE(TRIM(Table_Employee_Clean[[#This Row],[Name_Concat]])," FROM ",TRIM(Table_Employee_Clean[[#This Row],[Region]]))</f>
        <v>Grace Williams FROM Florida</v>
      </c>
    </row>
    <row r="518" spans="1:19" x14ac:dyDescent="0.25">
      <c r="A518" t="s">
        <v>652</v>
      </c>
      <c r="B518" t="s">
        <v>25</v>
      </c>
      <c r="C518" t="s">
        <v>42</v>
      </c>
      <c r="D518">
        <v>35</v>
      </c>
      <c r="E518" t="s">
        <v>1168</v>
      </c>
      <c r="F518" t="s">
        <v>1169</v>
      </c>
      <c r="G518" t="s">
        <v>16</v>
      </c>
      <c r="H518" s="5">
        <v>45216</v>
      </c>
      <c r="I518">
        <v>50288.67</v>
      </c>
      <c r="J518" t="s">
        <v>44</v>
      </c>
      <c r="K518">
        <v>-61558107</v>
      </c>
      <c r="L518" t="s">
        <v>23</v>
      </c>
      <c r="M518" t="b">
        <v>0</v>
      </c>
      <c r="N518" s="6" cm="1">
        <f t="array" ref="N518">IF(Table_Employee!I518="N/A",
    IFERROR(MEDIAN(_xlfn._xlws.FILTER(Table_Employee_Clean[Salary],
        (Table_Employee_Clean[Department] = Table_Employee!E518) *
        (Table_Employee_Clean[Region] = Table_Employee!F518))),
    "N/A"),
Table_Employee!I518)</f>
        <v>50288.67</v>
      </c>
      <c r="O518" t="str">
        <f>" "&amp;SUBSTITUTE(Table_Employee_Clean[[#This Row],[Phone]],"-","")</f>
        <v xml:space="preserve"> 61558107</v>
      </c>
      <c r="P518" t="str">
        <f>TEXT(Table_Employee_Clean[[#This Row],[Format_Phone]],"(000) 000-0000")</f>
        <v>(006) 155-8107</v>
      </c>
      <c r="Q518" t="str">
        <f>CONCATENATE(TRIM(Table_Employee_Clean[[#This Row],[First_Name]])," ",TRIM(Table_Employee_Clean[[#This Row],[Last_Name]]))</f>
        <v>Alice Garcia</v>
      </c>
      <c r="R518">
        <f ca="1">DATEDIF(Table_Employee_Clean[[#This Row],[Join_Date]], TODAY(), "y")</f>
        <v>2</v>
      </c>
      <c r="S518" t="str">
        <f>CONCATENATE(TRIM(Table_Employee_Clean[[#This Row],[Name_Concat]])," FROM ",TRIM(Table_Employee_Clean[[#This Row],[Region]]))</f>
        <v>Alice Garcia FROM New York</v>
      </c>
    </row>
    <row r="519" spans="1:19" x14ac:dyDescent="0.25">
      <c r="A519" t="s">
        <v>653</v>
      </c>
      <c r="B519" t="s">
        <v>57</v>
      </c>
      <c r="C519" t="s">
        <v>86</v>
      </c>
      <c r="D519">
        <v>35</v>
      </c>
      <c r="E519" t="s">
        <v>1170</v>
      </c>
      <c r="F519" t="s">
        <v>1169</v>
      </c>
      <c r="G519" t="s">
        <v>16</v>
      </c>
      <c r="H519" s="5">
        <v>44616</v>
      </c>
      <c r="I519">
        <v>85233.55</v>
      </c>
      <c r="J519" t="s">
        <v>98</v>
      </c>
      <c r="K519">
        <v>-3583286341</v>
      </c>
      <c r="L519" t="s">
        <v>30</v>
      </c>
      <c r="M519" t="b">
        <v>1</v>
      </c>
      <c r="N519" s="6" cm="1">
        <f t="array" ref="N519">IF(Table_Employee!I519="N/A",
    IFERROR(MEDIAN(_xlfn._xlws.FILTER(Table_Employee_Clean[Salary],
        (Table_Employee_Clean[Department] = Table_Employee!E519) *
        (Table_Employee_Clean[Region] = Table_Employee!F519))),
    "N/A"),
Table_Employee!I519)</f>
        <v>85233.55</v>
      </c>
      <c r="O519" t="str">
        <f>" "&amp;SUBSTITUTE(Table_Employee_Clean[[#This Row],[Phone]],"-","")</f>
        <v xml:space="preserve"> 3583286341</v>
      </c>
      <c r="P519" t="str">
        <f>TEXT(Table_Employee_Clean[[#This Row],[Format_Phone]],"(000) 000-0000")</f>
        <v>(358) 328-6341</v>
      </c>
      <c r="Q519" t="str">
        <f>CONCATENATE(TRIM(Table_Employee_Clean[[#This Row],[First_Name]])," ",TRIM(Table_Employee_Clean[[#This Row],[Last_Name]]))</f>
        <v>David Miller</v>
      </c>
      <c r="R519">
        <f ca="1">DATEDIF(Table_Employee_Clean[[#This Row],[Join_Date]], TODAY(), "y")</f>
        <v>4</v>
      </c>
      <c r="S519" t="str">
        <f>CONCATENATE(TRIM(Table_Employee_Clean[[#This Row],[Name_Concat]])," FROM ",TRIM(Table_Employee_Clean[[#This Row],[Region]]))</f>
        <v>David Miller FROM New York</v>
      </c>
    </row>
    <row r="520" spans="1:19" x14ac:dyDescent="0.25">
      <c r="A520" t="s">
        <v>654</v>
      </c>
      <c r="B520" t="s">
        <v>13</v>
      </c>
      <c r="C520" t="s">
        <v>42</v>
      </c>
      <c r="D520">
        <v>25</v>
      </c>
      <c r="E520" t="s">
        <v>1170</v>
      </c>
      <c r="F520" t="s">
        <v>1161</v>
      </c>
      <c r="G520" t="s">
        <v>33</v>
      </c>
      <c r="H520" s="5">
        <v>45321</v>
      </c>
      <c r="I520">
        <v>86420.19</v>
      </c>
      <c r="J520" t="s">
        <v>136</v>
      </c>
      <c r="K520">
        <v>-5563830007</v>
      </c>
      <c r="L520" t="s">
        <v>30</v>
      </c>
      <c r="M520" t="b">
        <v>0</v>
      </c>
      <c r="N520" s="6" cm="1">
        <f t="array" ref="N520">IF(Table_Employee!I520="N/A",
    IFERROR(MEDIAN(_xlfn._xlws.FILTER(Table_Employee_Clean[Salary],
        (Table_Employee_Clean[Department] = Table_Employee!E520) *
        (Table_Employee_Clean[Region] = Table_Employee!F520))),
    "N/A"),
Table_Employee!I520)</f>
        <v>86420.19</v>
      </c>
      <c r="O520" t="str">
        <f>" "&amp;SUBSTITUTE(Table_Employee_Clean[[#This Row],[Phone]],"-","")</f>
        <v xml:space="preserve"> 5563830007</v>
      </c>
      <c r="P520" t="str">
        <f>TEXT(Table_Employee_Clean[[#This Row],[Format_Phone]],"(000) 000-0000")</f>
        <v>(556) 383-0007</v>
      </c>
      <c r="Q520" t="str">
        <f>CONCATENATE(TRIM(Table_Employee_Clean[[#This Row],[First_Name]])," ",TRIM(Table_Employee_Clean[[#This Row],[Last_Name]]))</f>
        <v>Bob Garcia</v>
      </c>
      <c r="R520">
        <f ca="1">DATEDIF(Table_Employee_Clean[[#This Row],[Join_Date]], TODAY(), "y")</f>
        <v>2</v>
      </c>
      <c r="S520" t="str">
        <f>CONCATENATE(TRIM(Table_Employee_Clean[[#This Row],[Name_Concat]])," FROM ",TRIM(Table_Employee_Clean[[#This Row],[Region]]))</f>
        <v>Bob Garcia FROM California</v>
      </c>
    </row>
    <row r="521" spans="1:19" x14ac:dyDescent="0.25">
      <c r="A521" t="s">
        <v>655</v>
      </c>
      <c r="B521" t="s">
        <v>67</v>
      </c>
      <c r="C521" t="s">
        <v>53</v>
      </c>
      <c r="D521">
        <v>30</v>
      </c>
      <c r="E521" t="s">
        <v>1170</v>
      </c>
      <c r="F521" t="s">
        <v>1167</v>
      </c>
      <c r="G521" t="s">
        <v>33</v>
      </c>
      <c r="H521" s="5">
        <v>45367</v>
      </c>
      <c r="I521">
        <v>63189.82</v>
      </c>
      <c r="J521" t="s">
        <v>116</v>
      </c>
      <c r="K521">
        <v>-1867024402</v>
      </c>
      <c r="L521" t="s">
        <v>23</v>
      </c>
      <c r="M521" t="b">
        <v>0</v>
      </c>
      <c r="N521" s="6" cm="1">
        <f t="array" ref="N521">IF(Table_Employee!I521="N/A",
    IFERROR(MEDIAN(_xlfn._xlws.FILTER(Table_Employee_Clean[Salary],
        (Table_Employee_Clean[Department] = Table_Employee!E521) *
        (Table_Employee_Clean[Region] = Table_Employee!F521))),
    "N/A"),
Table_Employee!I521)</f>
        <v>63189.82</v>
      </c>
      <c r="O521" t="str">
        <f>" "&amp;SUBSTITUTE(Table_Employee_Clean[[#This Row],[Phone]],"-","")</f>
        <v xml:space="preserve"> 1867024402</v>
      </c>
      <c r="P521" t="str">
        <f>TEXT(Table_Employee_Clean[[#This Row],[Format_Phone]],"(000) 000-0000")</f>
        <v>(186) 702-4402</v>
      </c>
      <c r="Q521" t="str">
        <f>CONCATENATE(TRIM(Table_Employee_Clean[[#This Row],[First_Name]])," ",TRIM(Table_Employee_Clean[[#This Row],[Last_Name]]))</f>
        <v>Grace Johnson</v>
      </c>
      <c r="R521">
        <f ca="1">DATEDIF(Table_Employee_Clean[[#This Row],[Join_Date]], TODAY(), "y")</f>
        <v>2</v>
      </c>
      <c r="S521" t="str">
        <f>CONCATENATE(TRIM(Table_Employee_Clean[[#This Row],[Name_Concat]])," FROM ",TRIM(Table_Employee_Clean[[#This Row],[Region]]))</f>
        <v>Grace Johnson FROM Florida</v>
      </c>
    </row>
    <row r="522" spans="1:19" x14ac:dyDescent="0.25">
      <c r="A522" t="s">
        <v>656</v>
      </c>
      <c r="B522" t="s">
        <v>67</v>
      </c>
      <c r="C522" t="s">
        <v>42</v>
      </c>
      <c r="D522">
        <v>25</v>
      </c>
      <c r="E522" t="s">
        <v>1164</v>
      </c>
      <c r="F522" t="s">
        <v>1169</v>
      </c>
      <c r="G522" t="s">
        <v>28</v>
      </c>
      <c r="H522" s="5">
        <v>44099</v>
      </c>
      <c r="I522">
        <v>64783.32</v>
      </c>
      <c r="J522" t="s">
        <v>78</v>
      </c>
      <c r="K522">
        <v>-3041662410</v>
      </c>
      <c r="L522" t="s">
        <v>18</v>
      </c>
      <c r="M522" t="b">
        <v>0</v>
      </c>
      <c r="N522" s="6" cm="1">
        <f t="array" ref="N522">IF(Table_Employee!I522="N/A",
    IFERROR(MEDIAN(_xlfn._xlws.FILTER(Table_Employee_Clean[Salary],
        (Table_Employee_Clean[Department] = Table_Employee!E522) *
        (Table_Employee_Clean[Region] = Table_Employee!F522))),
    "N/A"),
Table_Employee!I522)</f>
        <v>64783.32</v>
      </c>
      <c r="O522" t="str">
        <f>" "&amp;SUBSTITUTE(Table_Employee_Clean[[#This Row],[Phone]],"-","")</f>
        <v xml:space="preserve"> 3041662410</v>
      </c>
      <c r="P522" t="str">
        <f>TEXT(Table_Employee_Clean[[#This Row],[Format_Phone]],"(000) 000-0000")</f>
        <v>(304) 166-2410</v>
      </c>
      <c r="Q522" t="str">
        <f>CONCATENATE(TRIM(Table_Employee_Clean[[#This Row],[First_Name]])," ",TRIM(Table_Employee_Clean[[#This Row],[Last_Name]]))</f>
        <v>Grace Garcia</v>
      </c>
      <c r="R522">
        <f ca="1">DATEDIF(Table_Employee_Clean[[#This Row],[Join_Date]], TODAY(), "y")</f>
        <v>6</v>
      </c>
      <c r="S522" t="str">
        <f>CONCATENATE(TRIM(Table_Employee_Clean[[#This Row],[Name_Concat]])," FROM ",TRIM(Table_Employee_Clean[[#This Row],[Region]]))</f>
        <v>Grace Garcia FROM New York</v>
      </c>
    </row>
    <row r="523" spans="1:19" x14ac:dyDescent="0.25">
      <c r="A523" t="s">
        <v>657</v>
      </c>
      <c r="B523" t="s">
        <v>52</v>
      </c>
      <c r="C523" t="s">
        <v>14</v>
      </c>
      <c r="D523">
        <v>25</v>
      </c>
      <c r="E523" t="s">
        <v>1170</v>
      </c>
      <c r="F523" t="s">
        <v>1165</v>
      </c>
      <c r="G523" t="s">
        <v>28</v>
      </c>
      <c r="H523" s="5">
        <v>45453</v>
      </c>
      <c r="I523">
        <v>52615.44</v>
      </c>
      <c r="J523" t="s">
        <v>149</v>
      </c>
      <c r="K523">
        <v>-1860089218</v>
      </c>
      <c r="L523" t="s">
        <v>18</v>
      </c>
      <c r="M523" t="b">
        <v>0</v>
      </c>
      <c r="N523" s="6" cm="1">
        <f t="array" ref="N523">IF(Table_Employee!I523="N/A",
    IFERROR(MEDIAN(_xlfn._xlws.FILTER(Table_Employee_Clean[Salary],
        (Table_Employee_Clean[Department] = Table_Employee!E523) *
        (Table_Employee_Clean[Region] = Table_Employee!F523))),
    "N/A"),
Table_Employee!I523)</f>
        <v>52615.44</v>
      </c>
      <c r="O523" t="str">
        <f>" "&amp;SUBSTITUTE(Table_Employee_Clean[[#This Row],[Phone]],"-","")</f>
        <v xml:space="preserve"> 1860089218</v>
      </c>
      <c r="P523" t="str">
        <f>TEXT(Table_Employee_Clean[[#This Row],[Format_Phone]],"(000) 000-0000")</f>
        <v>(186) 008-9218</v>
      </c>
      <c r="Q523" t="str">
        <f>CONCATENATE(TRIM(Table_Employee_Clean[[#This Row],[First_Name]])," ",TRIM(Table_Employee_Clean[[#This Row],[Last_Name]]))</f>
        <v>Charlie Davis</v>
      </c>
      <c r="R523">
        <f ca="1">DATEDIF(Table_Employee_Clean[[#This Row],[Join_Date]], TODAY(), "y")</f>
        <v>2</v>
      </c>
      <c r="S523" t="str">
        <f>CONCATENATE(TRIM(Table_Employee_Clean[[#This Row],[Name_Concat]])," FROM ",TRIM(Table_Employee_Clean[[#This Row],[Region]]))</f>
        <v>Charlie Davis FROM Nevada</v>
      </c>
    </row>
    <row r="524" spans="1:19" x14ac:dyDescent="0.25">
      <c r="A524" t="s">
        <v>658</v>
      </c>
      <c r="B524" t="s">
        <v>32</v>
      </c>
      <c r="C524" t="s">
        <v>86</v>
      </c>
      <c r="D524">
        <v>30</v>
      </c>
      <c r="E524" t="s">
        <v>1168</v>
      </c>
      <c r="F524" t="s">
        <v>1163</v>
      </c>
      <c r="G524" t="s">
        <v>28</v>
      </c>
      <c r="H524" s="5">
        <v>43929</v>
      </c>
      <c r="I524">
        <v>96337.89</v>
      </c>
      <c r="J524" t="s">
        <v>213</v>
      </c>
      <c r="K524">
        <v>-6394568043</v>
      </c>
      <c r="L524" t="s">
        <v>40</v>
      </c>
      <c r="M524" t="b">
        <v>0</v>
      </c>
      <c r="N524" s="6" cm="1">
        <f t="array" ref="N524">IF(Table_Employee!I524="N/A",
    IFERROR(MEDIAN(_xlfn._xlws.FILTER(Table_Employee_Clean[Salary],
        (Table_Employee_Clean[Department] = Table_Employee!E524) *
        (Table_Employee_Clean[Region] = Table_Employee!F524))),
    "N/A"),
Table_Employee!I524)</f>
        <v>96337.89</v>
      </c>
      <c r="O524" t="str">
        <f>" "&amp;SUBSTITUTE(Table_Employee_Clean[[#This Row],[Phone]],"-","")</f>
        <v xml:space="preserve"> 6394568043</v>
      </c>
      <c r="P524" t="str">
        <f>TEXT(Table_Employee_Clean[[#This Row],[Format_Phone]],"(000) 000-0000")</f>
        <v>(639) 456-8043</v>
      </c>
      <c r="Q524" t="str">
        <f>CONCATENATE(TRIM(Table_Employee_Clean[[#This Row],[First_Name]])," ",TRIM(Table_Employee_Clean[[#This Row],[Last_Name]]))</f>
        <v>Eva Miller</v>
      </c>
      <c r="R524">
        <f ca="1">DATEDIF(Table_Employee_Clean[[#This Row],[Join_Date]], TODAY(), "y")</f>
        <v>6</v>
      </c>
      <c r="S524" t="str">
        <f>CONCATENATE(TRIM(Table_Employee_Clean[[#This Row],[Name_Concat]])," FROM ",TRIM(Table_Employee_Clean[[#This Row],[Region]]))</f>
        <v>Eva Miller FROM Texas</v>
      </c>
    </row>
    <row r="525" spans="1:19" x14ac:dyDescent="0.25">
      <c r="A525" t="s">
        <v>659</v>
      </c>
      <c r="B525" t="s">
        <v>25</v>
      </c>
      <c r="C525" t="s">
        <v>14</v>
      </c>
      <c r="D525">
        <v>25</v>
      </c>
      <c r="E525" t="s">
        <v>1160</v>
      </c>
      <c r="F525" t="s">
        <v>1163</v>
      </c>
      <c r="G525" t="s">
        <v>33</v>
      </c>
      <c r="H525" s="5">
        <v>44740</v>
      </c>
      <c r="I525">
        <v>76617.759999999995</v>
      </c>
      <c r="J525" t="s">
        <v>143</v>
      </c>
      <c r="K525">
        <v>-7314976460</v>
      </c>
      <c r="L525" t="s">
        <v>23</v>
      </c>
      <c r="M525" t="b">
        <v>1</v>
      </c>
      <c r="N525" s="6" cm="1">
        <f t="array" ref="N525">IF(Table_Employee!I525="N/A",
    IFERROR(MEDIAN(_xlfn._xlws.FILTER(Table_Employee_Clean[Salary],
        (Table_Employee_Clean[Department] = Table_Employee!E525) *
        (Table_Employee_Clean[Region] = Table_Employee!F525))),
    "N/A"),
Table_Employee!I525)</f>
        <v>76617.759999999995</v>
      </c>
      <c r="O525" t="str">
        <f>" "&amp;SUBSTITUTE(Table_Employee_Clean[[#This Row],[Phone]],"-","")</f>
        <v xml:space="preserve"> 7314976460</v>
      </c>
      <c r="P525" t="str">
        <f>TEXT(Table_Employee_Clean[[#This Row],[Format_Phone]],"(000) 000-0000")</f>
        <v>(731) 497-6460</v>
      </c>
      <c r="Q525" t="str">
        <f>CONCATENATE(TRIM(Table_Employee_Clean[[#This Row],[First_Name]])," ",TRIM(Table_Employee_Clean[[#This Row],[Last_Name]]))</f>
        <v>Alice Davis</v>
      </c>
      <c r="R525">
        <f ca="1">DATEDIF(Table_Employee_Clean[[#This Row],[Join_Date]], TODAY(), "y")</f>
        <v>4</v>
      </c>
      <c r="S525" t="str">
        <f>CONCATENATE(TRIM(Table_Employee_Clean[[#This Row],[Name_Concat]])," FROM ",TRIM(Table_Employee_Clean[[#This Row],[Region]]))</f>
        <v>Alice Davis FROM Texas</v>
      </c>
    </row>
    <row r="526" spans="1:19" x14ac:dyDescent="0.25">
      <c r="A526" t="s">
        <v>660</v>
      </c>
      <c r="B526" t="s">
        <v>63</v>
      </c>
      <c r="C526" t="s">
        <v>53</v>
      </c>
      <c r="D526">
        <v>30</v>
      </c>
      <c r="E526" t="s">
        <v>1164</v>
      </c>
      <c r="F526" t="s">
        <v>1165</v>
      </c>
      <c r="G526" t="s">
        <v>28</v>
      </c>
      <c r="H526" s="5">
        <v>45121</v>
      </c>
      <c r="I526">
        <v>50651.32</v>
      </c>
      <c r="J526" t="s">
        <v>104</v>
      </c>
      <c r="K526">
        <v>-3684748835</v>
      </c>
      <c r="L526" t="s">
        <v>40</v>
      </c>
      <c r="M526" t="b">
        <v>0</v>
      </c>
      <c r="N526" s="6" cm="1">
        <f t="array" ref="N526">IF(Table_Employee!I526="N/A",
    IFERROR(MEDIAN(_xlfn._xlws.FILTER(Table_Employee_Clean[Salary],
        (Table_Employee_Clean[Department] = Table_Employee!E526) *
        (Table_Employee_Clean[Region] = Table_Employee!F526))),
    "N/A"),
Table_Employee!I526)</f>
        <v>50651.32</v>
      </c>
      <c r="O526" t="str">
        <f>" "&amp;SUBSTITUTE(Table_Employee_Clean[[#This Row],[Phone]],"-","")</f>
        <v xml:space="preserve"> 3684748835</v>
      </c>
      <c r="P526" t="str">
        <f>TEXT(Table_Employee_Clean[[#This Row],[Format_Phone]],"(000) 000-0000")</f>
        <v>(368) 474-8835</v>
      </c>
      <c r="Q526" t="str">
        <f>CONCATENATE(TRIM(Table_Employee_Clean[[#This Row],[First_Name]])," ",TRIM(Table_Employee_Clean[[#This Row],[Last_Name]]))</f>
        <v>Heidi Johnson</v>
      </c>
      <c r="R526">
        <f ca="1">DATEDIF(Table_Employee_Clean[[#This Row],[Join_Date]], TODAY(), "y")</f>
        <v>3</v>
      </c>
      <c r="S526" t="str">
        <f>CONCATENATE(TRIM(Table_Employee_Clean[[#This Row],[Name_Concat]])," FROM ",TRIM(Table_Employee_Clean[[#This Row],[Region]]))</f>
        <v>Heidi Johnson FROM Nevada</v>
      </c>
    </row>
    <row r="527" spans="1:19" x14ac:dyDescent="0.25">
      <c r="A527" t="s">
        <v>661</v>
      </c>
      <c r="B527" t="s">
        <v>13</v>
      </c>
      <c r="C527" t="s">
        <v>14</v>
      </c>
      <c r="D527">
        <v>30</v>
      </c>
      <c r="E527" t="s">
        <v>1170</v>
      </c>
      <c r="F527" t="s">
        <v>1171</v>
      </c>
      <c r="G527" t="s">
        <v>28</v>
      </c>
      <c r="H527" s="5">
        <v>45266</v>
      </c>
      <c r="I527">
        <v>59601.45</v>
      </c>
      <c r="J527" t="s">
        <v>17</v>
      </c>
      <c r="K527">
        <v>-765817389</v>
      </c>
      <c r="L527" t="s">
        <v>40</v>
      </c>
      <c r="M527" t="b">
        <v>0</v>
      </c>
      <c r="N527" s="6" cm="1">
        <f t="array" ref="N527">IF(Table_Employee!I527="N/A",
    IFERROR(MEDIAN(_xlfn._xlws.FILTER(Table_Employee_Clean[Salary],
        (Table_Employee_Clean[Department] = Table_Employee!E527) *
        (Table_Employee_Clean[Region] = Table_Employee!F527))),
    "N/A"),
Table_Employee!I527)</f>
        <v>59601.45</v>
      </c>
      <c r="O527" t="str">
        <f>" "&amp;SUBSTITUTE(Table_Employee_Clean[[#This Row],[Phone]],"-","")</f>
        <v xml:space="preserve"> 765817389</v>
      </c>
      <c r="P527" t="str">
        <f>TEXT(Table_Employee_Clean[[#This Row],[Format_Phone]],"(000) 000-0000")</f>
        <v>(076) 581-7389</v>
      </c>
      <c r="Q527" t="str">
        <f>CONCATENATE(TRIM(Table_Employee_Clean[[#This Row],[First_Name]])," ",TRIM(Table_Employee_Clean[[#This Row],[Last_Name]]))</f>
        <v>Bob Davis</v>
      </c>
      <c r="R527">
        <f ca="1">DATEDIF(Table_Employee_Clean[[#This Row],[Join_Date]], TODAY(), "y")</f>
        <v>2</v>
      </c>
      <c r="S527" t="str">
        <f>CONCATENATE(TRIM(Table_Employee_Clean[[#This Row],[Name_Concat]])," FROM ",TRIM(Table_Employee_Clean[[#This Row],[Region]]))</f>
        <v>Bob Davis FROM Illinois</v>
      </c>
    </row>
    <row r="528" spans="1:19" x14ac:dyDescent="0.25">
      <c r="A528" t="s">
        <v>662</v>
      </c>
      <c r="B528" t="s">
        <v>13</v>
      </c>
      <c r="C528" t="s">
        <v>37</v>
      </c>
      <c r="D528">
        <v>30</v>
      </c>
      <c r="E528" t="s">
        <v>1160</v>
      </c>
      <c r="F528" t="s">
        <v>1171</v>
      </c>
      <c r="G528" t="s">
        <v>16</v>
      </c>
      <c r="H528" s="5">
        <v>44409</v>
      </c>
      <c r="I528">
        <v>57980.88</v>
      </c>
      <c r="J528" t="s">
        <v>129</v>
      </c>
      <c r="K528">
        <v>-6375791451</v>
      </c>
      <c r="L528" t="s">
        <v>40</v>
      </c>
      <c r="M528" t="b">
        <v>0</v>
      </c>
      <c r="N528" s="6" cm="1">
        <f t="array" ref="N528">IF(Table_Employee!I528="N/A",
    IFERROR(MEDIAN(_xlfn._xlws.FILTER(Table_Employee_Clean[Salary],
        (Table_Employee_Clean[Department] = Table_Employee!E528) *
        (Table_Employee_Clean[Region] = Table_Employee!F528))),
    "N/A"),
Table_Employee!I528)</f>
        <v>57980.88</v>
      </c>
      <c r="O528" t="str">
        <f>" "&amp;SUBSTITUTE(Table_Employee_Clean[[#This Row],[Phone]],"-","")</f>
        <v xml:space="preserve"> 6375791451</v>
      </c>
      <c r="P528" t="str">
        <f>TEXT(Table_Employee_Clean[[#This Row],[Format_Phone]],"(000) 000-0000")</f>
        <v>(637) 579-1451</v>
      </c>
      <c r="Q528" t="str">
        <f>CONCATENATE(TRIM(Table_Employee_Clean[[#This Row],[First_Name]])," ",TRIM(Table_Employee_Clean[[#This Row],[Last_Name]]))</f>
        <v>Bob Williams</v>
      </c>
      <c r="R528">
        <f ca="1">DATEDIF(Table_Employee_Clean[[#This Row],[Join_Date]], TODAY(), "y")</f>
        <v>5</v>
      </c>
      <c r="S528" t="str">
        <f>CONCATENATE(TRIM(Table_Employee_Clean[[#This Row],[Name_Concat]])," FROM ",TRIM(Table_Employee_Clean[[#This Row],[Region]]))</f>
        <v>Bob Williams FROM Illinois</v>
      </c>
    </row>
    <row r="529" spans="1:19" x14ac:dyDescent="0.25">
      <c r="A529" t="s">
        <v>663</v>
      </c>
      <c r="B529" t="s">
        <v>57</v>
      </c>
      <c r="C529" t="s">
        <v>53</v>
      </c>
      <c r="D529">
        <v>30</v>
      </c>
      <c r="E529" t="s">
        <v>1164</v>
      </c>
      <c r="F529" t="s">
        <v>1161</v>
      </c>
      <c r="G529" t="s">
        <v>28</v>
      </c>
      <c r="H529" s="5">
        <v>44244</v>
      </c>
      <c r="I529">
        <v>75054.53</v>
      </c>
      <c r="J529" t="s">
        <v>183</v>
      </c>
      <c r="K529">
        <v>-1182379311</v>
      </c>
      <c r="L529" t="s">
        <v>18</v>
      </c>
      <c r="M529" t="b">
        <v>0</v>
      </c>
      <c r="N529" s="6" cm="1">
        <f t="array" ref="N529">IF(Table_Employee!I529="N/A",
    IFERROR(MEDIAN(_xlfn._xlws.FILTER(Table_Employee_Clean[Salary],
        (Table_Employee_Clean[Department] = Table_Employee!E529) *
        (Table_Employee_Clean[Region] = Table_Employee!F529))),
    "N/A"),
Table_Employee!I529)</f>
        <v>75054.53</v>
      </c>
      <c r="O529" t="str">
        <f>" "&amp;SUBSTITUTE(Table_Employee_Clean[[#This Row],[Phone]],"-","")</f>
        <v xml:space="preserve"> 1182379311</v>
      </c>
      <c r="P529" t="str">
        <f>TEXT(Table_Employee_Clean[[#This Row],[Format_Phone]],"(000) 000-0000")</f>
        <v>(118) 237-9311</v>
      </c>
      <c r="Q529" t="str">
        <f>CONCATENATE(TRIM(Table_Employee_Clean[[#This Row],[First_Name]])," ",TRIM(Table_Employee_Clean[[#This Row],[Last_Name]]))</f>
        <v>David Johnson</v>
      </c>
      <c r="R529">
        <f ca="1">DATEDIF(Table_Employee_Clean[[#This Row],[Join_Date]], TODAY(), "y")</f>
        <v>5</v>
      </c>
      <c r="S529" t="str">
        <f>CONCATENATE(TRIM(Table_Employee_Clean[[#This Row],[Name_Concat]])," FROM ",TRIM(Table_Employee_Clean[[#This Row],[Region]]))</f>
        <v>David Johnson FROM California</v>
      </c>
    </row>
    <row r="530" spans="1:19" x14ac:dyDescent="0.25">
      <c r="A530" t="s">
        <v>664</v>
      </c>
      <c r="B530" t="s">
        <v>52</v>
      </c>
      <c r="C530" t="s">
        <v>53</v>
      </c>
      <c r="D530">
        <v>25</v>
      </c>
      <c r="E530" t="s">
        <v>1168</v>
      </c>
      <c r="F530" t="s">
        <v>1167</v>
      </c>
      <c r="G530" t="s">
        <v>16</v>
      </c>
      <c r="H530" s="5">
        <v>45240</v>
      </c>
      <c r="I530">
        <v>115318.7</v>
      </c>
      <c r="J530" t="s">
        <v>55</v>
      </c>
      <c r="K530">
        <v>-6978930745</v>
      </c>
      <c r="L530" t="s">
        <v>23</v>
      </c>
      <c r="M530" t="b">
        <v>0</v>
      </c>
      <c r="N530" s="6" cm="1">
        <f t="array" ref="N530">IF(Table_Employee!I530="N/A",
    IFERROR(MEDIAN(_xlfn._xlws.FILTER(Table_Employee_Clean[Salary],
        (Table_Employee_Clean[Department] = Table_Employee!E530) *
        (Table_Employee_Clean[Region] = Table_Employee!F530))),
    "N/A"),
Table_Employee!I530)</f>
        <v>115318.7</v>
      </c>
      <c r="O530" t="str">
        <f>" "&amp;SUBSTITUTE(Table_Employee_Clean[[#This Row],[Phone]],"-","")</f>
        <v xml:space="preserve"> 6978930745</v>
      </c>
      <c r="P530" t="str">
        <f>TEXT(Table_Employee_Clean[[#This Row],[Format_Phone]],"(000) 000-0000")</f>
        <v>(697) 893-0745</v>
      </c>
      <c r="Q530" t="str">
        <f>CONCATENATE(TRIM(Table_Employee_Clean[[#This Row],[First_Name]])," ",TRIM(Table_Employee_Clean[[#This Row],[Last_Name]]))</f>
        <v>Charlie Johnson</v>
      </c>
      <c r="R530">
        <f ca="1">DATEDIF(Table_Employee_Clean[[#This Row],[Join_Date]], TODAY(), "y")</f>
        <v>2</v>
      </c>
      <c r="S530" t="str">
        <f>CONCATENATE(TRIM(Table_Employee_Clean[[#This Row],[Name_Concat]])," FROM ",TRIM(Table_Employee_Clean[[#This Row],[Region]]))</f>
        <v>Charlie Johnson FROM Florida</v>
      </c>
    </row>
    <row r="531" spans="1:19" x14ac:dyDescent="0.25">
      <c r="A531" t="s">
        <v>665</v>
      </c>
      <c r="B531" t="s">
        <v>25</v>
      </c>
      <c r="C531" t="s">
        <v>53</v>
      </c>
      <c r="D531">
        <v>25</v>
      </c>
      <c r="E531" t="s">
        <v>1160</v>
      </c>
      <c r="F531" t="s">
        <v>1163</v>
      </c>
      <c r="G531" t="s">
        <v>16</v>
      </c>
      <c r="H531" s="5">
        <v>45541</v>
      </c>
      <c r="I531">
        <v>90190.69</v>
      </c>
      <c r="J531" t="s">
        <v>134</v>
      </c>
      <c r="K531">
        <v>-4520599603</v>
      </c>
      <c r="L531" t="s">
        <v>40</v>
      </c>
      <c r="M531" t="b">
        <v>1</v>
      </c>
      <c r="N531" s="6" cm="1">
        <f t="array" ref="N531">IF(Table_Employee!I531="N/A",
    IFERROR(MEDIAN(_xlfn._xlws.FILTER(Table_Employee_Clean[Salary],
        (Table_Employee_Clean[Department] = Table_Employee!E531) *
        (Table_Employee_Clean[Region] = Table_Employee!F531))),
    "N/A"),
Table_Employee!I531)</f>
        <v>90190.69</v>
      </c>
      <c r="O531" t="str">
        <f>" "&amp;SUBSTITUTE(Table_Employee_Clean[[#This Row],[Phone]],"-","")</f>
        <v xml:space="preserve"> 4520599603</v>
      </c>
      <c r="P531" t="str">
        <f>TEXT(Table_Employee_Clean[[#This Row],[Format_Phone]],"(000) 000-0000")</f>
        <v>(452) 059-9603</v>
      </c>
      <c r="Q531" t="str">
        <f>CONCATENATE(TRIM(Table_Employee_Clean[[#This Row],[First_Name]])," ",TRIM(Table_Employee_Clean[[#This Row],[Last_Name]]))</f>
        <v>Alice Johnson</v>
      </c>
      <c r="R531">
        <f ca="1">DATEDIF(Table_Employee_Clean[[#This Row],[Join_Date]], TODAY(), "y")</f>
        <v>2</v>
      </c>
      <c r="S531" t="str">
        <f>CONCATENATE(TRIM(Table_Employee_Clean[[#This Row],[Name_Concat]])," FROM ",TRIM(Table_Employee_Clean[[#This Row],[Region]]))</f>
        <v>Alice Johnson FROM Texas</v>
      </c>
    </row>
    <row r="532" spans="1:19" x14ac:dyDescent="0.25">
      <c r="A532" t="s">
        <v>666</v>
      </c>
      <c r="B532" t="s">
        <v>13</v>
      </c>
      <c r="C532" t="s">
        <v>111</v>
      </c>
      <c r="D532">
        <v>30</v>
      </c>
      <c r="E532" t="s">
        <v>1166</v>
      </c>
      <c r="F532" t="s">
        <v>1165</v>
      </c>
      <c r="G532" t="s">
        <v>28</v>
      </c>
      <c r="H532" s="5">
        <v>44038</v>
      </c>
      <c r="I532">
        <v>113334.56</v>
      </c>
      <c r="J532" t="s">
        <v>112</v>
      </c>
      <c r="K532">
        <v>-3878753576</v>
      </c>
      <c r="L532" t="s">
        <v>23</v>
      </c>
      <c r="M532" t="b">
        <v>0</v>
      </c>
      <c r="N532" s="6" cm="1">
        <f t="array" ref="N532">IF(Table_Employee!I532="N/A",
    IFERROR(MEDIAN(_xlfn._xlws.FILTER(Table_Employee_Clean[Salary],
        (Table_Employee_Clean[Department] = Table_Employee!E532) *
        (Table_Employee_Clean[Region] = Table_Employee!F532))),
    "N/A"),
Table_Employee!I532)</f>
        <v>113334.56</v>
      </c>
      <c r="O532" t="str">
        <f>" "&amp;SUBSTITUTE(Table_Employee_Clean[[#This Row],[Phone]],"-","")</f>
        <v xml:space="preserve"> 3878753576</v>
      </c>
      <c r="P532" t="str">
        <f>TEXT(Table_Employee_Clean[[#This Row],[Format_Phone]],"(000) 000-0000")</f>
        <v>(387) 875-3576</v>
      </c>
      <c r="Q532" t="str">
        <f>CONCATENATE(TRIM(Table_Employee_Clean[[#This Row],[First_Name]])," ",TRIM(Table_Employee_Clean[[#This Row],[Last_Name]]))</f>
        <v>Bob Smith</v>
      </c>
      <c r="R532">
        <f ca="1">DATEDIF(Table_Employee_Clean[[#This Row],[Join_Date]], TODAY(), "y")</f>
        <v>6</v>
      </c>
      <c r="S532" t="str">
        <f>CONCATENATE(TRIM(Table_Employee_Clean[[#This Row],[Name_Concat]])," FROM ",TRIM(Table_Employee_Clean[[#This Row],[Region]]))</f>
        <v>Bob Smith FROM Nevada</v>
      </c>
    </row>
    <row r="533" spans="1:19" x14ac:dyDescent="0.25">
      <c r="A533" t="s">
        <v>667</v>
      </c>
      <c r="B533" t="s">
        <v>63</v>
      </c>
      <c r="C533" t="s">
        <v>42</v>
      </c>
      <c r="D533">
        <v>35</v>
      </c>
      <c r="E533" t="s">
        <v>1170</v>
      </c>
      <c r="F533" t="s">
        <v>1167</v>
      </c>
      <c r="G533" t="s">
        <v>16</v>
      </c>
      <c r="H533" s="5">
        <v>44035</v>
      </c>
      <c r="I533">
        <v>106922.49</v>
      </c>
      <c r="J533" t="s">
        <v>209</v>
      </c>
      <c r="K533">
        <v>-8811616201</v>
      </c>
      <c r="L533" t="s">
        <v>23</v>
      </c>
      <c r="M533" t="b">
        <v>1</v>
      </c>
      <c r="N533" s="6" cm="1">
        <f t="array" ref="N533">IF(Table_Employee!I533="N/A",
    IFERROR(MEDIAN(_xlfn._xlws.FILTER(Table_Employee_Clean[Salary],
        (Table_Employee_Clean[Department] = Table_Employee!E533) *
        (Table_Employee_Clean[Region] = Table_Employee!F533))),
    "N/A"),
Table_Employee!I533)</f>
        <v>106922.49</v>
      </c>
      <c r="O533" t="str">
        <f>" "&amp;SUBSTITUTE(Table_Employee_Clean[[#This Row],[Phone]],"-","")</f>
        <v xml:space="preserve"> 8811616201</v>
      </c>
      <c r="P533" t="str">
        <f>TEXT(Table_Employee_Clean[[#This Row],[Format_Phone]],"(000) 000-0000")</f>
        <v>(881) 161-6201</v>
      </c>
      <c r="Q533" t="str">
        <f>CONCATENATE(TRIM(Table_Employee_Clean[[#This Row],[First_Name]])," ",TRIM(Table_Employee_Clean[[#This Row],[Last_Name]]))</f>
        <v>Heidi Garcia</v>
      </c>
      <c r="R533">
        <f ca="1">DATEDIF(Table_Employee_Clean[[#This Row],[Join_Date]], TODAY(), "y")</f>
        <v>6</v>
      </c>
      <c r="S533" t="str">
        <f>CONCATENATE(TRIM(Table_Employee_Clean[[#This Row],[Name_Concat]])," FROM ",TRIM(Table_Employee_Clean[[#This Row],[Region]]))</f>
        <v>Heidi Garcia FROM Florida</v>
      </c>
    </row>
    <row r="534" spans="1:19" x14ac:dyDescent="0.25">
      <c r="A534" t="s">
        <v>668</v>
      </c>
      <c r="B534" t="s">
        <v>32</v>
      </c>
      <c r="C534" t="s">
        <v>111</v>
      </c>
      <c r="D534">
        <v>35</v>
      </c>
      <c r="E534" t="s">
        <v>1160</v>
      </c>
      <c r="F534" t="s">
        <v>1161</v>
      </c>
      <c r="G534" t="s">
        <v>33</v>
      </c>
      <c r="H534" s="5">
        <v>45343</v>
      </c>
      <c r="I534">
        <v>58113.07</v>
      </c>
      <c r="J534" t="s">
        <v>384</v>
      </c>
      <c r="K534">
        <v>-8123710671</v>
      </c>
      <c r="L534" t="s">
        <v>18</v>
      </c>
      <c r="M534" t="b">
        <v>1</v>
      </c>
      <c r="N534" s="6" cm="1">
        <f t="array" ref="N534">IF(Table_Employee!I534="N/A",
    IFERROR(MEDIAN(_xlfn._xlws.FILTER(Table_Employee_Clean[Salary],
        (Table_Employee_Clean[Department] = Table_Employee!E534) *
        (Table_Employee_Clean[Region] = Table_Employee!F534))),
    "N/A"),
Table_Employee!I534)</f>
        <v>58113.07</v>
      </c>
      <c r="O534" t="str">
        <f>" "&amp;SUBSTITUTE(Table_Employee_Clean[[#This Row],[Phone]],"-","")</f>
        <v xml:space="preserve"> 8123710671</v>
      </c>
      <c r="P534" t="str">
        <f>TEXT(Table_Employee_Clean[[#This Row],[Format_Phone]],"(000) 000-0000")</f>
        <v>(812) 371-0671</v>
      </c>
      <c r="Q534" t="str">
        <f>CONCATENATE(TRIM(Table_Employee_Clean[[#This Row],[First_Name]])," ",TRIM(Table_Employee_Clean[[#This Row],[Last_Name]]))</f>
        <v>Eva Smith</v>
      </c>
      <c r="R534">
        <f ca="1">DATEDIF(Table_Employee_Clean[[#This Row],[Join_Date]], TODAY(), "y")</f>
        <v>2</v>
      </c>
      <c r="S534" t="str">
        <f>CONCATENATE(TRIM(Table_Employee_Clean[[#This Row],[Name_Concat]])," FROM ",TRIM(Table_Employee_Clean[[#This Row],[Region]]))</f>
        <v>Eva Smith FROM California</v>
      </c>
    </row>
    <row r="535" spans="1:19" x14ac:dyDescent="0.25">
      <c r="A535" t="s">
        <v>669</v>
      </c>
      <c r="B535" t="s">
        <v>25</v>
      </c>
      <c r="C535" t="s">
        <v>111</v>
      </c>
      <c r="D535">
        <v>25</v>
      </c>
      <c r="E535" t="s">
        <v>1164</v>
      </c>
      <c r="F535" t="s">
        <v>1165</v>
      </c>
      <c r="G535" t="s">
        <v>28</v>
      </c>
      <c r="H535" s="5">
        <v>44180</v>
      </c>
      <c r="I535">
        <v>73006.259999999995</v>
      </c>
      <c r="J535" t="s">
        <v>159</v>
      </c>
      <c r="K535">
        <v>-8728660415</v>
      </c>
      <c r="L535" t="s">
        <v>40</v>
      </c>
      <c r="M535" t="b">
        <v>1</v>
      </c>
      <c r="N535" s="6" cm="1">
        <f t="array" ref="N535">IF(Table_Employee!I535="N/A",
    IFERROR(MEDIAN(_xlfn._xlws.FILTER(Table_Employee_Clean[Salary],
        (Table_Employee_Clean[Department] = Table_Employee!E535) *
        (Table_Employee_Clean[Region] = Table_Employee!F535))),
    "N/A"),
Table_Employee!I535)</f>
        <v>73006.259999999995</v>
      </c>
      <c r="O535" t="str">
        <f>" "&amp;SUBSTITUTE(Table_Employee_Clean[[#This Row],[Phone]],"-","")</f>
        <v xml:space="preserve"> 8728660415</v>
      </c>
      <c r="P535" t="str">
        <f>TEXT(Table_Employee_Clean[[#This Row],[Format_Phone]],"(000) 000-0000")</f>
        <v>(872) 866-0415</v>
      </c>
      <c r="Q535" t="str">
        <f>CONCATENATE(TRIM(Table_Employee_Clean[[#This Row],[First_Name]])," ",TRIM(Table_Employee_Clean[[#This Row],[Last_Name]]))</f>
        <v>Alice Smith</v>
      </c>
      <c r="R535">
        <f ca="1">DATEDIF(Table_Employee_Clean[[#This Row],[Join_Date]], TODAY(), "y")</f>
        <v>5</v>
      </c>
      <c r="S535" t="str">
        <f>CONCATENATE(TRIM(Table_Employee_Clean[[#This Row],[Name_Concat]])," FROM ",TRIM(Table_Employee_Clean[[#This Row],[Region]]))</f>
        <v>Alice Smith FROM Nevada</v>
      </c>
    </row>
    <row r="536" spans="1:19" x14ac:dyDescent="0.25">
      <c r="A536" t="s">
        <v>670</v>
      </c>
      <c r="B536" t="s">
        <v>32</v>
      </c>
      <c r="C536" t="s">
        <v>37</v>
      </c>
      <c r="D536">
        <v>25</v>
      </c>
      <c r="E536" t="s">
        <v>1170</v>
      </c>
      <c r="F536" t="s">
        <v>1161</v>
      </c>
      <c r="G536" t="s">
        <v>16</v>
      </c>
      <c r="H536" s="5">
        <v>44064</v>
      </c>
      <c r="I536">
        <v>78054.429999999993</v>
      </c>
      <c r="J536" t="s">
        <v>127</v>
      </c>
      <c r="K536">
        <v>-4485959223</v>
      </c>
      <c r="L536" t="s">
        <v>40</v>
      </c>
      <c r="M536" t="b">
        <v>1</v>
      </c>
      <c r="N536" s="6" cm="1">
        <f t="array" ref="N536">IF(Table_Employee!I536="N/A",
    IFERROR(MEDIAN(_xlfn._xlws.FILTER(Table_Employee_Clean[Salary],
        (Table_Employee_Clean[Department] = Table_Employee!E536) *
        (Table_Employee_Clean[Region] = Table_Employee!F536))),
    "N/A"),
Table_Employee!I536)</f>
        <v>78054.429999999993</v>
      </c>
      <c r="O536" t="str">
        <f>" "&amp;SUBSTITUTE(Table_Employee_Clean[[#This Row],[Phone]],"-","")</f>
        <v xml:space="preserve"> 4485959223</v>
      </c>
      <c r="P536" t="str">
        <f>TEXT(Table_Employee_Clean[[#This Row],[Format_Phone]],"(000) 000-0000")</f>
        <v>(448) 595-9223</v>
      </c>
      <c r="Q536" t="str">
        <f>CONCATENATE(TRIM(Table_Employee_Clean[[#This Row],[First_Name]])," ",TRIM(Table_Employee_Clean[[#This Row],[Last_Name]]))</f>
        <v>Eva Williams</v>
      </c>
      <c r="R536">
        <f ca="1">DATEDIF(Table_Employee_Clean[[#This Row],[Join_Date]], TODAY(), "y")</f>
        <v>6</v>
      </c>
      <c r="S536" t="str">
        <f>CONCATENATE(TRIM(Table_Employee_Clean[[#This Row],[Name_Concat]])," FROM ",TRIM(Table_Employee_Clean[[#This Row],[Region]]))</f>
        <v>Eva Williams FROM California</v>
      </c>
    </row>
    <row r="537" spans="1:19" x14ac:dyDescent="0.25">
      <c r="A537" t="s">
        <v>671</v>
      </c>
      <c r="B537" t="s">
        <v>32</v>
      </c>
      <c r="C537" t="s">
        <v>86</v>
      </c>
      <c r="D537">
        <v>40</v>
      </c>
      <c r="E537" t="s">
        <v>1160</v>
      </c>
      <c r="F537" t="s">
        <v>1167</v>
      </c>
      <c r="G537" t="s">
        <v>33</v>
      </c>
      <c r="H537" s="5">
        <v>45159</v>
      </c>
      <c r="I537">
        <v>112028.67</v>
      </c>
      <c r="J537" t="s">
        <v>213</v>
      </c>
      <c r="K537">
        <v>-8395894772</v>
      </c>
      <c r="L537" t="s">
        <v>23</v>
      </c>
      <c r="M537" t="b">
        <v>0</v>
      </c>
      <c r="N537" s="6" cm="1">
        <f t="array" ref="N537">IF(Table_Employee!I537="N/A",
    IFERROR(MEDIAN(_xlfn._xlws.FILTER(Table_Employee_Clean[Salary],
        (Table_Employee_Clean[Department] = Table_Employee!E537) *
        (Table_Employee_Clean[Region] = Table_Employee!F537))),
    "N/A"),
Table_Employee!I537)</f>
        <v>112028.67</v>
      </c>
      <c r="O537" t="str">
        <f>" "&amp;SUBSTITUTE(Table_Employee_Clean[[#This Row],[Phone]],"-","")</f>
        <v xml:space="preserve"> 8395894772</v>
      </c>
      <c r="P537" t="str">
        <f>TEXT(Table_Employee_Clean[[#This Row],[Format_Phone]],"(000) 000-0000")</f>
        <v>(839) 589-4772</v>
      </c>
      <c r="Q537" t="str">
        <f>CONCATENATE(TRIM(Table_Employee_Clean[[#This Row],[First_Name]])," ",TRIM(Table_Employee_Clean[[#This Row],[Last_Name]]))</f>
        <v>Eva Miller</v>
      </c>
      <c r="R537">
        <f ca="1">DATEDIF(Table_Employee_Clean[[#This Row],[Join_Date]], TODAY(), "y")</f>
        <v>3</v>
      </c>
      <c r="S537" t="str">
        <f>CONCATENATE(TRIM(Table_Employee_Clean[[#This Row],[Name_Concat]])," FROM ",TRIM(Table_Employee_Clean[[#This Row],[Region]]))</f>
        <v>Eva Miller FROM Florida</v>
      </c>
    </row>
    <row r="538" spans="1:19" x14ac:dyDescent="0.25">
      <c r="A538" t="s">
        <v>672</v>
      </c>
      <c r="B538" t="s">
        <v>52</v>
      </c>
      <c r="C538" t="s">
        <v>42</v>
      </c>
      <c r="D538">
        <v>25</v>
      </c>
      <c r="E538" t="s">
        <v>1164</v>
      </c>
      <c r="F538" t="s">
        <v>1163</v>
      </c>
      <c r="G538" t="s">
        <v>33</v>
      </c>
      <c r="H538" s="5">
        <v>45040</v>
      </c>
      <c r="I538">
        <v>83787.240000000005</v>
      </c>
      <c r="J538" t="s">
        <v>81</v>
      </c>
      <c r="K538">
        <v>-5228705621</v>
      </c>
      <c r="L538" t="s">
        <v>30</v>
      </c>
      <c r="M538" t="b">
        <v>1</v>
      </c>
      <c r="N538" s="6" cm="1">
        <f t="array" ref="N538">IF(Table_Employee!I538="N/A",
    IFERROR(MEDIAN(_xlfn._xlws.FILTER(Table_Employee_Clean[Salary],
        (Table_Employee_Clean[Department] = Table_Employee!E538) *
        (Table_Employee_Clean[Region] = Table_Employee!F538))),
    "N/A"),
Table_Employee!I538)</f>
        <v>83787.240000000005</v>
      </c>
      <c r="O538" t="str">
        <f>" "&amp;SUBSTITUTE(Table_Employee_Clean[[#This Row],[Phone]],"-","")</f>
        <v xml:space="preserve"> 5228705621</v>
      </c>
      <c r="P538" t="str">
        <f>TEXT(Table_Employee_Clean[[#This Row],[Format_Phone]],"(000) 000-0000")</f>
        <v>(522) 870-5621</v>
      </c>
      <c r="Q538" t="str">
        <f>CONCATENATE(TRIM(Table_Employee_Clean[[#This Row],[First_Name]])," ",TRIM(Table_Employee_Clean[[#This Row],[Last_Name]]))</f>
        <v>Charlie Garcia</v>
      </c>
      <c r="R538">
        <f ca="1">DATEDIF(Table_Employee_Clean[[#This Row],[Join_Date]], TODAY(), "y")</f>
        <v>3</v>
      </c>
      <c r="S538" t="str">
        <f>CONCATENATE(TRIM(Table_Employee_Clean[[#This Row],[Name_Concat]])," FROM ",TRIM(Table_Employee_Clean[[#This Row],[Region]]))</f>
        <v>Charlie Garcia FROM Texas</v>
      </c>
    </row>
    <row r="539" spans="1:19" x14ac:dyDescent="0.25">
      <c r="A539" t="s">
        <v>673</v>
      </c>
      <c r="B539" t="s">
        <v>63</v>
      </c>
      <c r="C539" t="s">
        <v>14</v>
      </c>
      <c r="D539">
        <v>30</v>
      </c>
      <c r="E539" t="s">
        <v>1168</v>
      </c>
      <c r="F539" t="s">
        <v>1167</v>
      </c>
      <c r="G539" t="s">
        <v>33</v>
      </c>
      <c r="H539" s="5">
        <v>45083</v>
      </c>
      <c r="I539">
        <v>52017.14</v>
      </c>
      <c r="J539" t="s">
        <v>301</v>
      </c>
      <c r="K539">
        <v>-7104331874</v>
      </c>
      <c r="L539" t="s">
        <v>18</v>
      </c>
      <c r="M539" t="b">
        <v>1</v>
      </c>
      <c r="N539" s="6" cm="1">
        <f t="array" ref="N539">IF(Table_Employee!I539="N/A",
    IFERROR(MEDIAN(_xlfn._xlws.FILTER(Table_Employee_Clean[Salary],
        (Table_Employee_Clean[Department] = Table_Employee!E539) *
        (Table_Employee_Clean[Region] = Table_Employee!F539))),
    "N/A"),
Table_Employee!I539)</f>
        <v>52017.14</v>
      </c>
      <c r="O539" t="str">
        <f>" "&amp;SUBSTITUTE(Table_Employee_Clean[[#This Row],[Phone]],"-","")</f>
        <v xml:space="preserve"> 7104331874</v>
      </c>
      <c r="P539" t="str">
        <f>TEXT(Table_Employee_Clean[[#This Row],[Format_Phone]],"(000) 000-0000")</f>
        <v>(710) 433-1874</v>
      </c>
      <c r="Q539" t="str">
        <f>CONCATENATE(TRIM(Table_Employee_Clean[[#This Row],[First_Name]])," ",TRIM(Table_Employee_Clean[[#This Row],[Last_Name]]))</f>
        <v>Heidi Davis</v>
      </c>
      <c r="R539">
        <f ca="1">DATEDIF(Table_Employee_Clean[[#This Row],[Join_Date]], TODAY(), "y")</f>
        <v>3</v>
      </c>
      <c r="S539" t="str">
        <f>CONCATENATE(TRIM(Table_Employee_Clean[[#This Row],[Name_Concat]])," FROM ",TRIM(Table_Employee_Clean[[#This Row],[Region]]))</f>
        <v>Heidi Davis FROM Florida</v>
      </c>
    </row>
    <row r="540" spans="1:19" x14ac:dyDescent="0.25">
      <c r="A540" t="s">
        <v>674</v>
      </c>
      <c r="B540" t="s">
        <v>52</v>
      </c>
      <c r="C540" t="s">
        <v>26</v>
      </c>
      <c r="D540">
        <v>40</v>
      </c>
      <c r="E540" t="s">
        <v>1162</v>
      </c>
      <c r="F540" t="s">
        <v>1163</v>
      </c>
      <c r="G540" t="s">
        <v>33</v>
      </c>
      <c r="H540" s="5">
        <v>44733</v>
      </c>
      <c r="I540">
        <v>53218.06</v>
      </c>
      <c r="J540" t="s">
        <v>109</v>
      </c>
      <c r="K540">
        <v>-1097921582</v>
      </c>
      <c r="L540" t="s">
        <v>18</v>
      </c>
      <c r="M540" t="b">
        <v>0</v>
      </c>
      <c r="N540" s="6" cm="1">
        <f t="array" ref="N540">IF(Table_Employee!I540="N/A",
    IFERROR(MEDIAN(_xlfn._xlws.FILTER(Table_Employee_Clean[Salary],
        (Table_Employee_Clean[Department] = Table_Employee!E540) *
        (Table_Employee_Clean[Region] = Table_Employee!F540))),
    "N/A"),
Table_Employee!I540)</f>
        <v>53218.06</v>
      </c>
      <c r="O540" t="str">
        <f>" "&amp;SUBSTITUTE(Table_Employee_Clean[[#This Row],[Phone]],"-","")</f>
        <v xml:space="preserve"> 1097921582</v>
      </c>
      <c r="P540" t="str">
        <f>TEXT(Table_Employee_Clean[[#This Row],[Format_Phone]],"(000) 000-0000")</f>
        <v>(109) 792-1582</v>
      </c>
      <c r="Q540" t="str">
        <f>CONCATENATE(TRIM(Table_Employee_Clean[[#This Row],[First_Name]])," ",TRIM(Table_Employee_Clean[[#This Row],[Last_Name]]))</f>
        <v>Charlie Jones</v>
      </c>
      <c r="R540">
        <f ca="1">DATEDIF(Table_Employee_Clean[[#This Row],[Join_Date]], TODAY(), "y")</f>
        <v>4</v>
      </c>
      <c r="S540" t="str">
        <f>CONCATENATE(TRIM(Table_Employee_Clean[[#This Row],[Name_Concat]])," FROM ",TRIM(Table_Employee_Clean[[#This Row],[Region]]))</f>
        <v>Charlie Jones FROM Texas</v>
      </c>
    </row>
    <row r="541" spans="1:19" x14ac:dyDescent="0.25">
      <c r="A541" t="s">
        <v>675</v>
      </c>
      <c r="B541" t="s">
        <v>36</v>
      </c>
      <c r="C541" t="s">
        <v>53</v>
      </c>
      <c r="D541">
        <v>25</v>
      </c>
      <c r="E541" t="s">
        <v>1160</v>
      </c>
      <c r="F541" t="s">
        <v>1165</v>
      </c>
      <c r="G541" t="s">
        <v>28</v>
      </c>
      <c r="H541" s="5">
        <v>45402</v>
      </c>
      <c r="I541">
        <v>102053.67</v>
      </c>
      <c r="J541" t="s">
        <v>219</v>
      </c>
      <c r="K541">
        <v>-5034469458</v>
      </c>
      <c r="L541" t="s">
        <v>18</v>
      </c>
      <c r="M541" t="b">
        <v>0</v>
      </c>
      <c r="N541" s="6" cm="1">
        <f t="array" ref="N541">IF(Table_Employee!I541="N/A",
    IFERROR(MEDIAN(_xlfn._xlws.FILTER(Table_Employee_Clean[Salary],
        (Table_Employee_Clean[Department] = Table_Employee!E541) *
        (Table_Employee_Clean[Region] = Table_Employee!F541))),
    "N/A"),
Table_Employee!I541)</f>
        <v>102053.67</v>
      </c>
      <c r="O541" t="str">
        <f>" "&amp;SUBSTITUTE(Table_Employee_Clean[[#This Row],[Phone]],"-","")</f>
        <v xml:space="preserve"> 5034469458</v>
      </c>
      <c r="P541" t="str">
        <f>TEXT(Table_Employee_Clean[[#This Row],[Format_Phone]],"(000) 000-0000")</f>
        <v>(503) 446-9458</v>
      </c>
      <c r="Q541" t="str">
        <f>CONCATENATE(TRIM(Table_Employee_Clean[[#This Row],[First_Name]])," ",TRIM(Table_Employee_Clean[[#This Row],[Last_Name]]))</f>
        <v>Frank Johnson</v>
      </c>
      <c r="R541">
        <f ca="1">DATEDIF(Table_Employee_Clean[[#This Row],[Join_Date]], TODAY(), "y")</f>
        <v>2</v>
      </c>
      <c r="S541" t="str">
        <f>CONCATENATE(TRIM(Table_Employee_Clean[[#This Row],[Name_Concat]])," FROM ",TRIM(Table_Employee_Clean[[#This Row],[Region]]))</f>
        <v>Frank Johnson FROM Nevada</v>
      </c>
    </row>
    <row r="542" spans="1:19" x14ac:dyDescent="0.25">
      <c r="A542" t="s">
        <v>676</v>
      </c>
      <c r="B542" t="s">
        <v>57</v>
      </c>
      <c r="C542" t="s">
        <v>14</v>
      </c>
      <c r="D542">
        <v>35</v>
      </c>
      <c r="E542" t="s">
        <v>1168</v>
      </c>
      <c r="F542" t="s">
        <v>1171</v>
      </c>
      <c r="G542" t="s">
        <v>28</v>
      </c>
      <c r="H542" s="5">
        <v>45265</v>
      </c>
      <c r="I542">
        <v>93276.73</v>
      </c>
      <c r="J542" t="s">
        <v>61</v>
      </c>
      <c r="K542">
        <v>-6488319212</v>
      </c>
      <c r="L542" t="s">
        <v>18</v>
      </c>
      <c r="M542" t="b">
        <v>0</v>
      </c>
      <c r="N542" s="6" cm="1">
        <f t="array" ref="N542">IF(Table_Employee!I542="N/A",
    IFERROR(MEDIAN(_xlfn._xlws.FILTER(Table_Employee_Clean[Salary],
        (Table_Employee_Clean[Department] = Table_Employee!E542) *
        (Table_Employee_Clean[Region] = Table_Employee!F542))),
    "N/A"),
Table_Employee!I542)</f>
        <v>93276.73</v>
      </c>
      <c r="O542" t="str">
        <f>" "&amp;SUBSTITUTE(Table_Employee_Clean[[#This Row],[Phone]],"-","")</f>
        <v xml:space="preserve"> 6488319212</v>
      </c>
      <c r="P542" t="str">
        <f>TEXT(Table_Employee_Clean[[#This Row],[Format_Phone]],"(000) 000-0000")</f>
        <v>(648) 831-9212</v>
      </c>
      <c r="Q542" t="str">
        <f>CONCATENATE(TRIM(Table_Employee_Clean[[#This Row],[First_Name]])," ",TRIM(Table_Employee_Clean[[#This Row],[Last_Name]]))</f>
        <v>David Davis</v>
      </c>
      <c r="R542">
        <f ca="1">DATEDIF(Table_Employee_Clean[[#This Row],[Join_Date]], TODAY(), "y")</f>
        <v>2</v>
      </c>
      <c r="S542" t="str">
        <f>CONCATENATE(TRIM(Table_Employee_Clean[[#This Row],[Name_Concat]])," FROM ",TRIM(Table_Employee_Clean[[#This Row],[Region]]))</f>
        <v>David Davis FROM Illinois</v>
      </c>
    </row>
    <row r="543" spans="1:19" x14ac:dyDescent="0.25">
      <c r="A543" t="s">
        <v>677</v>
      </c>
      <c r="B543" t="s">
        <v>57</v>
      </c>
      <c r="C543" t="s">
        <v>53</v>
      </c>
      <c r="D543">
        <v>40</v>
      </c>
      <c r="E543" t="s">
        <v>1170</v>
      </c>
      <c r="F543" t="s">
        <v>1165</v>
      </c>
      <c r="G543" t="s">
        <v>28</v>
      </c>
      <c r="H543" s="5">
        <v>45144</v>
      </c>
      <c r="I543">
        <v>76941.36</v>
      </c>
      <c r="J543" t="s">
        <v>183</v>
      </c>
      <c r="K543">
        <v>-4249128964</v>
      </c>
      <c r="L543" t="s">
        <v>40</v>
      </c>
      <c r="M543" t="b">
        <v>1</v>
      </c>
      <c r="N543" s="6" cm="1">
        <f t="array" ref="N543">IF(Table_Employee!I543="N/A",
    IFERROR(MEDIAN(_xlfn._xlws.FILTER(Table_Employee_Clean[Salary],
        (Table_Employee_Clean[Department] = Table_Employee!E543) *
        (Table_Employee_Clean[Region] = Table_Employee!F543))),
    "N/A"),
Table_Employee!I543)</f>
        <v>76941.36</v>
      </c>
      <c r="O543" t="str">
        <f>" "&amp;SUBSTITUTE(Table_Employee_Clean[[#This Row],[Phone]],"-","")</f>
        <v xml:space="preserve"> 4249128964</v>
      </c>
      <c r="P543" t="str">
        <f>TEXT(Table_Employee_Clean[[#This Row],[Format_Phone]],"(000) 000-0000")</f>
        <v>(424) 912-8964</v>
      </c>
      <c r="Q543" t="str">
        <f>CONCATENATE(TRIM(Table_Employee_Clean[[#This Row],[First_Name]])," ",TRIM(Table_Employee_Clean[[#This Row],[Last_Name]]))</f>
        <v>David Johnson</v>
      </c>
      <c r="R543">
        <f ca="1">DATEDIF(Table_Employee_Clean[[#This Row],[Join_Date]], TODAY(), "y")</f>
        <v>3</v>
      </c>
      <c r="S543" t="str">
        <f>CONCATENATE(TRIM(Table_Employee_Clean[[#This Row],[Name_Concat]])," FROM ",TRIM(Table_Employee_Clean[[#This Row],[Region]]))</f>
        <v>David Johnson FROM Nevada</v>
      </c>
    </row>
    <row r="544" spans="1:19" x14ac:dyDescent="0.25">
      <c r="A544" t="s">
        <v>678</v>
      </c>
      <c r="B544" t="s">
        <v>25</v>
      </c>
      <c r="C544" t="s">
        <v>37</v>
      </c>
      <c r="D544">
        <v>25</v>
      </c>
      <c r="E544" t="s">
        <v>1160</v>
      </c>
      <c r="F544" t="s">
        <v>1169</v>
      </c>
      <c r="G544" t="s">
        <v>28</v>
      </c>
      <c r="H544" s="5">
        <v>45569</v>
      </c>
      <c r="I544">
        <v>82850.23</v>
      </c>
      <c r="J544" t="s">
        <v>281</v>
      </c>
      <c r="K544">
        <v>-9994973202</v>
      </c>
      <c r="L544" t="s">
        <v>40</v>
      </c>
      <c r="M544" t="b">
        <v>0</v>
      </c>
      <c r="N544" s="6" cm="1">
        <f t="array" ref="N544">IF(Table_Employee!I544="N/A",
    IFERROR(MEDIAN(_xlfn._xlws.FILTER(Table_Employee_Clean[Salary],
        (Table_Employee_Clean[Department] = Table_Employee!E544) *
        (Table_Employee_Clean[Region] = Table_Employee!F544))),
    "N/A"),
Table_Employee!I544)</f>
        <v>82850.23</v>
      </c>
      <c r="O544" t="str">
        <f>" "&amp;SUBSTITUTE(Table_Employee_Clean[[#This Row],[Phone]],"-","")</f>
        <v xml:space="preserve"> 9994973202</v>
      </c>
      <c r="P544" t="str">
        <f>TEXT(Table_Employee_Clean[[#This Row],[Format_Phone]],"(000) 000-0000")</f>
        <v>(999) 497-3202</v>
      </c>
      <c r="Q544" t="str">
        <f>CONCATENATE(TRIM(Table_Employee_Clean[[#This Row],[First_Name]])," ",TRIM(Table_Employee_Clean[[#This Row],[Last_Name]]))</f>
        <v>Alice Williams</v>
      </c>
      <c r="R544">
        <f ca="1">DATEDIF(Table_Employee_Clean[[#This Row],[Join_Date]], TODAY(), "y")</f>
        <v>2</v>
      </c>
      <c r="S544" t="str">
        <f>CONCATENATE(TRIM(Table_Employee_Clean[[#This Row],[Name_Concat]])," FROM ",TRIM(Table_Employee_Clean[[#This Row],[Region]]))</f>
        <v>Alice Williams FROM New York</v>
      </c>
    </row>
    <row r="545" spans="1:19" x14ac:dyDescent="0.25">
      <c r="A545" t="s">
        <v>679</v>
      </c>
      <c r="B545" t="s">
        <v>52</v>
      </c>
      <c r="C545" t="s">
        <v>53</v>
      </c>
      <c r="D545">
        <v>25</v>
      </c>
      <c r="E545" t="s">
        <v>1162</v>
      </c>
      <c r="F545" t="s">
        <v>1161</v>
      </c>
      <c r="G545" t="s">
        <v>16</v>
      </c>
      <c r="H545" s="5">
        <v>44508</v>
      </c>
      <c r="I545">
        <v>117910.15</v>
      </c>
      <c r="J545" t="s">
        <v>55</v>
      </c>
      <c r="K545">
        <v>-3192227050</v>
      </c>
      <c r="L545" t="s">
        <v>30</v>
      </c>
      <c r="M545" t="b">
        <v>0</v>
      </c>
      <c r="N545" s="6" cm="1">
        <f t="array" ref="N545">IF(Table_Employee!I545="N/A",
    IFERROR(MEDIAN(_xlfn._xlws.FILTER(Table_Employee_Clean[Salary],
        (Table_Employee_Clean[Department] = Table_Employee!E545) *
        (Table_Employee_Clean[Region] = Table_Employee!F545))),
    "N/A"),
Table_Employee!I545)</f>
        <v>117910.15</v>
      </c>
      <c r="O545" t="str">
        <f>" "&amp;SUBSTITUTE(Table_Employee_Clean[[#This Row],[Phone]],"-","")</f>
        <v xml:space="preserve"> 3192227050</v>
      </c>
      <c r="P545" t="str">
        <f>TEXT(Table_Employee_Clean[[#This Row],[Format_Phone]],"(000) 000-0000")</f>
        <v>(319) 222-7050</v>
      </c>
      <c r="Q545" t="str">
        <f>CONCATENATE(TRIM(Table_Employee_Clean[[#This Row],[First_Name]])," ",TRIM(Table_Employee_Clean[[#This Row],[Last_Name]]))</f>
        <v>Charlie Johnson</v>
      </c>
      <c r="R545">
        <f ca="1">DATEDIF(Table_Employee_Clean[[#This Row],[Join_Date]], TODAY(), "y")</f>
        <v>4</v>
      </c>
      <c r="S545" t="str">
        <f>CONCATENATE(TRIM(Table_Employee_Clean[[#This Row],[Name_Concat]])," FROM ",TRIM(Table_Employee_Clean[[#This Row],[Region]]))</f>
        <v>Charlie Johnson FROM California</v>
      </c>
    </row>
    <row r="546" spans="1:19" x14ac:dyDescent="0.25">
      <c r="A546" t="s">
        <v>680</v>
      </c>
      <c r="B546" t="s">
        <v>57</v>
      </c>
      <c r="C546" t="s">
        <v>111</v>
      </c>
      <c r="D546">
        <v>30</v>
      </c>
      <c r="E546" t="s">
        <v>1160</v>
      </c>
      <c r="F546" t="s">
        <v>1167</v>
      </c>
      <c r="G546" t="s">
        <v>33</v>
      </c>
      <c r="H546" s="5">
        <v>45504</v>
      </c>
      <c r="I546">
        <v>66450</v>
      </c>
      <c r="J546" t="s">
        <v>266</v>
      </c>
      <c r="K546">
        <v>-287675480</v>
      </c>
      <c r="L546" t="s">
        <v>18</v>
      </c>
      <c r="M546" t="b">
        <v>1</v>
      </c>
      <c r="N546" s="6" cm="1">
        <f t="array" ref="N546">IF(Table_Employee!I546="N/A",
    IFERROR(MEDIAN(_xlfn._xlws.FILTER(Table_Employee_Clean[Salary],
        (Table_Employee_Clean[Department] = Table_Employee!E546) *
        (Table_Employee_Clean[Region] = Table_Employee!F546))),
    "N/A"),
Table_Employee!I546)</f>
        <v>66450</v>
      </c>
      <c r="O546" t="str">
        <f>" "&amp;SUBSTITUTE(Table_Employee_Clean[[#This Row],[Phone]],"-","")</f>
        <v xml:space="preserve"> 287675480</v>
      </c>
      <c r="P546" t="str">
        <f>TEXT(Table_Employee_Clean[[#This Row],[Format_Phone]],"(000) 000-0000")</f>
        <v>(028) 767-5480</v>
      </c>
      <c r="Q546" t="str">
        <f>CONCATENATE(TRIM(Table_Employee_Clean[[#This Row],[First_Name]])," ",TRIM(Table_Employee_Clean[[#This Row],[Last_Name]]))</f>
        <v>David Smith</v>
      </c>
      <c r="R546">
        <f ca="1">DATEDIF(Table_Employee_Clean[[#This Row],[Join_Date]], TODAY(), "y")</f>
        <v>2</v>
      </c>
      <c r="S546" t="str">
        <f>CONCATENATE(TRIM(Table_Employee_Clean[[#This Row],[Name_Concat]])," FROM ",TRIM(Table_Employee_Clean[[#This Row],[Region]]))</f>
        <v>David Smith FROM Florida</v>
      </c>
    </row>
    <row r="547" spans="1:19" x14ac:dyDescent="0.25">
      <c r="A547" t="s">
        <v>681</v>
      </c>
      <c r="B547" t="s">
        <v>63</v>
      </c>
      <c r="C547" t="s">
        <v>42</v>
      </c>
      <c r="D547">
        <v>25</v>
      </c>
      <c r="E547" t="s">
        <v>1162</v>
      </c>
      <c r="F547" t="s">
        <v>1167</v>
      </c>
      <c r="G547" t="s">
        <v>33</v>
      </c>
      <c r="H547" s="5">
        <v>44074</v>
      </c>
      <c r="I547">
        <v>118646.95</v>
      </c>
      <c r="J547" t="s">
        <v>209</v>
      </c>
      <c r="K547">
        <v>-3866675484</v>
      </c>
      <c r="L547" t="s">
        <v>18</v>
      </c>
      <c r="M547" t="b">
        <v>0</v>
      </c>
      <c r="N547" s="6" cm="1">
        <f t="array" ref="N547">IF(Table_Employee!I547="N/A",
    IFERROR(MEDIAN(_xlfn._xlws.FILTER(Table_Employee_Clean[Salary],
        (Table_Employee_Clean[Department] = Table_Employee!E547) *
        (Table_Employee_Clean[Region] = Table_Employee!F547))),
    "N/A"),
Table_Employee!I547)</f>
        <v>118646.95</v>
      </c>
      <c r="O547" t="str">
        <f>" "&amp;SUBSTITUTE(Table_Employee_Clean[[#This Row],[Phone]],"-","")</f>
        <v xml:space="preserve"> 3866675484</v>
      </c>
      <c r="P547" t="str">
        <f>TEXT(Table_Employee_Clean[[#This Row],[Format_Phone]],"(000) 000-0000")</f>
        <v>(386) 667-5484</v>
      </c>
      <c r="Q547" t="str">
        <f>CONCATENATE(TRIM(Table_Employee_Clean[[#This Row],[First_Name]])," ",TRIM(Table_Employee_Clean[[#This Row],[Last_Name]]))</f>
        <v>Heidi Garcia</v>
      </c>
      <c r="R547">
        <f ca="1">DATEDIF(Table_Employee_Clean[[#This Row],[Join_Date]], TODAY(), "y")</f>
        <v>6</v>
      </c>
      <c r="S547" t="str">
        <f>CONCATENATE(TRIM(Table_Employee_Clean[[#This Row],[Name_Concat]])," FROM ",TRIM(Table_Employee_Clean[[#This Row],[Region]]))</f>
        <v>Heidi Garcia FROM Florida</v>
      </c>
    </row>
    <row r="548" spans="1:19" x14ac:dyDescent="0.25">
      <c r="A548" t="s">
        <v>682</v>
      </c>
      <c r="B548" t="s">
        <v>25</v>
      </c>
      <c r="C548" t="s">
        <v>26</v>
      </c>
      <c r="D548">
        <v>25</v>
      </c>
      <c r="E548" t="s">
        <v>1162</v>
      </c>
      <c r="F548" t="s">
        <v>1167</v>
      </c>
      <c r="G548" t="s">
        <v>16</v>
      </c>
      <c r="H548" s="5">
        <v>44972</v>
      </c>
      <c r="I548">
        <v>88436.92</v>
      </c>
      <c r="J548" t="s">
        <v>29</v>
      </c>
      <c r="K548">
        <v>-8193242686</v>
      </c>
      <c r="L548" t="s">
        <v>23</v>
      </c>
      <c r="M548" t="b">
        <v>0</v>
      </c>
      <c r="N548" s="6" cm="1">
        <f t="array" ref="N548">IF(Table_Employee!I548="N/A",
    IFERROR(MEDIAN(_xlfn._xlws.FILTER(Table_Employee_Clean[Salary],
        (Table_Employee_Clean[Department] = Table_Employee!E548) *
        (Table_Employee_Clean[Region] = Table_Employee!F548))),
    "N/A"),
Table_Employee!I548)</f>
        <v>88436.92</v>
      </c>
      <c r="O548" t="str">
        <f>" "&amp;SUBSTITUTE(Table_Employee_Clean[[#This Row],[Phone]],"-","")</f>
        <v xml:space="preserve"> 8193242686</v>
      </c>
      <c r="P548" t="str">
        <f>TEXT(Table_Employee_Clean[[#This Row],[Format_Phone]],"(000) 000-0000")</f>
        <v>(819) 324-2686</v>
      </c>
      <c r="Q548" t="str">
        <f>CONCATENATE(TRIM(Table_Employee_Clean[[#This Row],[First_Name]])," ",TRIM(Table_Employee_Clean[[#This Row],[Last_Name]]))</f>
        <v>Alice Jones</v>
      </c>
      <c r="R548">
        <f ca="1">DATEDIF(Table_Employee_Clean[[#This Row],[Join_Date]], TODAY(), "y")</f>
        <v>3</v>
      </c>
      <c r="S548" t="str">
        <f>CONCATENATE(TRIM(Table_Employee_Clean[[#This Row],[Name_Concat]])," FROM ",TRIM(Table_Employee_Clean[[#This Row],[Region]]))</f>
        <v>Alice Jones FROM Florida</v>
      </c>
    </row>
    <row r="549" spans="1:19" x14ac:dyDescent="0.25">
      <c r="A549" t="s">
        <v>683</v>
      </c>
      <c r="B549" t="s">
        <v>32</v>
      </c>
      <c r="C549" t="s">
        <v>20</v>
      </c>
      <c r="D549">
        <v>30</v>
      </c>
      <c r="E549" t="s">
        <v>1168</v>
      </c>
      <c r="F549" t="s">
        <v>1169</v>
      </c>
      <c r="G549" t="s">
        <v>28</v>
      </c>
      <c r="H549" s="5">
        <v>45206</v>
      </c>
      <c r="I549">
        <v>81934.55</v>
      </c>
      <c r="J549" t="s">
        <v>138</v>
      </c>
      <c r="K549">
        <v>-7418652056</v>
      </c>
      <c r="L549" t="s">
        <v>40</v>
      </c>
      <c r="M549" t="b">
        <v>0</v>
      </c>
      <c r="N549" s="6" cm="1">
        <f t="array" ref="N549">IF(Table_Employee!I549="N/A",
    IFERROR(MEDIAN(_xlfn._xlws.FILTER(Table_Employee_Clean[Salary],
        (Table_Employee_Clean[Department] = Table_Employee!E549) *
        (Table_Employee_Clean[Region] = Table_Employee!F549))),
    "N/A"),
Table_Employee!I549)</f>
        <v>81934.55</v>
      </c>
      <c r="O549" t="str">
        <f>" "&amp;SUBSTITUTE(Table_Employee_Clean[[#This Row],[Phone]],"-","")</f>
        <v xml:space="preserve"> 7418652056</v>
      </c>
      <c r="P549" t="str">
        <f>TEXT(Table_Employee_Clean[[#This Row],[Format_Phone]],"(000) 000-0000")</f>
        <v>(741) 865-2056</v>
      </c>
      <c r="Q549" t="str">
        <f>CONCATENATE(TRIM(Table_Employee_Clean[[#This Row],[First_Name]])," ",TRIM(Table_Employee_Clean[[#This Row],[Last_Name]]))</f>
        <v>Eva Brown</v>
      </c>
      <c r="R549">
        <f ca="1">DATEDIF(Table_Employee_Clean[[#This Row],[Join_Date]], TODAY(), "y")</f>
        <v>3</v>
      </c>
      <c r="S549" t="str">
        <f>CONCATENATE(TRIM(Table_Employee_Clean[[#This Row],[Name_Concat]])," FROM ",TRIM(Table_Employee_Clean[[#This Row],[Region]]))</f>
        <v>Eva Brown FROM New York</v>
      </c>
    </row>
    <row r="550" spans="1:19" x14ac:dyDescent="0.25">
      <c r="A550" t="s">
        <v>684</v>
      </c>
      <c r="B550" t="s">
        <v>25</v>
      </c>
      <c r="C550" t="s">
        <v>53</v>
      </c>
      <c r="D550">
        <v>30</v>
      </c>
      <c r="E550" t="s">
        <v>1162</v>
      </c>
      <c r="F550" t="s">
        <v>1161</v>
      </c>
      <c r="G550" t="s">
        <v>28</v>
      </c>
      <c r="H550" s="5">
        <v>45402</v>
      </c>
      <c r="I550">
        <v>93383.06</v>
      </c>
      <c r="J550" t="s">
        <v>134</v>
      </c>
      <c r="K550">
        <v>-5639836519</v>
      </c>
      <c r="L550" t="s">
        <v>18</v>
      </c>
      <c r="M550" t="b">
        <v>0</v>
      </c>
      <c r="N550" s="6" cm="1">
        <f t="array" ref="N550">IF(Table_Employee!I550="N/A",
    IFERROR(MEDIAN(_xlfn._xlws.FILTER(Table_Employee_Clean[Salary],
        (Table_Employee_Clean[Department] = Table_Employee!E550) *
        (Table_Employee_Clean[Region] = Table_Employee!F550))),
    "N/A"),
Table_Employee!I550)</f>
        <v>93383.06</v>
      </c>
      <c r="O550" t="str">
        <f>" "&amp;SUBSTITUTE(Table_Employee_Clean[[#This Row],[Phone]],"-","")</f>
        <v xml:space="preserve"> 5639836519</v>
      </c>
      <c r="P550" t="str">
        <f>TEXT(Table_Employee_Clean[[#This Row],[Format_Phone]],"(000) 000-0000")</f>
        <v>(563) 983-6519</v>
      </c>
      <c r="Q550" t="str">
        <f>CONCATENATE(TRIM(Table_Employee_Clean[[#This Row],[First_Name]])," ",TRIM(Table_Employee_Clean[[#This Row],[Last_Name]]))</f>
        <v>Alice Johnson</v>
      </c>
      <c r="R550">
        <f ca="1">DATEDIF(Table_Employee_Clean[[#This Row],[Join_Date]], TODAY(), "y")</f>
        <v>2</v>
      </c>
      <c r="S550" t="str">
        <f>CONCATENATE(TRIM(Table_Employee_Clean[[#This Row],[Name_Concat]])," FROM ",TRIM(Table_Employee_Clean[[#This Row],[Region]]))</f>
        <v>Alice Johnson FROM California</v>
      </c>
    </row>
    <row r="551" spans="1:19" x14ac:dyDescent="0.25">
      <c r="A551" t="s">
        <v>685</v>
      </c>
      <c r="B551" t="s">
        <v>36</v>
      </c>
      <c r="C551" t="s">
        <v>14</v>
      </c>
      <c r="D551">
        <v>40</v>
      </c>
      <c r="E551" t="s">
        <v>1166</v>
      </c>
      <c r="F551" t="s">
        <v>1163</v>
      </c>
      <c r="G551" t="s">
        <v>28</v>
      </c>
      <c r="H551" s="5">
        <v>44285</v>
      </c>
      <c r="I551">
        <v>50153.79</v>
      </c>
      <c r="J551" t="s">
        <v>50</v>
      </c>
      <c r="K551">
        <v>-3758309450</v>
      </c>
      <c r="L551" t="s">
        <v>30</v>
      </c>
      <c r="M551" t="b">
        <v>1</v>
      </c>
      <c r="N551" s="6" cm="1">
        <f t="array" ref="N551">IF(Table_Employee!I551="N/A",
    IFERROR(MEDIAN(_xlfn._xlws.FILTER(Table_Employee_Clean[Salary],
        (Table_Employee_Clean[Department] = Table_Employee!E551) *
        (Table_Employee_Clean[Region] = Table_Employee!F551))),
    "N/A"),
Table_Employee!I551)</f>
        <v>50153.79</v>
      </c>
      <c r="O551" t="str">
        <f>" "&amp;SUBSTITUTE(Table_Employee_Clean[[#This Row],[Phone]],"-","")</f>
        <v xml:space="preserve"> 3758309450</v>
      </c>
      <c r="P551" t="str">
        <f>TEXT(Table_Employee_Clean[[#This Row],[Format_Phone]],"(000) 000-0000")</f>
        <v>(375) 830-9450</v>
      </c>
      <c r="Q551" t="str">
        <f>CONCATENATE(TRIM(Table_Employee_Clean[[#This Row],[First_Name]])," ",TRIM(Table_Employee_Clean[[#This Row],[Last_Name]]))</f>
        <v>Frank Davis</v>
      </c>
      <c r="R551">
        <f ca="1">DATEDIF(Table_Employee_Clean[[#This Row],[Join_Date]], TODAY(), "y")</f>
        <v>5</v>
      </c>
      <c r="S551" t="str">
        <f>CONCATENATE(TRIM(Table_Employee_Clean[[#This Row],[Name_Concat]])," FROM ",TRIM(Table_Employee_Clean[[#This Row],[Region]]))</f>
        <v>Frank Davis FROM Texas</v>
      </c>
    </row>
    <row r="552" spans="1:19" x14ac:dyDescent="0.25">
      <c r="A552" t="s">
        <v>686</v>
      </c>
      <c r="B552" t="s">
        <v>32</v>
      </c>
      <c r="C552" t="s">
        <v>111</v>
      </c>
      <c r="D552">
        <v>30</v>
      </c>
      <c r="E552" t="s">
        <v>1168</v>
      </c>
      <c r="F552" t="s">
        <v>1161</v>
      </c>
      <c r="G552" t="s">
        <v>28</v>
      </c>
      <c r="H552" s="5">
        <v>44048</v>
      </c>
      <c r="I552">
        <v>53204.47</v>
      </c>
      <c r="J552" t="s">
        <v>384</v>
      </c>
      <c r="K552">
        <v>-5480940475</v>
      </c>
      <c r="L552" t="s">
        <v>30</v>
      </c>
      <c r="M552" t="b">
        <v>0</v>
      </c>
      <c r="N552" s="6" cm="1">
        <f t="array" ref="N552">IF(Table_Employee!I552="N/A",
    IFERROR(MEDIAN(_xlfn._xlws.FILTER(Table_Employee_Clean[Salary],
        (Table_Employee_Clean[Department] = Table_Employee!E552) *
        (Table_Employee_Clean[Region] = Table_Employee!F552))),
    "N/A"),
Table_Employee!I552)</f>
        <v>53204.47</v>
      </c>
      <c r="O552" t="str">
        <f>" "&amp;SUBSTITUTE(Table_Employee_Clean[[#This Row],[Phone]],"-","")</f>
        <v xml:space="preserve"> 5480940475</v>
      </c>
      <c r="P552" t="str">
        <f>TEXT(Table_Employee_Clean[[#This Row],[Format_Phone]],"(000) 000-0000")</f>
        <v>(548) 094-0475</v>
      </c>
      <c r="Q552" t="str">
        <f>CONCATENATE(TRIM(Table_Employee_Clean[[#This Row],[First_Name]])," ",TRIM(Table_Employee_Clean[[#This Row],[Last_Name]]))</f>
        <v>Eva Smith</v>
      </c>
      <c r="R552">
        <f ca="1">DATEDIF(Table_Employee_Clean[[#This Row],[Join_Date]], TODAY(), "y")</f>
        <v>6</v>
      </c>
      <c r="S552" t="str">
        <f>CONCATENATE(TRIM(Table_Employee_Clean[[#This Row],[Name_Concat]])," FROM ",TRIM(Table_Employee_Clean[[#This Row],[Region]]))</f>
        <v>Eva Smith FROM California</v>
      </c>
    </row>
    <row r="553" spans="1:19" x14ac:dyDescent="0.25">
      <c r="A553" t="s">
        <v>687</v>
      </c>
      <c r="B553" t="s">
        <v>52</v>
      </c>
      <c r="C553" t="s">
        <v>20</v>
      </c>
      <c r="D553">
        <v>40</v>
      </c>
      <c r="E553" t="s">
        <v>1166</v>
      </c>
      <c r="F553" t="s">
        <v>1161</v>
      </c>
      <c r="G553" t="s">
        <v>28</v>
      </c>
      <c r="H553" s="5">
        <v>44232</v>
      </c>
      <c r="I553">
        <v>63128.04</v>
      </c>
      <c r="J553" t="s">
        <v>114</v>
      </c>
      <c r="K553">
        <v>-440907976</v>
      </c>
      <c r="L553" t="s">
        <v>40</v>
      </c>
      <c r="M553" t="b">
        <v>0</v>
      </c>
      <c r="N553" s="6" cm="1">
        <f t="array" ref="N553">IF(Table_Employee!I553="N/A",
    IFERROR(MEDIAN(_xlfn._xlws.FILTER(Table_Employee_Clean[Salary],
        (Table_Employee_Clean[Department] = Table_Employee!E553) *
        (Table_Employee_Clean[Region] = Table_Employee!F553))),
    "N/A"),
Table_Employee!I553)</f>
        <v>63128.04</v>
      </c>
      <c r="O553" t="str">
        <f>" "&amp;SUBSTITUTE(Table_Employee_Clean[[#This Row],[Phone]],"-","")</f>
        <v xml:space="preserve"> 440907976</v>
      </c>
      <c r="P553" t="str">
        <f>TEXT(Table_Employee_Clean[[#This Row],[Format_Phone]],"(000) 000-0000")</f>
        <v>(044) 090-7976</v>
      </c>
      <c r="Q553" t="str">
        <f>CONCATENATE(TRIM(Table_Employee_Clean[[#This Row],[First_Name]])," ",TRIM(Table_Employee_Clean[[#This Row],[Last_Name]]))</f>
        <v>Charlie Brown</v>
      </c>
      <c r="R553">
        <f ca="1">DATEDIF(Table_Employee_Clean[[#This Row],[Join_Date]], TODAY(), "y")</f>
        <v>5</v>
      </c>
      <c r="S553" t="str">
        <f>CONCATENATE(TRIM(Table_Employee_Clean[[#This Row],[Name_Concat]])," FROM ",TRIM(Table_Employee_Clean[[#This Row],[Region]]))</f>
        <v>Charlie Brown FROM California</v>
      </c>
    </row>
    <row r="554" spans="1:19" x14ac:dyDescent="0.25">
      <c r="A554" t="s">
        <v>688</v>
      </c>
      <c r="B554" t="s">
        <v>67</v>
      </c>
      <c r="C554" t="s">
        <v>26</v>
      </c>
      <c r="D554">
        <v>30</v>
      </c>
      <c r="E554" t="s">
        <v>1162</v>
      </c>
      <c r="F554" t="s">
        <v>1169</v>
      </c>
      <c r="G554" t="s">
        <v>28</v>
      </c>
      <c r="H554" s="5">
        <v>44523</v>
      </c>
      <c r="I554">
        <v>57543.6</v>
      </c>
      <c r="J554" t="s">
        <v>73</v>
      </c>
      <c r="K554">
        <v>-2781050921</v>
      </c>
      <c r="L554" t="s">
        <v>30</v>
      </c>
      <c r="M554" t="b">
        <v>1</v>
      </c>
      <c r="N554" s="6" cm="1">
        <f t="array" ref="N554">IF(Table_Employee!I554="N/A",
    IFERROR(MEDIAN(_xlfn._xlws.FILTER(Table_Employee_Clean[Salary],
        (Table_Employee_Clean[Department] = Table_Employee!E554) *
        (Table_Employee_Clean[Region] = Table_Employee!F554))),
    "N/A"),
Table_Employee!I554)</f>
        <v>57543.6</v>
      </c>
      <c r="O554" t="str">
        <f>" "&amp;SUBSTITUTE(Table_Employee_Clean[[#This Row],[Phone]],"-","")</f>
        <v xml:space="preserve"> 2781050921</v>
      </c>
      <c r="P554" t="str">
        <f>TEXT(Table_Employee_Clean[[#This Row],[Format_Phone]],"(000) 000-0000")</f>
        <v>(278) 105-0921</v>
      </c>
      <c r="Q554" t="str">
        <f>CONCATENATE(TRIM(Table_Employee_Clean[[#This Row],[First_Name]])," ",TRIM(Table_Employee_Clean[[#This Row],[Last_Name]]))</f>
        <v>Grace Jones</v>
      </c>
      <c r="R554">
        <f ca="1">DATEDIF(Table_Employee_Clean[[#This Row],[Join_Date]], TODAY(), "y")</f>
        <v>4</v>
      </c>
      <c r="S554" t="str">
        <f>CONCATENATE(TRIM(Table_Employee_Clean[[#This Row],[Name_Concat]])," FROM ",TRIM(Table_Employee_Clean[[#This Row],[Region]]))</f>
        <v>Grace Jones FROM New York</v>
      </c>
    </row>
    <row r="555" spans="1:19" x14ac:dyDescent="0.25">
      <c r="A555" t="s">
        <v>689</v>
      </c>
      <c r="B555" t="s">
        <v>13</v>
      </c>
      <c r="C555" t="s">
        <v>20</v>
      </c>
      <c r="D555">
        <v>40</v>
      </c>
      <c r="E555" t="s">
        <v>1162</v>
      </c>
      <c r="F555" t="s">
        <v>1165</v>
      </c>
      <c r="G555" t="s">
        <v>28</v>
      </c>
      <c r="H555" s="5">
        <v>44863</v>
      </c>
      <c r="I555">
        <v>59424.52</v>
      </c>
      <c r="J555" t="s">
        <v>22</v>
      </c>
      <c r="K555">
        <v>-2161070517</v>
      </c>
      <c r="L555" t="s">
        <v>30</v>
      </c>
      <c r="M555" t="b">
        <v>0</v>
      </c>
      <c r="N555" s="6" cm="1">
        <f t="array" ref="N555">IF(Table_Employee!I555="N/A",
    IFERROR(MEDIAN(_xlfn._xlws.FILTER(Table_Employee_Clean[Salary],
        (Table_Employee_Clean[Department] = Table_Employee!E555) *
        (Table_Employee_Clean[Region] = Table_Employee!F555))),
    "N/A"),
Table_Employee!I555)</f>
        <v>59424.52</v>
      </c>
      <c r="O555" t="str">
        <f>" "&amp;SUBSTITUTE(Table_Employee_Clean[[#This Row],[Phone]],"-","")</f>
        <v xml:space="preserve"> 2161070517</v>
      </c>
      <c r="P555" t="str">
        <f>TEXT(Table_Employee_Clean[[#This Row],[Format_Phone]],"(000) 000-0000")</f>
        <v>(216) 107-0517</v>
      </c>
      <c r="Q555" t="str">
        <f>CONCATENATE(TRIM(Table_Employee_Clean[[#This Row],[First_Name]])," ",TRIM(Table_Employee_Clean[[#This Row],[Last_Name]]))</f>
        <v>Bob Brown</v>
      </c>
      <c r="R555">
        <f ca="1">DATEDIF(Table_Employee_Clean[[#This Row],[Join_Date]], TODAY(), "y")</f>
        <v>3</v>
      </c>
      <c r="S555" t="str">
        <f>CONCATENATE(TRIM(Table_Employee_Clean[[#This Row],[Name_Concat]])," FROM ",TRIM(Table_Employee_Clean[[#This Row],[Region]]))</f>
        <v>Bob Brown FROM Nevada</v>
      </c>
    </row>
    <row r="556" spans="1:19" x14ac:dyDescent="0.25">
      <c r="A556" t="s">
        <v>690</v>
      </c>
      <c r="B556" t="s">
        <v>25</v>
      </c>
      <c r="C556" t="s">
        <v>111</v>
      </c>
      <c r="D556">
        <v>30</v>
      </c>
      <c r="E556" t="s">
        <v>1162</v>
      </c>
      <c r="F556" t="s">
        <v>1171</v>
      </c>
      <c r="G556" t="s">
        <v>33</v>
      </c>
      <c r="H556" s="5">
        <v>44872</v>
      </c>
      <c r="I556">
        <v>104675.7</v>
      </c>
      <c r="J556" t="s">
        <v>159</v>
      </c>
      <c r="K556">
        <v>-4390552957</v>
      </c>
      <c r="L556" t="s">
        <v>40</v>
      </c>
      <c r="M556" t="b">
        <v>1</v>
      </c>
      <c r="N556" s="6" cm="1">
        <f t="array" ref="N556">IF(Table_Employee!I556="N/A",
    IFERROR(MEDIAN(_xlfn._xlws.FILTER(Table_Employee_Clean[Salary],
        (Table_Employee_Clean[Department] = Table_Employee!E556) *
        (Table_Employee_Clean[Region] = Table_Employee!F556))),
    "N/A"),
Table_Employee!I556)</f>
        <v>104675.7</v>
      </c>
      <c r="O556" t="str">
        <f>" "&amp;SUBSTITUTE(Table_Employee_Clean[[#This Row],[Phone]],"-","")</f>
        <v xml:space="preserve"> 4390552957</v>
      </c>
      <c r="P556" t="str">
        <f>TEXT(Table_Employee_Clean[[#This Row],[Format_Phone]],"(000) 000-0000")</f>
        <v>(439) 055-2957</v>
      </c>
      <c r="Q556" t="str">
        <f>CONCATENATE(TRIM(Table_Employee_Clean[[#This Row],[First_Name]])," ",TRIM(Table_Employee_Clean[[#This Row],[Last_Name]]))</f>
        <v>Alice Smith</v>
      </c>
      <c r="R556">
        <f ca="1">DATEDIF(Table_Employee_Clean[[#This Row],[Join_Date]], TODAY(), "y")</f>
        <v>3</v>
      </c>
      <c r="S556" t="str">
        <f>CONCATENATE(TRIM(Table_Employee_Clean[[#This Row],[Name_Concat]])," FROM ",TRIM(Table_Employee_Clean[[#This Row],[Region]]))</f>
        <v>Alice Smith FROM Illinois</v>
      </c>
    </row>
    <row r="557" spans="1:19" x14ac:dyDescent="0.25">
      <c r="A557" t="s">
        <v>691</v>
      </c>
      <c r="B557" t="s">
        <v>52</v>
      </c>
      <c r="C557" t="s">
        <v>42</v>
      </c>
      <c r="D557">
        <v>30</v>
      </c>
      <c r="E557" t="s">
        <v>1166</v>
      </c>
      <c r="F557" t="s">
        <v>1167</v>
      </c>
      <c r="G557" t="s">
        <v>28</v>
      </c>
      <c r="H557" s="5">
        <v>45060</v>
      </c>
      <c r="I557">
        <v>92431.25</v>
      </c>
      <c r="J557" t="s">
        <v>81</v>
      </c>
      <c r="K557">
        <v>-660138240</v>
      </c>
      <c r="L557" t="s">
        <v>18</v>
      </c>
      <c r="M557" t="b">
        <v>0</v>
      </c>
      <c r="N557" s="6" cm="1">
        <f t="array" ref="N557">IF(Table_Employee!I557="N/A",
    IFERROR(MEDIAN(_xlfn._xlws.FILTER(Table_Employee_Clean[Salary],
        (Table_Employee_Clean[Department] = Table_Employee!E557) *
        (Table_Employee_Clean[Region] = Table_Employee!F557))),
    "N/A"),
Table_Employee!I557)</f>
        <v>92431.25</v>
      </c>
      <c r="O557" t="str">
        <f>" "&amp;SUBSTITUTE(Table_Employee_Clean[[#This Row],[Phone]],"-","")</f>
        <v xml:space="preserve"> 660138240</v>
      </c>
      <c r="P557" t="str">
        <f>TEXT(Table_Employee_Clean[[#This Row],[Format_Phone]],"(000) 000-0000")</f>
        <v>(066) 013-8240</v>
      </c>
      <c r="Q557" t="str">
        <f>CONCATENATE(TRIM(Table_Employee_Clean[[#This Row],[First_Name]])," ",TRIM(Table_Employee_Clean[[#This Row],[Last_Name]]))</f>
        <v>Charlie Garcia</v>
      </c>
      <c r="R557">
        <f ca="1">DATEDIF(Table_Employee_Clean[[#This Row],[Join_Date]], TODAY(), "y")</f>
        <v>3</v>
      </c>
      <c r="S557" t="str">
        <f>CONCATENATE(TRIM(Table_Employee_Clean[[#This Row],[Name_Concat]])," FROM ",TRIM(Table_Employee_Clean[[#This Row],[Region]]))</f>
        <v>Charlie Garcia FROM Florida</v>
      </c>
    </row>
    <row r="558" spans="1:19" x14ac:dyDescent="0.25">
      <c r="A558" t="s">
        <v>692</v>
      </c>
      <c r="B558" t="s">
        <v>67</v>
      </c>
      <c r="C558" t="s">
        <v>42</v>
      </c>
      <c r="D558">
        <v>40</v>
      </c>
      <c r="E558" t="s">
        <v>1168</v>
      </c>
      <c r="F558" t="s">
        <v>1165</v>
      </c>
      <c r="G558" t="s">
        <v>16</v>
      </c>
      <c r="H558" s="5">
        <v>44391</v>
      </c>
      <c r="I558">
        <v>77850.899999999994</v>
      </c>
      <c r="J558" t="s">
        <v>78</v>
      </c>
      <c r="K558">
        <v>-2704938619</v>
      </c>
      <c r="L558" t="s">
        <v>18</v>
      </c>
      <c r="M558" t="b">
        <v>1</v>
      </c>
      <c r="N558" s="6" cm="1">
        <f t="array" ref="N558">IF(Table_Employee!I558="N/A",
    IFERROR(MEDIAN(_xlfn._xlws.FILTER(Table_Employee_Clean[Salary],
        (Table_Employee_Clean[Department] = Table_Employee!E558) *
        (Table_Employee_Clean[Region] = Table_Employee!F558))),
    "N/A"),
Table_Employee!I558)</f>
        <v>77850.899999999994</v>
      </c>
      <c r="O558" t="str">
        <f>" "&amp;SUBSTITUTE(Table_Employee_Clean[[#This Row],[Phone]],"-","")</f>
        <v xml:space="preserve"> 2704938619</v>
      </c>
      <c r="P558" t="str">
        <f>TEXT(Table_Employee_Clean[[#This Row],[Format_Phone]],"(000) 000-0000")</f>
        <v>(270) 493-8619</v>
      </c>
      <c r="Q558" t="str">
        <f>CONCATENATE(TRIM(Table_Employee_Clean[[#This Row],[First_Name]])," ",TRIM(Table_Employee_Clean[[#This Row],[Last_Name]]))</f>
        <v>Grace Garcia</v>
      </c>
      <c r="R558">
        <f ca="1">DATEDIF(Table_Employee_Clean[[#This Row],[Join_Date]], TODAY(), "y")</f>
        <v>5</v>
      </c>
      <c r="S558" t="str">
        <f>CONCATENATE(TRIM(Table_Employee_Clean[[#This Row],[Name_Concat]])," FROM ",TRIM(Table_Employee_Clean[[#This Row],[Region]]))</f>
        <v>Grace Garcia FROM Nevada</v>
      </c>
    </row>
    <row r="559" spans="1:19" x14ac:dyDescent="0.25">
      <c r="A559" t="s">
        <v>693</v>
      </c>
      <c r="B559" t="s">
        <v>32</v>
      </c>
      <c r="C559" t="s">
        <v>86</v>
      </c>
      <c r="D559">
        <v>40</v>
      </c>
      <c r="E559" t="s">
        <v>1164</v>
      </c>
      <c r="F559" t="s">
        <v>1169</v>
      </c>
      <c r="G559" t="s">
        <v>33</v>
      </c>
      <c r="H559" s="5">
        <v>45064</v>
      </c>
      <c r="I559">
        <v>99001</v>
      </c>
      <c r="J559" t="s">
        <v>213</v>
      </c>
      <c r="K559">
        <v>-4485157918</v>
      </c>
      <c r="L559" t="s">
        <v>30</v>
      </c>
      <c r="M559" t="b">
        <v>1</v>
      </c>
      <c r="N559" s="6" cm="1">
        <f t="array" ref="N559">IF(Table_Employee!I559="N/A",
    IFERROR(MEDIAN(_xlfn._xlws.FILTER(Table_Employee_Clean[Salary],
        (Table_Employee_Clean[Department] = Table_Employee!E559) *
        (Table_Employee_Clean[Region] = Table_Employee!F559))),
    "N/A"),
Table_Employee!I559)</f>
        <v>99001</v>
      </c>
      <c r="O559" t="str">
        <f>" "&amp;SUBSTITUTE(Table_Employee_Clean[[#This Row],[Phone]],"-","")</f>
        <v xml:space="preserve"> 4485157918</v>
      </c>
      <c r="P559" t="str">
        <f>TEXT(Table_Employee_Clean[[#This Row],[Format_Phone]],"(000) 000-0000")</f>
        <v>(448) 515-7918</v>
      </c>
      <c r="Q559" t="str">
        <f>CONCATENATE(TRIM(Table_Employee_Clean[[#This Row],[First_Name]])," ",TRIM(Table_Employee_Clean[[#This Row],[Last_Name]]))</f>
        <v>Eva Miller</v>
      </c>
      <c r="R559">
        <f ca="1">DATEDIF(Table_Employee_Clean[[#This Row],[Join_Date]], TODAY(), "y")</f>
        <v>3</v>
      </c>
      <c r="S559" t="str">
        <f>CONCATENATE(TRIM(Table_Employee_Clean[[#This Row],[Name_Concat]])," FROM ",TRIM(Table_Employee_Clean[[#This Row],[Region]]))</f>
        <v>Eva Miller FROM New York</v>
      </c>
    </row>
    <row r="560" spans="1:19" x14ac:dyDescent="0.25">
      <c r="A560" t="s">
        <v>694</v>
      </c>
      <c r="B560" t="s">
        <v>32</v>
      </c>
      <c r="C560" t="s">
        <v>42</v>
      </c>
      <c r="D560">
        <v>30</v>
      </c>
      <c r="E560" t="s">
        <v>1170</v>
      </c>
      <c r="F560" t="s">
        <v>1165</v>
      </c>
      <c r="G560" t="s">
        <v>28</v>
      </c>
      <c r="H560" s="5">
        <v>44964</v>
      </c>
      <c r="I560">
        <v>94280.83</v>
      </c>
      <c r="J560" t="s">
        <v>236</v>
      </c>
      <c r="K560">
        <v>-7111212589</v>
      </c>
      <c r="L560" t="s">
        <v>30</v>
      </c>
      <c r="M560" t="b">
        <v>1</v>
      </c>
      <c r="N560" s="6" cm="1">
        <f t="array" ref="N560">IF(Table_Employee!I560="N/A",
    IFERROR(MEDIAN(_xlfn._xlws.FILTER(Table_Employee_Clean[Salary],
        (Table_Employee_Clean[Department] = Table_Employee!E560) *
        (Table_Employee_Clean[Region] = Table_Employee!F560))),
    "N/A"),
Table_Employee!I560)</f>
        <v>94280.83</v>
      </c>
      <c r="O560" t="str">
        <f>" "&amp;SUBSTITUTE(Table_Employee_Clean[[#This Row],[Phone]],"-","")</f>
        <v xml:space="preserve"> 7111212589</v>
      </c>
      <c r="P560" t="str">
        <f>TEXT(Table_Employee_Clean[[#This Row],[Format_Phone]],"(000) 000-0000")</f>
        <v>(711) 121-2589</v>
      </c>
      <c r="Q560" t="str">
        <f>CONCATENATE(TRIM(Table_Employee_Clean[[#This Row],[First_Name]])," ",TRIM(Table_Employee_Clean[[#This Row],[Last_Name]]))</f>
        <v>Eva Garcia</v>
      </c>
      <c r="R560">
        <f ca="1">DATEDIF(Table_Employee_Clean[[#This Row],[Join_Date]], TODAY(), "y")</f>
        <v>3</v>
      </c>
      <c r="S560" t="str">
        <f>CONCATENATE(TRIM(Table_Employee_Clean[[#This Row],[Name_Concat]])," FROM ",TRIM(Table_Employee_Clean[[#This Row],[Region]]))</f>
        <v>Eva Garcia FROM Nevada</v>
      </c>
    </row>
    <row r="561" spans="1:19" x14ac:dyDescent="0.25">
      <c r="A561" t="s">
        <v>695</v>
      </c>
      <c r="B561" t="s">
        <v>32</v>
      </c>
      <c r="C561" t="s">
        <v>86</v>
      </c>
      <c r="D561">
        <v>35</v>
      </c>
      <c r="E561" t="s">
        <v>1160</v>
      </c>
      <c r="F561" t="s">
        <v>1169</v>
      </c>
      <c r="G561" t="s">
        <v>28</v>
      </c>
      <c r="H561" s="5">
        <v>45162</v>
      </c>
      <c r="I561">
        <v>118262.56</v>
      </c>
      <c r="J561" t="s">
        <v>213</v>
      </c>
      <c r="K561">
        <v>-2035713431</v>
      </c>
      <c r="L561" t="s">
        <v>18</v>
      </c>
      <c r="M561" t="b">
        <v>1</v>
      </c>
      <c r="N561" s="6" cm="1">
        <f t="array" ref="N561">IF(Table_Employee!I561="N/A",
    IFERROR(MEDIAN(_xlfn._xlws.FILTER(Table_Employee_Clean[Salary],
        (Table_Employee_Clean[Department] = Table_Employee!E561) *
        (Table_Employee_Clean[Region] = Table_Employee!F561))),
    "N/A"),
Table_Employee!I561)</f>
        <v>118262.56</v>
      </c>
      <c r="O561" t="str">
        <f>" "&amp;SUBSTITUTE(Table_Employee_Clean[[#This Row],[Phone]],"-","")</f>
        <v xml:space="preserve"> 2035713431</v>
      </c>
      <c r="P561" t="str">
        <f>TEXT(Table_Employee_Clean[[#This Row],[Format_Phone]],"(000) 000-0000")</f>
        <v>(203) 571-3431</v>
      </c>
      <c r="Q561" t="str">
        <f>CONCATENATE(TRIM(Table_Employee_Clean[[#This Row],[First_Name]])," ",TRIM(Table_Employee_Clean[[#This Row],[Last_Name]]))</f>
        <v>Eva Miller</v>
      </c>
      <c r="R561">
        <f ca="1">DATEDIF(Table_Employee_Clean[[#This Row],[Join_Date]], TODAY(), "y")</f>
        <v>3</v>
      </c>
      <c r="S561" t="str">
        <f>CONCATENATE(TRIM(Table_Employee_Clean[[#This Row],[Name_Concat]])," FROM ",TRIM(Table_Employee_Clean[[#This Row],[Region]]))</f>
        <v>Eva Miller FROM New York</v>
      </c>
    </row>
    <row r="562" spans="1:19" x14ac:dyDescent="0.25">
      <c r="A562" t="s">
        <v>696</v>
      </c>
      <c r="B562" t="s">
        <v>36</v>
      </c>
      <c r="C562" t="s">
        <v>20</v>
      </c>
      <c r="D562">
        <v>25</v>
      </c>
      <c r="E562" t="s">
        <v>1170</v>
      </c>
      <c r="F562" t="s">
        <v>1171</v>
      </c>
      <c r="G562" t="s">
        <v>33</v>
      </c>
      <c r="H562" s="5">
        <v>45024</v>
      </c>
      <c r="I562">
        <v>89944.67</v>
      </c>
      <c r="J562" t="s">
        <v>198</v>
      </c>
      <c r="K562">
        <v>-4064242955</v>
      </c>
      <c r="L562" t="s">
        <v>40</v>
      </c>
      <c r="M562" t="b">
        <v>0</v>
      </c>
      <c r="N562" s="6" cm="1">
        <f t="array" ref="N562">IF(Table_Employee!I562="N/A",
    IFERROR(MEDIAN(_xlfn._xlws.FILTER(Table_Employee_Clean[Salary],
        (Table_Employee_Clean[Department] = Table_Employee!E562) *
        (Table_Employee_Clean[Region] = Table_Employee!F562))),
    "N/A"),
Table_Employee!I562)</f>
        <v>89944.67</v>
      </c>
      <c r="O562" t="str">
        <f>" "&amp;SUBSTITUTE(Table_Employee_Clean[[#This Row],[Phone]],"-","")</f>
        <v xml:space="preserve"> 4064242955</v>
      </c>
      <c r="P562" t="str">
        <f>TEXT(Table_Employee_Clean[[#This Row],[Format_Phone]],"(000) 000-0000")</f>
        <v>(406) 424-2955</v>
      </c>
      <c r="Q562" t="str">
        <f>CONCATENATE(TRIM(Table_Employee_Clean[[#This Row],[First_Name]])," ",TRIM(Table_Employee_Clean[[#This Row],[Last_Name]]))</f>
        <v>Frank Brown</v>
      </c>
      <c r="R562">
        <f ca="1">DATEDIF(Table_Employee_Clean[[#This Row],[Join_Date]], TODAY(), "y")</f>
        <v>3</v>
      </c>
      <c r="S562" t="str">
        <f>CONCATENATE(TRIM(Table_Employee_Clean[[#This Row],[Name_Concat]])," FROM ",TRIM(Table_Employee_Clean[[#This Row],[Region]]))</f>
        <v>Frank Brown FROM Illinois</v>
      </c>
    </row>
    <row r="563" spans="1:19" x14ac:dyDescent="0.25">
      <c r="A563" t="s">
        <v>697</v>
      </c>
      <c r="B563" t="s">
        <v>67</v>
      </c>
      <c r="C563" t="s">
        <v>37</v>
      </c>
      <c r="D563">
        <v>30</v>
      </c>
      <c r="E563" t="s">
        <v>1170</v>
      </c>
      <c r="F563" t="s">
        <v>1167</v>
      </c>
      <c r="G563" t="s">
        <v>16</v>
      </c>
      <c r="H563" s="5">
        <v>44901</v>
      </c>
      <c r="I563">
        <v>57452.93</v>
      </c>
      <c r="J563" t="s">
        <v>69</v>
      </c>
      <c r="K563">
        <v>-3343244740</v>
      </c>
      <c r="L563" t="s">
        <v>30</v>
      </c>
      <c r="M563" t="b">
        <v>1</v>
      </c>
      <c r="N563" s="6" cm="1">
        <f t="array" ref="N563">IF(Table_Employee!I563="N/A",
    IFERROR(MEDIAN(_xlfn._xlws.FILTER(Table_Employee_Clean[Salary],
        (Table_Employee_Clean[Department] = Table_Employee!E563) *
        (Table_Employee_Clean[Region] = Table_Employee!F563))),
    "N/A"),
Table_Employee!I563)</f>
        <v>57452.93</v>
      </c>
      <c r="O563" t="str">
        <f>" "&amp;SUBSTITUTE(Table_Employee_Clean[[#This Row],[Phone]],"-","")</f>
        <v xml:space="preserve"> 3343244740</v>
      </c>
      <c r="P563" t="str">
        <f>TEXT(Table_Employee_Clean[[#This Row],[Format_Phone]],"(000) 000-0000")</f>
        <v>(334) 324-4740</v>
      </c>
      <c r="Q563" t="str">
        <f>CONCATENATE(TRIM(Table_Employee_Clean[[#This Row],[First_Name]])," ",TRIM(Table_Employee_Clean[[#This Row],[Last_Name]]))</f>
        <v>Grace Williams</v>
      </c>
      <c r="R563">
        <f ca="1">DATEDIF(Table_Employee_Clean[[#This Row],[Join_Date]], TODAY(), "y")</f>
        <v>3</v>
      </c>
      <c r="S563" t="str">
        <f>CONCATENATE(TRIM(Table_Employee_Clean[[#This Row],[Name_Concat]])," FROM ",TRIM(Table_Employee_Clean[[#This Row],[Region]]))</f>
        <v>Grace Williams FROM Florida</v>
      </c>
    </row>
    <row r="564" spans="1:19" x14ac:dyDescent="0.25">
      <c r="A564" t="s">
        <v>698</v>
      </c>
      <c r="B564" t="s">
        <v>25</v>
      </c>
      <c r="C564" t="s">
        <v>14</v>
      </c>
      <c r="D564">
        <v>25</v>
      </c>
      <c r="E564" t="s">
        <v>1164</v>
      </c>
      <c r="F564" t="s">
        <v>1161</v>
      </c>
      <c r="G564" t="s">
        <v>16</v>
      </c>
      <c r="H564" s="5">
        <v>44417</v>
      </c>
      <c r="I564">
        <v>97837.32</v>
      </c>
      <c r="J564" t="s">
        <v>143</v>
      </c>
      <c r="K564">
        <v>-7595587208</v>
      </c>
      <c r="L564" t="s">
        <v>23</v>
      </c>
      <c r="M564" t="b">
        <v>0</v>
      </c>
      <c r="N564" s="6" cm="1">
        <f t="array" ref="N564">IF(Table_Employee!I564="N/A",
    IFERROR(MEDIAN(_xlfn._xlws.FILTER(Table_Employee_Clean[Salary],
        (Table_Employee_Clean[Department] = Table_Employee!E564) *
        (Table_Employee_Clean[Region] = Table_Employee!F564))),
    "N/A"),
Table_Employee!I564)</f>
        <v>97837.32</v>
      </c>
      <c r="O564" t="str">
        <f>" "&amp;SUBSTITUTE(Table_Employee_Clean[[#This Row],[Phone]],"-","")</f>
        <v xml:space="preserve"> 7595587208</v>
      </c>
      <c r="P564" t="str">
        <f>TEXT(Table_Employee_Clean[[#This Row],[Format_Phone]],"(000) 000-0000")</f>
        <v>(759) 558-7208</v>
      </c>
      <c r="Q564" t="str">
        <f>CONCATENATE(TRIM(Table_Employee_Clean[[#This Row],[First_Name]])," ",TRIM(Table_Employee_Clean[[#This Row],[Last_Name]]))</f>
        <v>Alice Davis</v>
      </c>
      <c r="R564">
        <f ca="1">DATEDIF(Table_Employee_Clean[[#This Row],[Join_Date]], TODAY(), "y")</f>
        <v>5</v>
      </c>
      <c r="S564" t="str">
        <f>CONCATENATE(TRIM(Table_Employee_Clean[[#This Row],[Name_Concat]])," FROM ",TRIM(Table_Employee_Clean[[#This Row],[Region]]))</f>
        <v>Alice Davis FROM California</v>
      </c>
    </row>
    <row r="565" spans="1:19" x14ac:dyDescent="0.25">
      <c r="A565" t="s">
        <v>699</v>
      </c>
      <c r="B565" t="s">
        <v>25</v>
      </c>
      <c r="C565" t="s">
        <v>14</v>
      </c>
      <c r="D565">
        <v>35</v>
      </c>
      <c r="E565" t="s">
        <v>1164</v>
      </c>
      <c r="F565" t="s">
        <v>1171</v>
      </c>
      <c r="G565" t="s">
        <v>16</v>
      </c>
      <c r="H565" s="5">
        <v>44565</v>
      </c>
      <c r="I565">
        <v>106981.84</v>
      </c>
      <c r="J565" t="s">
        <v>143</v>
      </c>
      <c r="K565">
        <v>-6289365434</v>
      </c>
      <c r="L565" t="s">
        <v>40</v>
      </c>
      <c r="M565" t="b">
        <v>1</v>
      </c>
      <c r="N565" s="6" cm="1">
        <f t="array" ref="N565">IF(Table_Employee!I565="N/A",
    IFERROR(MEDIAN(_xlfn._xlws.FILTER(Table_Employee_Clean[Salary],
        (Table_Employee_Clean[Department] = Table_Employee!E565) *
        (Table_Employee_Clean[Region] = Table_Employee!F565))),
    "N/A"),
Table_Employee!I565)</f>
        <v>106981.84</v>
      </c>
      <c r="O565" t="str">
        <f>" "&amp;SUBSTITUTE(Table_Employee_Clean[[#This Row],[Phone]],"-","")</f>
        <v xml:space="preserve"> 6289365434</v>
      </c>
      <c r="P565" t="str">
        <f>TEXT(Table_Employee_Clean[[#This Row],[Format_Phone]],"(000) 000-0000")</f>
        <v>(628) 936-5434</v>
      </c>
      <c r="Q565" t="str">
        <f>CONCATENATE(TRIM(Table_Employee_Clean[[#This Row],[First_Name]])," ",TRIM(Table_Employee_Clean[[#This Row],[Last_Name]]))</f>
        <v>Alice Davis</v>
      </c>
      <c r="R565">
        <f ca="1">DATEDIF(Table_Employee_Clean[[#This Row],[Join_Date]], TODAY(), "y")</f>
        <v>4</v>
      </c>
      <c r="S565" t="str">
        <f>CONCATENATE(TRIM(Table_Employee_Clean[[#This Row],[Name_Concat]])," FROM ",TRIM(Table_Employee_Clean[[#This Row],[Region]]))</f>
        <v>Alice Davis FROM Illinois</v>
      </c>
    </row>
    <row r="566" spans="1:19" x14ac:dyDescent="0.25">
      <c r="A566" t="s">
        <v>700</v>
      </c>
      <c r="B566" t="s">
        <v>57</v>
      </c>
      <c r="C566" t="s">
        <v>20</v>
      </c>
      <c r="D566">
        <v>30</v>
      </c>
      <c r="E566" t="s">
        <v>1162</v>
      </c>
      <c r="F566" t="s">
        <v>1169</v>
      </c>
      <c r="G566" t="s">
        <v>28</v>
      </c>
      <c r="H566" s="5">
        <v>45437</v>
      </c>
      <c r="I566">
        <v>105778.36</v>
      </c>
      <c r="J566" t="s">
        <v>188</v>
      </c>
      <c r="K566">
        <v>-8841834373</v>
      </c>
      <c r="L566" t="s">
        <v>30</v>
      </c>
      <c r="M566" t="b">
        <v>1</v>
      </c>
      <c r="N566" s="6" cm="1">
        <f t="array" ref="N566">IF(Table_Employee!I566="N/A",
    IFERROR(MEDIAN(_xlfn._xlws.FILTER(Table_Employee_Clean[Salary],
        (Table_Employee_Clean[Department] = Table_Employee!E566) *
        (Table_Employee_Clean[Region] = Table_Employee!F566))),
    "N/A"),
Table_Employee!I566)</f>
        <v>105778.36</v>
      </c>
      <c r="O566" t="str">
        <f>" "&amp;SUBSTITUTE(Table_Employee_Clean[[#This Row],[Phone]],"-","")</f>
        <v xml:space="preserve"> 8841834373</v>
      </c>
      <c r="P566" t="str">
        <f>TEXT(Table_Employee_Clean[[#This Row],[Format_Phone]],"(000) 000-0000")</f>
        <v>(884) 183-4373</v>
      </c>
      <c r="Q566" t="str">
        <f>CONCATENATE(TRIM(Table_Employee_Clean[[#This Row],[First_Name]])," ",TRIM(Table_Employee_Clean[[#This Row],[Last_Name]]))</f>
        <v>David Brown</v>
      </c>
      <c r="R566">
        <f ca="1">DATEDIF(Table_Employee_Clean[[#This Row],[Join_Date]], TODAY(), "y")</f>
        <v>2</v>
      </c>
      <c r="S566" t="str">
        <f>CONCATENATE(TRIM(Table_Employee_Clean[[#This Row],[Name_Concat]])," FROM ",TRIM(Table_Employee_Clean[[#This Row],[Region]]))</f>
        <v>David Brown FROM New York</v>
      </c>
    </row>
    <row r="567" spans="1:19" x14ac:dyDescent="0.25">
      <c r="A567" t="s">
        <v>701</v>
      </c>
      <c r="B567" t="s">
        <v>25</v>
      </c>
      <c r="C567" t="s">
        <v>53</v>
      </c>
      <c r="D567">
        <v>40</v>
      </c>
      <c r="E567" t="s">
        <v>1162</v>
      </c>
      <c r="F567" t="s">
        <v>1167</v>
      </c>
      <c r="G567" t="s">
        <v>28</v>
      </c>
      <c r="H567" s="5">
        <v>44471</v>
      </c>
      <c r="I567">
        <v>117608.32000000001</v>
      </c>
      <c r="J567" t="s">
        <v>134</v>
      </c>
      <c r="K567">
        <v>-182727954</v>
      </c>
      <c r="L567" t="s">
        <v>30</v>
      </c>
      <c r="M567" t="b">
        <v>1</v>
      </c>
      <c r="N567" s="6" cm="1">
        <f t="array" ref="N567">IF(Table_Employee!I567="N/A",
    IFERROR(MEDIAN(_xlfn._xlws.FILTER(Table_Employee_Clean[Salary],
        (Table_Employee_Clean[Department] = Table_Employee!E567) *
        (Table_Employee_Clean[Region] = Table_Employee!F567))),
    "N/A"),
Table_Employee!I567)</f>
        <v>117608.32000000001</v>
      </c>
      <c r="O567" t="str">
        <f>" "&amp;SUBSTITUTE(Table_Employee_Clean[[#This Row],[Phone]],"-","")</f>
        <v xml:space="preserve"> 182727954</v>
      </c>
      <c r="P567" t="str">
        <f>TEXT(Table_Employee_Clean[[#This Row],[Format_Phone]],"(000) 000-0000")</f>
        <v>(018) 272-7954</v>
      </c>
      <c r="Q567" t="str">
        <f>CONCATENATE(TRIM(Table_Employee_Clean[[#This Row],[First_Name]])," ",TRIM(Table_Employee_Clean[[#This Row],[Last_Name]]))</f>
        <v>Alice Johnson</v>
      </c>
      <c r="R567">
        <f ca="1">DATEDIF(Table_Employee_Clean[[#This Row],[Join_Date]], TODAY(), "y")</f>
        <v>5</v>
      </c>
      <c r="S567" t="str">
        <f>CONCATENATE(TRIM(Table_Employee_Clean[[#This Row],[Name_Concat]])," FROM ",TRIM(Table_Employee_Clean[[#This Row],[Region]]))</f>
        <v>Alice Johnson FROM Florida</v>
      </c>
    </row>
    <row r="568" spans="1:19" x14ac:dyDescent="0.25">
      <c r="A568" t="s">
        <v>702</v>
      </c>
      <c r="B568" t="s">
        <v>32</v>
      </c>
      <c r="C568" t="s">
        <v>53</v>
      </c>
      <c r="D568">
        <v>30</v>
      </c>
      <c r="E568" t="s">
        <v>1168</v>
      </c>
      <c r="F568" t="s">
        <v>1167</v>
      </c>
      <c r="G568" t="s">
        <v>16</v>
      </c>
      <c r="H568" s="5">
        <v>45128</v>
      </c>
      <c r="I568">
        <v>99324.03</v>
      </c>
      <c r="J568" t="s">
        <v>254</v>
      </c>
      <c r="K568">
        <v>-9690515025</v>
      </c>
      <c r="L568" t="s">
        <v>23</v>
      </c>
      <c r="M568" t="b">
        <v>0</v>
      </c>
      <c r="N568" s="6" cm="1">
        <f t="array" ref="N568">IF(Table_Employee!I568="N/A",
    IFERROR(MEDIAN(_xlfn._xlws.FILTER(Table_Employee_Clean[Salary],
        (Table_Employee_Clean[Department] = Table_Employee!E568) *
        (Table_Employee_Clean[Region] = Table_Employee!F568))),
    "N/A"),
Table_Employee!I568)</f>
        <v>99324.03</v>
      </c>
      <c r="O568" t="str">
        <f>" "&amp;SUBSTITUTE(Table_Employee_Clean[[#This Row],[Phone]],"-","")</f>
        <v xml:space="preserve"> 9690515025</v>
      </c>
      <c r="P568" t="str">
        <f>TEXT(Table_Employee_Clean[[#This Row],[Format_Phone]],"(000) 000-0000")</f>
        <v>(969) 051-5025</v>
      </c>
      <c r="Q568" t="str">
        <f>CONCATENATE(TRIM(Table_Employee_Clean[[#This Row],[First_Name]])," ",TRIM(Table_Employee_Clean[[#This Row],[Last_Name]]))</f>
        <v>Eva Johnson</v>
      </c>
      <c r="R568">
        <f ca="1">DATEDIF(Table_Employee_Clean[[#This Row],[Join_Date]], TODAY(), "y")</f>
        <v>3</v>
      </c>
      <c r="S568" t="str">
        <f>CONCATENATE(TRIM(Table_Employee_Clean[[#This Row],[Name_Concat]])," FROM ",TRIM(Table_Employee_Clean[[#This Row],[Region]]))</f>
        <v>Eva Johnson FROM Florida</v>
      </c>
    </row>
    <row r="569" spans="1:19" x14ac:dyDescent="0.25">
      <c r="A569" t="s">
        <v>703</v>
      </c>
      <c r="B569" t="s">
        <v>57</v>
      </c>
      <c r="C569" t="s">
        <v>42</v>
      </c>
      <c r="D569">
        <v>30</v>
      </c>
      <c r="E569" t="s">
        <v>1170</v>
      </c>
      <c r="F569" t="s">
        <v>1167</v>
      </c>
      <c r="G569" t="s">
        <v>16</v>
      </c>
      <c r="H569" s="5">
        <v>45229</v>
      </c>
      <c r="I569">
        <v>55212.83</v>
      </c>
      <c r="J569" t="s">
        <v>94</v>
      </c>
      <c r="K569">
        <v>-7551254277</v>
      </c>
      <c r="L569" t="s">
        <v>23</v>
      </c>
      <c r="M569" t="b">
        <v>1</v>
      </c>
      <c r="N569" s="6" cm="1">
        <f t="array" ref="N569">IF(Table_Employee!I569="N/A",
    IFERROR(MEDIAN(_xlfn._xlws.FILTER(Table_Employee_Clean[Salary],
        (Table_Employee_Clean[Department] = Table_Employee!E569) *
        (Table_Employee_Clean[Region] = Table_Employee!F569))),
    "N/A"),
Table_Employee!I569)</f>
        <v>55212.83</v>
      </c>
      <c r="O569" t="str">
        <f>" "&amp;SUBSTITUTE(Table_Employee_Clean[[#This Row],[Phone]],"-","")</f>
        <v xml:space="preserve"> 7551254277</v>
      </c>
      <c r="P569" t="str">
        <f>TEXT(Table_Employee_Clean[[#This Row],[Format_Phone]],"(000) 000-0000")</f>
        <v>(755) 125-4277</v>
      </c>
      <c r="Q569" t="str">
        <f>CONCATENATE(TRIM(Table_Employee_Clean[[#This Row],[First_Name]])," ",TRIM(Table_Employee_Clean[[#This Row],[Last_Name]]))</f>
        <v>David Garcia</v>
      </c>
      <c r="R569">
        <f ca="1">DATEDIF(Table_Employee_Clean[[#This Row],[Join_Date]], TODAY(), "y")</f>
        <v>2</v>
      </c>
      <c r="S569" t="str">
        <f>CONCATENATE(TRIM(Table_Employee_Clean[[#This Row],[Name_Concat]])," FROM ",TRIM(Table_Employee_Clean[[#This Row],[Region]]))</f>
        <v>David Garcia FROM Florida</v>
      </c>
    </row>
    <row r="570" spans="1:19" x14ac:dyDescent="0.25">
      <c r="A570" t="s">
        <v>704</v>
      </c>
      <c r="B570" t="s">
        <v>13</v>
      </c>
      <c r="C570" t="s">
        <v>14</v>
      </c>
      <c r="D570">
        <v>40</v>
      </c>
      <c r="E570" t="s">
        <v>1166</v>
      </c>
      <c r="F570" t="s">
        <v>1167</v>
      </c>
      <c r="G570" t="s">
        <v>33</v>
      </c>
      <c r="H570" s="5">
        <v>44970</v>
      </c>
      <c r="I570">
        <v>68496.77</v>
      </c>
      <c r="J570" t="s">
        <v>17</v>
      </c>
      <c r="K570">
        <v>-2079799666</v>
      </c>
      <c r="L570" t="s">
        <v>18</v>
      </c>
      <c r="M570" t="b">
        <v>0</v>
      </c>
      <c r="N570" s="6" cm="1">
        <f t="array" ref="N570">IF(Table_Employee!I570="N/A",
    IFERROR(MEDIAN(_xlfn._xlws.FILTER(Table_Employee_Clean[Salary],
        (Table_Employee_Clean[Department] = Table_Employee!E570) *
        (Table_Employee_Clean[Region] = Table_Employee!F570))),
    "N/A"),
Table_Employee!I570)</f>
        <v>68496.77</v>
      </c>
      <c r="O570" t="str">
        <f>" "&amp;SUBSTITUTE(Table_Employee_Clean[[#This Row],[Phone]],"-","")</f>
        <v xml:space="preserve"> 2079799666</v>
      </c>
      <c r="P570" t="str">
        <f>TEXT(Table_Employee_Clean[[#This Row],[Format_Phone]],"(000) 000-0000")</f>
        <v>(207) 979-9666</v>
      </c>
      <c r="Q570" t="str">
        <f>CONCATENATE(TRIM(Table_Employee_Clean[[#This Row],[First_Name]])," ",TRIM(Table_Employee_Clean[[#This Row],[Last_Name]]))</f>
        <v>Bob Davis</v>
      </c>
      <c r="R570">
        <f ca="1">DATEDIF(Table_Employee_Clean[[#This Row],[Join_Date]], TODAY(), "y")</f>
        <v>3</v>
      </c>
      <c r="S570" t="str">
        <f>CONCATENATE(TRIM(Table_Employee_Clean[[#This Row],[Name_Concat]])," FROM ",TRIM(Table_Employee_Clean[[#This Row],[Region]]))</f>
        <v>Bob Davis FROM Florida</v>
      </c>
    </row>
    <row r="571" spans="1:19" x14ac:dyDescent="0.25">
      <c r="A571" t="s">
        <v>705</v>
      </c>
      <c r="B571" t="s">
        <v>32</v>
      </c>
      <c r="C571" t="s">
        <v>14</v>
      </c>
      <c r="D571">
        <v>25</v>
      </c>
      <c r="E571" t="s">
        <v>1170</v>
      </c>
      <c r="F571" t="s">
        <v>1167</v>
      </c>
      <c r="G571" t="s">
        <v>28</v>
      </c>
      <c r="H571" s="5">
        <v>44148</v>
      </c>
      <c r="I571">
        <v>52795.839999999997</v>
      </c>
      <c r="J571" t="s">
        <v>34</v>
      </c>
      <c r="K571">
        <v>-3459576402</v>
      </c>
      <c r="L571" t="s">
        <v>40</v>
      </c>
      <c r="M571" t="b">
        <v>0</v>
      </c>
      <c r="N571" s="6" cm="1">
        <f t="array" ref="N571">IF(Table_Employee!I571="N/A",
    IFERROR(MEDIAN(_xlfn._xlws.FILTER(Table_Employee_Clean[Salary],
        (Table_Employee_Clean[Department] = Table_Employee!E571) *
        (Table_Employee_Clean[Region] = Table_Employee!F571))),
    "N/A"),
Table_Employee!I571)</f>
        <v>52795.839999999997</v>
      </c>
      <c r="O571" t="str">
        <f>" "&amp;SUBSTITUTE(Table_Employee_Clean[[#This Row],[Phone]],"-","")</f>
        <v xml:space="preserve"> 3459576402</v>
      </c>
      <c r="P571" t="str">
        <f>TEXT(Table_Employee_Clean[[#This Row],[Format_Phone]],"(000) 000-0000")</f>
        <v>(345) 957-6402</v>
      </c>
      <c r="Q571" t="str">
        <f>CONCATENATE(TRIM(Table_Employee_Clean[[#This Row],[First_Name]])," ",TRIM(Table_Employee_Clean[[#This Row],[Last_Name]]))</f>
        <v>Eva Davis</v>
      </c>
      <c r="R571">
        <f ca="1">DATEDIF(Table_Employee_Clean[[#This Row],[Join_Date]], TODAY(), "y")</f>
        <v>5</v>
      </c>
      <c r="S571" t="str">
        <f>CONCATENATE(TRIM(Table_Employee_Clean[[#This Row],[Name_Concat]])," FROM ",TRIM(Table_Employee_Clean[[#This Row],[Region]]))</f>
        <v>Eva Davis FROM Florida</v>
      </c>
    </row>
    <row r="572" spans="1:19" x14ac:dyDescent="0.25">
      <c r="A572" t="s">
        <v>706</v>
      </c>
      <c r="B572" t="s">
        <v>25</v>
      </c>
      <c r="C572" t="s">
        <v>86</v>
      </c>
      <c r="D572">
        <v>30</v>
      </c>
      <c r="E572" t="s">
        <v>1160</v>
      </c>
      <c r="F572" t="s">
        <v>1161</v>
      </c>
      <c r="G572" t="s">
        <v>33</v>
      </c>
      <c r="H572" s="5">
        <v>45448</v>
      </c>
      <c r="I572">
        <v>90087.39</v>
      </c>
      <c r="J572" t="s">
        <v>145</v>
      </c>
      <c r="K572">
        <v>-8166496901</v>
      </c>
      <c r="L572" t="s">
        <v>40</v>
      </c>
      <c r="M572" t="b">
        <v>0</v>
      </c>
      <c r="N572" s="6" cm="1">
        <f t="array" ref="N572">IF(Table_Employee!I572="N/A",
    IFERROR(MEDIAN(_xlfn._xlws.FILTER(Table_Employee_Clean[Salary],
        (Table_Employee_Clean[Department] = Table_Employee!E572) *
        (Table_Employee_Clean[Region] = Table_Employee!F572))),
    "N/A"),
Table_Employee!I572)</f>
        <v>90087.39</v>
      </c>
      <c r="O572" t="str">
        <f>" "&amp;SUBSTITUTE(Table_Employee_Clean[[#This Row],[Phone]],"-","")</f>
        <v xml:space="preserve"> 8166496901</v>
      </c>
      <c r="P572" t="str">
        <f>TEXT(Table_Employee_Clean[[#This Row],[Format_Phone]],"(000) 000-0000")</f>
        <v>(816) 649-6901</v>
      </c>
      <c r="Q572" t="str">
        <f>CONCATENATE(TRIM(Table_Employee_Clean[[#This Row],[First_Name]])," ",TRIM(Table_Employee_Clean[[#This Row],[Last_Name]]))</f>
        <v>Alice Miller</v>
      </c>
      <c r="R572">
        <f ca="1">DATEDIF(Table_Employee_Clean[[#This Row],[Join_Date]], TODAY(), "y")</f>
        <v>2</v>
      </c>
      <c r="S572" t="str">
        <f>CONCATENATE(TRIM(Table_Employee_Clean[[#This Row],[Name_Concat]])," FROM ",TRIM(Table_Employee_Clean[[#This Row],[Region]]))</f>
        <v>Alice Miller FROM California</v>
      </c>
    </row>
    <row r="573" spans="1:19" x14ac:dyDescent="0.25">
      <c r="A573" t="s">
        <v>707</v>
      </c>
      <c r="B573" t="s">
        <v>36</v>
      </c>
      <c r="C573" t="s">
        <v>37</v>
      </c>
      <c r="D573">
        <v>30</v>
      </c>
      <c r="E573" t="s">
        <v>1164</v>
      </c>
      <c r="F573" t="s">
        <v>1169</v>
      </c>
      <c r="G573" t="s">
        <v>28</v>
      </c>
      <c r="H573" s="5">
        <v>43970</v>
      </c>
      <c r="I573">
        <v>105038.08</v>
      </c>
      <c r="J573" t="s">
        <v>39</v>
      </c>
      <c r="K573">
        <v>-8249839224</v>
      </c>
      <c r="L573" t="s">
        <v>18</v>
      </c>
      <c r="M573" t="b">
        <v>0</v>
      </c>
      <c r="N573" s="6" cm="1">
        <f t="array" ref="N573">IF(Table_Employee!I573="N/A",
    IFERROR(MEDIAN(_xlfn._xlws.FILTER(Table_Employee_Clean[Salary],
        (Table_Employee_Clean[Department] = Table_Employee!E573) *
        (Table_Employee_Clean[Region] = Table_Employee!F573))),
    "N/A"),
Table_Employee!I573)</f>
        <v>105038.08</v>
      </c>
      <c r="O573" t="str">
        <f>" "&amp;SUBSTITUTE(Table_Employee_Clean[[#This Row],[Phone]],"-","")</f>
        <v xml:space="preserve"> 8249839224</v>
      </c>
      <c r="P573" t="str">
        <f>TEXT(Table_Employee_Clean[[#This Row],[Format_Phone]],"(000) 000-0000")</f>
        <v>(824) 983-9224</v>
      </c>
      <c r="Q573" t="str">
        <f>CONCATENATE(TRIM(Table_Employee_Clean[[#This Row],[First_Name]])," ",TRIM(Table_Employee_Clean[[#This Row],[Last_Name]]))</f>
        <v>Frank Williams</v>
      </c>
      <c r="R573">
        <f ca="1">DATEDIF(Table_Employee_Clean[[#This Row],[Join_Date]], TODAY(), "y")</f>
        <v>6</v>
      </c>
      <c r="S573" t="str">
        <f>CONCATENATE(TRIM(Table_Employee_Clean[[#This Row],[Name_Concat]])," FROM ",TRIM(Table_Employee_Clean[[#This Row],[Region]]))</f>
        <v>Frank Williams FROM New York</v>
      </c>
    </row>
    <row r="574" spans="1:19" x14ac:dyDescent="0.25">
      <c r="A574" t="s">
        <v>708</v>
      </c>
      <c r="B574" t="s">
        <v>67</v>
      </c>
      <c r="C574" t="s">
        <v>111</v>
      </c>
      <c r="D574">
        <v>25</v>
      </c>
      <c r="E574" t="s">
        <v>1170</v>
      </c>
      <c r="F574" t="s">
        <v>1169</v>
      </c>
      <c r="G574" t="s">
        <v>16</v>
      </c>
      <c r="H574" s="5">
        <v>45189</v>
      </c>
      <c r="I574">
        <v>73231.850000000006</v>
      </c>
      <c r="J574" t="s">
        <v>122</v>
      </c>
      <c r="K574">
        <v>-142576269</v>
      </c>
      <c r="L574" t="s">
        <v>40</v>
      </c>
      <c r="M574" t="b">
        <v>0</v>
      </c>
      <c r="N574" s="6" cm="1">
        <f t="array" ref="N574">IF(Table_Employee!I574="N/A",
    IFERROR(MEDIAN(_xlfn._xlws.FILTER(Table_Employee_Clean[Salary],
        (Table_Employee_Clean[Department] = Table_Employee!E574) *
        (Table_Employee_Clean[Region] = Table_Employee!F574))),
    "N/A"),
Table_Employee!I574)</f>
        <v>73231.850000000006</v>
      </c>
      <c r="O574" t="str">
        <f>" "&amp;SUBSTITUTE(Table_Employee_Clean[[#This Row],[Phone]],"-","")</f>
        <v xml:space="preserve"> 142576269</v>
      </c>
      <c r="P574" t="str">
        <f>TEXT(Table_Employee_Clean[[#This Row],[Format_Phone]],"(000) 000-0000")</f>
        <v>(014) 257-6269</v>
      </c>
      <c r="Q574" t="str">
        <f>CONCATENATE(TRIM(Table_Employee_Clean[[#This Row],[First_Name]])," ",TRIM(Table_Employee_Clean[[#This Row],[Last_Name]]))</f>
        <v>Grace Smith</v>
      </c>
      <c r="R574">
        <f ca="1">DATEDIF(Table_Employee_Clean[[#This Row],[Join_Date]], TODAY(), "y")</f>
        <v>3</v>
      </c>
      <c r="S574" t="str">
        <f>CONCATENATE(TRIM(Table_Employee_Clean[[#This Row],[Name_Concat]])," FROM ",TRIM(Table_Employee_Clean[[#This Row],[Region]]))</f>
        <v>Grace Smith FROM New York</v>
      </c>
    </row>
    <row r="575" spans="1:19" x14ac:dyDescent="0.25">
      <c r="A575" t="s">
        <v>709</v>
      </c>
      <c r="B575" t="s">
        <v>57</v>
      </c>
      <c r="C575" t="s">
        <v>53</v>
      </c>
      <c r="D575">
        <v>30</v>
      </c>
      <c r="E575" t="s">
        <v>1168</v>
      </c>
      <c r="F575" t="s">
        <v>1167</v>
      </c>
      <c r="G575" t="s">
        <v>28</v>
      </c>
      <c r="H575" s="5">
        <v>45517</v>
      </c>
      <c r="I575">
        <v>102649.36</v>
      </c>
      <c r="J575" t="s">
        <v>183</v>
      </c>
      <c r="K575">
        <v>-2324412335</v>
      </c>
      <c r="L575" t="s">
        <v>40</v>
      </c>
      <c r="M575" t="b">
        <v>0</v>
      </c>
      <c r="N575" s="6" cm="1">
        <f t="array" ref="N575">IF(Table_Employee!I575="N/A",
    IFERROR(MEDIAN(_xlfn._xlws.FILTER(Table_Employee_Clean[Salary],
        (Table_Employee_Clean[Department] = Table_Employee!E575) *
        (Table_Employee_Clean[Region] = Table_Employee!F575))),
    "N/A"),
Table_Employee!I575)</f>
        <v>102649.36</v>
      </c>
      <c r="O575" t="str">
        <f>" "&amp;SUBSTITUTE(Table_Employee_Clean[[#This Row],[Phone]],"-","")</f>
        <v xml:space="preserve"> 2324412335</v>
      </c>
      <c r="P575" t="str">
        <f>TEXT(Table_Employee_Clean[[#This Row],[Format_Phone]],"(000) 000-0000")</f>
        <v>(232) 441-2335</v>
      </c>
      <c r="Q575" t="str">
        <f>CONCATENATE(TRIM(Table_Employee_Clean[[#This Row],[First_Name]])," ",TRIM(Table_Employee_Clean[[#This Row],[Last_Name]]))</f>
        <v>David Johnson</v>
      </c>
      <c r="R575">
        <f ca="1">DATEDIF(Table_Employee_Clean[[#This Row],[Join_Date]], TODAY(), "y")</f>
        <v>2</v>
      </c>
      <c r="S575" t="str">
        <f>CONCATENATE(TRIM(Table_Employee_Clean[[#This Row],[Name_Concat]])," FROM ",TRIM(Table_Employee_Clean[[#This Row],[Region]]))</f>
        <v>David Johnson FROM Florida</v>
      </c>
    </row>
    <row r="576" spans="1:19" x14ac:dyDescent="0.25">
      <c r="A576" t="s">
        <v>710</v>
      </c>
      <c r="B576" t="s">
        <v>13</v>
      </c>
      <c r="C576" t="s">
        <v>14</v>
      </c>
      <c r="D576">
        <v>35</v>
      </c>
      <c r="E576" t="s">
        <v>1162</v>
      </c>
      <c r="F576" t="s">
        <v>1169</v>
      </c>
      <c r="G576" t="s">
        <v>28</v>
      </c>
      <c r="H576" s="5">
        <v>45087</v>
      </c>
      <c r="I576">
        <v>114302.51</v>
      </c>
      <c r="J576" t="s">
        <v>17</v>
      </c>
      <c r="K576">
        <v>-1328507250</v>
      </c>
      <c r="L576" t="s">
        <v>40</v>
      </c>
      <c r="M576" t="b">
        <v>0</v>
      </c>
      <c r="N576" s="6" cm="1">
        <f t="array" ref="N576">IF(Table_Employee!I576="N/A",
    IFERROR(MEDIAN(_xlfn._xlws.FILTER(Table_Employee_Clean[Salary],
        (Table_Employee_Clean[Department] = Table_Employee!E576) *
        (Table_Employee_Clean[Region] = Table_Employee!F576))),
    "N/A"),
Table_Employee!I576)</f>
        <v>114302.51</v>
      </c>
      <c r="O576" t="str">
        <f>" "&amp;SUBSTITUTE(Table_Employee_Clean[[#This Row],[Phone]],"-","")</f>
        <v xml:space="preserve"> 1328507250</v>
      </c>
      <c r="P576" t="str">
        <f>TEXT(Table_Employee_Clean[[#This Row],[Format_Phone]],"(000) 000-0000")</f>
        <v>(132) 850-7250</v>
      </c>
      <c r="Q576" t="str">
        <f>CONCATENATE(TRIM(Table_Employee_Clean[[#This Row],[First_Name]])," ",TRIM(Table_Employee_Clean[[#This Row],[Last_Name]]))</f>
        <v>Bob Davis</v>
      </c>
      <c r="R576">
        <f ca="1">DATEDIF(Table_Employee_Clean[[#This Row],[Join_Date]], TODAY(), "y")</f>
        <v>3</v>
      </c>
      <c r="S576" t="str">
        <f>CONCATENATE(TRIM(Table_Employee_Clean[[#This Row],[Name_Concat]])," FROM ",TRIM(Table_Employee_Clean[[#This Row],[Region]]))</f>
        <v>Bob Davis FROM New York</v>
      </c>
    </row>
    <row r="577" spans="1:19" x14ac:dyDescent="0.25">
      <c r="A577" t="s">
        <v>711</v>
      </c>
      <c r="B577" t="s">
        <v>25</v>
      </c>
      <c r="C577" t="s">
        <v>86</v>
      </c>
      <c r="D577">
        <v>35</v>
      </c>
      <c r="E577" t="s">
        <v>1162</v>
      </c>
      <c r="F577" t="s">
        <v>1163</v>
      </c>
      <c r="G577" t="s">
        <v>33</v>
      </c>
      <c r="H577" s="5">
        <v>44356</v>
      </c>
      <c r="I577">
        <v>87816.61</v>
      </c>
      <c r="J577" t="s">
        <v>145</v>
      </c>
      <c r="K577">
        <v>-7863767315</v>
      </c>
      <c r="L577" t="s">
        <v>40</v>
      </c>
      <c r="M577" t="b">
        <v>0</v>
      </c>
      <c r="N577" s="6" cm="1">
        <f t="array" ref="N577">IF(Table_Employee!I577="N/A",
    IFERROR(MEDIAN(_xlfn._xlws.FILTER(Table_Employee_Clean[Salary],
        (Table_Employee_Clean[Department] = Table_Employee!E577) *
        (Table_Employee_Clean[Region] = Table_Employee!F577))),
    "N/A"),
Table_Employee!I577)</f>
        <v>87816.61</v>
      </c>
      <c r="O577" t="str">
        <f>" "&amp;SUBSTITUTE(Table_Employee_Clean[[#This Row],[Phone]],"-","")</f>
        <v xml:space="preserve"> 7863767315</v>
      </c>
      <c r="P577" t="str">
        <f>TEXT(Table_Employee_Clean[[#This Row],[Format_Phone]],"(000) 000-0000")</f>
        <v>(786) 376-7315</v>
      </c>
      <c r="Q577" t="str">
        <f>CONCATENATE(TRIM(Table_Employee_Clean[[#This Row],[First_Name]])," ",TRIM(Table_Employee_Clean[[#This Row],[Last_Name]]))</f>
        <v>Alice Miller</v>
      </c>
      <c r="R577">
        <f ca="1">DATEDIF(Table_Employee_Clean[[#This Row],[Join_Date]], TODAY(), "y")</f>
        <v>5</v>
      </c>
      <c r="S577" t="str">
        <f>CONCATENATE(TRIM(Table_Employee_Clean[[#This Row],[Name_Concat]])," FROM ",TRIM(Table_Employee_Clean[[#This Row],[Region]]))</f>
        <v>Alice Miller FROM Texas</v>
      </c>
    </row>
    <row r="578" spans="1:19" x14ac:dyDescent="0.25">
      <c r="A578" t="s">
        <v>712</v>
      </c>
      <c r="B578" t="s">
        <v>36</v>
      </c>
      <c r="C578" t="s">
        <v>26</v>
      </c>
      <c r="D578">
        <v>30</v>
      </c>
      <c r="E578" t="s">
        <v>1168</v>
      </c>
      <c r="F578" t="s">
        <v>1167</v>
      </c>
      <c r="G578" t="s">
        <v>33</v>
      </c>
      <c r="H578" s="5">
        <v>43920</v>
      </c>
      <c r="I578">
        <v>70750.38</v>
      </c>
      <c r="J578" t="s">
        <v>46</v>
      </c>
      <c r="K578">
        <v>-2526546967</v>
      </c>
      <c r="L578" t="s">
        <v>40</v>
      </c>
      <c r="M578" t="b">
        <v>0</v>
      </c>
      <c r="N578" s="6" cm="1">
        <f t="array" ref="N578">IF(Table_Employee!I578="N/A",
    IFERROR(MEDIAN(_xlfn._xlws.FILTER(Table_Employee_Clean[Salary],
        (Table_Employee_Clean[Department] = Table_Employee!E578) *
        (Table_Employee_Clean[Region] = Table_Employee!F578))),
    "N/A"),
Table_Employee!I578)</f>
        <v>70750.38</v>
      </c>
      <c r="O578" t="str">
        <f>" "&amp;SUBSTITUTE(Table_Employee_Clean[[#This Row],[Phone]],"-","")</f>
        <v xml:space="preserve"> 2526546967</v>
      </c>
      <c r="P578" t="str">
        <f>TEXT(Table_Employee_Clean[[#This Row],[Format_Phone]],"(000) 000-0000")</f>
        <v>(252) 654-6967</v>
      </c>
      <c r="Q578" t="str">
        <f>CONCATENATE(TRIM(Table_Employee_Clean[[#This Row],[First_Name]])," ",TRIM(Table_Employee_Clean[[#This Row],[Last_Name]]))</f>
        <v>Frank Jones</v>
      </c>
      <c r="R578">
        <f ca="1">DATEDIF(Table_Employee_Clean[[#This Row],[Join_Date]], TODAY(), "y")</f>
        <v>6</v>
      </c>
      <c r="S578" t="str">
        <f>CONCATENATE(TRIM(Table_Employee_Clean[[#This Row],[Name_Concat]])," FROM ",TRIM(Table_Employee_Clean[[#This Row],[Region]]))</f>
        <v>Frank Jones FROM Florida</v>
      </c>
    </row>
    <row r="579" spans="1:19" x14ac:dyDescent="0.25">
      <c r="A579" t="s">
        <v>713</v>
      </c>
      <c r="B579" t="s">
        <v>36</v>
      </c>
      <c r="C579" t="s">
        <v>86</v>
      </c>
      <c r="D579">
        <v>30</v>
      </c>
      <c r="E579" t="s">
        <v>1166</v>
      </c>
      <c r="F579" t="s">
        <v>1163</v>
      </c>
      <c r="G579" t="s">
        <v>16</v>
      </c>
      <c r="H579" s="5">
        <v>45414</v>
      </c>
      <c r="I579" t="s">
        <v>223</v>
      </c>
      <c r="J579" t="s">
        <v>101</v>
      </c>
      <c r="K579">
        <v>-1579039234</v>
      </c>
      <c r="L579" t="s">
        <v>23</v>
      </c>
      <c r="M579" t="b">
        <v>1</v>
      </c>
      <c r="N579" s="6" cm="1">
        <f t="array" ref="N579">IF(Table_Employee!I579="N/A",
    IFERROR(MEDIAN(_xlfn._xlws.FILTER(Table_Employee_Clean[Salary],
        (Table_Employee_Clean[Department] = Table_Employee!E579) *
        (Table_Employee_Clean[Region] = Table_Employee!F579))),
    "N/A"),
Table_Employee!I579)</f>
        <v>81250.87</v>
      </c>
      <c r="O579" t="str">
        <f>" "&amp;SUBSTITUTE(Table_Employee_Clean[[#This Row],[Phone]],"-","")</f>
        <v xml:space="preserve"> 1579039234</v>
      </c>
      <c r="P579" t="str">
        <f>TEXT(Table_Employee_Clean[[#This Row],[Format_Phone]],"(000) 000-0000")</f>
        <v>(157) 903-9234</v>
      </c>
      <c r="Q579" t="str">
        <f>CONCATENATE(TRIM(Table_Employee_Clean[[#This Row],[First_Name]])," ",TRIM(Table_Employee_Clean[[#This Row],[Last_Name]]))</f>
        <v>Frank Miller</v>
      </c>
      <c r="R579">
        <f ca="1">DATEDIF(Table_Employee_Clean[[#This Row],[Join_Date]], TODAY(), "y")</f>
        <v>2</v>
      </c>
      <c r="S579" t="str">
        <f>CONCATENATE(TRIM(Table_Employee_Clean[[#This Row],[Name_Concat]])," FROM ",TRIM(Table_Employee_Clean[[#This Row],[Region]]))</f>
        <v>Frank Miller FROM Texas</v>
      </c>
    </row>
    <row r="580" spans="1:19" x14ac:dyDescent="0.25">
      <c r="A580" t="s">
        <v>714</v>
      </c>
      <c r="B580" t="s">
        <v>13</v>
      </c>
      <c r="C580" t="s">
        <v>53</v>
      </c>
      <c r="D580">
        <v>30</v>
      </c>
      <c r="E580" t="s">
        <v>1160</v>
      </c>
      <c r="F580" t="s">
        <v>1165</v>
      </c>
      <c r="G580" t="s">
        <v>16</v>
      </c>
      <c r="H580" s="5">
        <v>45602</v>
      </c>
      <c r="I580">
        <v>97978.36</v>
      </c>
      <c r="J580" t="s">
        <v>171</v>
      </c>
      <c r="K580">
        <v>-5580996131</v>
      </c>
      <c r="L580" t="s">
        <v>40</v>
      </c>
      <c r="M580" t="b">
        <v>1</v>
      </c>
      <c r="N580" s="6" cm="1">
        <f t="array" ref="N580">IF(Table_Employee!I580="N/A",
    IFERROR(MEDIAN(_xlfn._xlws.FILTER(Table_Employee_Clean[Salary],
        (Table_Employee_Clean[Department] = Table_Employee!E580) *
        (Table_Employee_Clean[Region] = Table_Employee!F580))),
    "N/A"),
Table_Employee!I580)</f>
        <v>97978.36</v>
      </c>
      <c r="O580" t="str">
        <f>" "&amp;SUBSTITUTE(Table_Employee_Clean[[#This Row],[Phone]],"-","")</f>
        <v xml:space="preserve"> 5580996131</v>
      </c>
      <c r="P580" t="str">
        <f>TEXT(Table_Employee_Clean[[#This Row],[Format_Phone]],"(000) 000-0000")</f>
        <v>(558) 099-6131</v>
      </c>
      <c r="Q580" t="str">
        <f>CONCATENATE(TRIM(Table_Employee_Clean[[#This Row],[First_Name]])," ",TRIM(Table_Employee_Clean[[#This Row],[Last_Name]]))</f>
        <v>Bob Johnson</v>
      </c>
      <c r="R580">
        <f ca="1">DATEDIF(Table_Employee_Clean[[#This Row],[Join_Date]], TODAY(), "y")</f>
        <v>1</v>
      </c>
      <c r="S580" t="str">
        <f>CONCATENATE(TRIM(Table_Employee_Clean[[#This Row],[Name_Concat]])," FROM ",TRIM(Table_Employee_Clean[[#This Row],[Region]]))</f>
        <v>Bob Johnson FROM Nevada</v>
      </c>
    </row>
    <row r="581" spans="1:19" x14ac:dyDescent="0.25">
      <c r="A581" t="s">
        <v>715</v>
      </c>
      <c r="B581" t="s">
        <v>57</v>
      </c>
      <c r="C581" t="s">
        <v>53</v>
      </c>
      <c r="D581">
        <v>30</v>
      </c>
      <c r="E581" t="s">
        <v>1160</v>
      </c>
      <c r="F581" t="s">
        <v>1165</v>
      </c>
      <c r="G581" t="s">
        <v>33</v>
      </c>
      <c r="H581" s="5">
        <v>45155</v>
      </c>
      <c r="I581">
        <v>107172.8</v>
      </c>
      <c r="J581" t="s">
        <v>183</v>
      </c>
      <c r="K581">
        <v>-7303461561</v>
      </c>
      <c r="L581" t="s">
        <v>23</v>
      </c>
      <c r="M581" t="b">
        <v>1</v>
      </c>
      <c r="N581" s="6" cm="1">
        <f t="array" ref="N581">IF(Table_Employee!I581="N/A",
    IFERROR(MEDIAN(_xlfn._xlws.FILTER(Table_Employee_Clean[Salary],
        (Table_Employee_Clean[Department] = Table_Employee!E581) *
        (Table_Employee_Clean[Region] = Table_Employee!F581))),
    "N/A"),
Table_Employee!I581)</f>
        <v>107172.8</v>
      </c>
      <c r="O581" t="str">
        <f>" "&amp;SUBSTITUTE(Table_Employee_Clean[[#This Row],[Phone]],"-","")</f>
        <v xml:space="preserve"> 7303461561</v>
      </c>
      <c r="P581" t="str">
        <f>TEXT(Table_Employee_Clean[[#This Row],[Format_Phone]],"(000) 000-0000")</f>
        <v>(730) 346-1561</v>
      </c>
      <c r="Q581" t="str">
        <f>CONCATENATE(TRIM(Table_Employee_Clean[[#This Row],[First_Name]])," ",TRIM(Table_Employee_Clean[[#This Row],[Last_Name]]))</f>
        <v>David Johnson</v>
      </c>
      <c r="R581">
        <f ca="1">DATEDIF(Table_Employee_Clean[[#This Row],[Join_Date]], TODAY(), "y")</f>
        <v>3</v>
      </c>
      <c r="S581" t="str">
        <f>CONCATENATE(TRIM(Table_Employee_Clean[[#This Row],[Name_Concat]])," FROM ",TRIM(Table_Employee_Clean[[#This Row],[Region]]))</f>
        <v>David Johnson FROM Nevada</v>
      </c>
    </row>
    <row r="582" spans="1:19" x14ac:dyDescent="0.25">
      <c r="A582" t="s">
        <v>716</v>
      </c>
      <c r="B582" t="s">
        <v>52</v>
      </c>
      <c r="C582" t="s">
        <v>86</v>
      </c>
      <c r="D582">
        <v>25</v>
      </c>
      <c r="E582" t="s">
        <v>1162</v>
      </c>
      <c r="F582" t="s">
        <v>1165</v>
      </c>
      <c r="G582" t="s">
        <v>33</v>
      </c>
      <c r="H582" s="5">
        <v>43908</v>
      </c>
      <c r="I582">
        <v>56126.46</v>
      </c>
      <c r="J582" t="s">
        <v>371</v>
      </c>
      <c r="K582">
        <v>-6244670461</v>
      </c>
      <c r="L582" t="s">
        <v>40</v>
      </c>
      <c r="M582" t="b">
        <v>1</v>
      </c>
      <c r="N582" s="6" cm="1">
        <f t="array" ref="N582">IF(Table_Employee!I582="N/A",
    IFERROR(MEDIAN(_xlfn._xlws.FILTER(Table_Employee_Clean[Salary],
        (Table_Employee_Clean[Department] = Table_Employee!E582) *
        (Table_Employee_Clean[Region] = Table_Employee!F582))),
    "N/A"),
Table_Employee!I582)</f>
        <v>56126.46</v>
      </c>
      <c r="O582" t="str">
        <f>" "&amp;SUBSTITUTE(Table_Employee_Clean[[#This Row],[Phone]],"-","")</f>
        <v xml:space="preserve"> 6244670461</v>
      </c>
      <c r="P582" t="str">
        <f>TEXT(Table_Employee_Clean[[#This Row],[Format_Phone]],"(000) 000-0000")</f>
        <v>(624) 467-0461</v>
      </c>
      <c r="Q582" t="str">
        <f>CONCATENATE(TRIM(Table_Employee_Clean[[#This Row],[First_Name]])," ",TRIM(Table_Employee_Clean[[#This Row],[Last_Name]]))</f>
        <v>Charlie Miller</v>
      </c>
      <c r="R582">
        <f ca="1">DATEDIF(Table_Employee_Clean[[#This Row],[Join_Date]], TODAY(), "y")</f>
        <v>6</v>
      </c>
      <c r="S582" t="str">
        <f>CONCATENATE(TRIM(Table_Employee_Clean[[#This Row],[Name_Concat]])," FROM ",TRIM(Table_Employee_Clean[[#This Row],[Region]]))</f>
        <v>Charlie Miller FROM Nevada</v>
      </c>
    </row>
    <row r="583" spans="1:19" x14ac:dyDescent="0.25">
      <c r="A583" t="s">
        <v>717</v>
      </c>
      <c r="B583" t="s">
        <v>32</v>
      </c>
      <c r="C583" t="s">
        <v>111</v>
      </c>
      <c r="D583">
        <v>30</v>
      </c>
      <c r="E583" t="s">
        <v>1166</v>
      </c>
      <c r="F583" t="s">
        <v>1171</v>
      </c>
      <c r="G583" t="s">
        <v>16</v>
      </c>
      <c r="H583" s="5">
        <v>44360</v>
      </c>
      <c r="I583">
        <v>78534.289999999994</v>
      </c>
      <c r="J583" t="s">
        <v>384</v>
      </c>
      <c r="K583">
        <v>-2681715159</v>
      </c>
      <c r="L583" t="s">
        <v>18</v>
      </c>
      <c r="M583" t="b">
        <v>1</v>
      </c>
      <c r="N583" s="6" cm="1">
        <f t="array" ref="N583">IF(Table_Employee!I583="N/A",
    IFERROR(MEDIAN(_xlfn._xlws.FILTER(Table_Employee_Clean[Salary],
        (Table_Employee_Clean[Department] = Table_Employee!E583) *
        (Table_Employee_Clean[Region] = Table_Employee!F583))),
    "N/A"),
Table_Employee!I583)</f>
        <v>78534.289999999994</v>
      </c>
      <c r="O583" t="str">
        <f>" "&amp;SUBSTITUTE(Table_Employee_Clean[[#This Row],[Phone]],"-","")</f>
        <v xml:space="preserve"> 2681715159</v>
      </c>
      <c r="P583" t="str">
        <f>TEXT(Table_Employee_Clean[[#This Row],[Format_Phone]],"(000) 000-0000")</f>
        <v>(268) 171-5159</v>
      </c>
      <c r="Q583" t="str">
        <f>CONCATENATE(TRIM(Table_Employee_Clean[[#This Row],[First_Name]])," ",TRIM(Table_Employee_Clean[[#This Row],[Last_Name]]))</f>
        <v>Eva Smith</v>
      </c>
      <c r="R583">
        <f ca="1">DATEDIF(Table_Employee_Clean[[#This Row],[Join_Date]], TODAY(), "y")</f>
        <v>5</v>
      </c>
      <c r="S583" t="str">
        <f>CONCATENATE(TRIM(Table_Employee_Clean[[#This Row],[Name_Concat]])," FROM ",TRIM(Table_Employee_Clean[[#This Row],[Region]]))</f>
        <v>Eva Smith FROM Illinois</v>
      </c>
    </row>
    <row r="584" spans="1:19" x14ac:dyDescent="0.25">
      <c r="A584" t="s">
        <v>718</v>
      </c>
      <c r="B584" t="s">
        <v>67</v>
      </c>
      <c r="C584" t="s">
        <v>20</v>
      </c>
      <c r="D584">
        <v>40</v>
      </c>
      <c r="E584" t="s">
        <v>1170</v>
      </c>
      <c r="F584" t="s">
        <v>1163</v>
      </c>
      <c r="G584" t="s">
        <v>33</v>
      </c>
      <c r="H584" s="5">
        <v>45209</v>
      </c>
      <c r="I584" t="s">
        <v>223</v>
      </c>
      <c r="J584" t="s">
        <v>173</v>
      </c>
      <c r="K584">
        <v>-2529867075</v>
      </c>
      <c r="L584" t="s">
        <v>30</v>
      </c>
      <c r="M584" t="b">
        <v>0</v>
      </c>
      <c r="N584" s="6" cm="1">
        <f t="array" ref="N584">IF(Table_Employee!I584="N/A",
    IFERROR(MEDIAN(_xlfn._xlws.FILTER(Table_Employee_Clean[Salary],
        (Table_Employee_Clean[Department] = Table_Employee!E584) *
        (Table_Employee_Clean[Region] = Table_Employee!F584))),
    "N/A"),
Table_Employee!I584)</f>
        <v>91600.13</v>
      </c>
      <c r="O584" t="str">
        <f>" "&amp;SUBSTITUTE(Table_Employee_Clean[[#This Row],[Phone]],"-","")</f>
        <v xml:space="preserve"> 2529867075</v>
      </c>
      <c r="P584" t="str">
        <f>TEXT(Table_Employee_Clean[[#This Row],[Format_Phone]],"(000) 000-0000")</f>
        <v>(252) 986-7075</v>
      </c>
      <c r="Q584" t="str">
        <f>CONCATENATE(TRIM(Table_Employee_Clean[[#This Row],[First_Name]])," ",TRIM(Table_Employee_Clean[[#This Row],[Last_Name]]))</f>
        <v>Grace Brown</v>
      </c>
      <c r="R584">
        <f ca="1">DATEDIF(Table_Employee_Clean[[#This Row],[Join_Date]], TODAY(), "y")</f>
        <v>3</v>
      </c>
      <c r="S584" t="str">
        <f>CONCATENATE(TRIM(Table_Employee_Clean[[#This Row],[Name_Concat]])," FROM ",TRIM(Table_Employee_Clean[[#This Row],[Region]]))</f>
        <v>Grace Brown FROM Texas</v>
      </c>
    </row>
    <row r="585" spans="1:19" x14ac:dyDescent="0.25">
      <c r="A585" t="s">
        <v>719</v>
      </c>
      <c r="B585" t="s">
        <v>13</v>
      </c>
      <c r="C585" t="s">
        <v>53</v>
      </c>
      <c r="D585">
        <v>30</v>
      </c>
      <c r="E585" t="s">
        <v>1166</v>
      </c>
      <c r="F585" t="s">
        <v>1165</v>
      </c>
      <c r="G585" t="s">
        <v>16</v>
      </c>
      <c r="H585" s="5">
        <v>44563</v>
      </c>
      <c r="I585">
        <v>114963.34</v>
      </c>
      <c r="J585" t="s">
        <v>171</v>
      </c>
      <c r="K585">
        <v>-6046419784</v>
      </c>
      <c r="L585" t="s">
        <v>23</v>
      </c>
      <c r="M585" t="b">
        <v>0</v>
      </c>
      <c r="N585" s="6" cm="1">
        <f t="array" ref="N585">IF(Table_Employee!I585="N/A",
    IFERROR(MEDIAN(_xlfn._xlws.FILTER(Table_Employee_Clean[Salary],
        (Table_Employee_Clean[Department] = Table_Employee!E585) *
        (Table_Employee_Clean[Region] = Table_Employee!F585))),
    "N/A"),
Table_Employee!I585)</f>
        <v>114963.34</v>
      </c>
      <c r="O585" t="str">
        <f>" "&amp;SUBSTITUTE(Table_Employee_Clean[[#This Row],[Phone]],"-","")</f>
        <v xml:space="preserve"> 6046419784</v>
      </c>
      <c r="P585" t="str">
        <f>TEXT(Table_Employee_Clean[[#This Row],[Format_Phone]],"(000) 000-0000")</f>
        <v>(604) 641-9784</v>
      </c>
      <c r="Q585" t="str">
        <f>CONCATENATE(TRIM(Table_Employee_Clean[[#This Row],[First_Name]])," ",TRIM(Table_Employee_Clean[[#This Row],[Last_Name]]))</f>
        <v>Bob Johnson</v>
      </c>
      <c r="R585">
        <f ca="1">DATEDIF(Table_Employee_Clean[[#This Row],[Join_Date]], TODAY(), "y")</f>
        <v>4</v>
      </c>
      <c r="S585" t="str">
        <f>CONCATENATE(TRIM(Table_Employee_Clean[[#This Row],[Name_Concat]])," FROM ",TRIM(Table_Employee_Clean[[#This Row],[Region]]))</f>
        <v>Bob Johnson FROM Nevada</v>
      </c>
    </row>
    <row r="586" spans="1:19" x14ac:dyDescent="0.25">
      <c r="A586" t="s">
        <v>720</v>
      </c>
      <c r="B586" t="s">
        <v>32</v>
      </c>
      <c r="C586" t="s">
        <v>86</v>
      </c>
      <c r="D586">
        <v>30</v>
      </c>
      <c r="E586" t="s">
        <v>1166</v>
      </c>
      <c r="F586" t="s">
        <v>1161</v>
      </c>
      <c r="G586" t="s">
        <v>33</v>
      </c>
      <c r="H586" s="5">
        <v>44612</v>
      </c>
      <c r="I586">
        <v>77657.929999999993</v>
      </c>
      <c r="J586" t="s">
        <v>213</v>
      </c>
      <c r="K586">
        <v>-7585126860</v>
      </c>
      <c r="L586" t="s">
        <v>40</v>
      </c>
      <c r="M586" t="b">
        <v>0</v>
      </c>
      <c r="N586" s="6" cm="1">
        <f t="array" ref="N586">IF(Table_Employee!I586="N/A",
    IFERROR(MEDIAN(_xlfn._xlws.FILTER(Table_Employee_Clean[Salary],
        (Table_Employee_Clean[Department] = Table_Employee!E586) *
        (Table_Employee_Clean[Region] = Table_Employee!F586))),
    "N/A"),
Table_Employee!I586)</f>
        <v>77657.929999999993</v>
      </c>
      <c r="O586" t="str">
        <f>" "&amp;SUBSTITUTE(Table_Employee_Clean[[#This Row],[Phone]],"-","")</f>
        <v xml:space="preserve"> 7585126860</v>
      </c>
      <c r="P586" t="str">
        <f>TEXT(Table_Employee_Clean[[#This Row],[Format_Phone]],"(000) 000-0000")</f>
        <v>(758) 512-6860</v>
      </c>
      <c r="Q586" t="str">
        <f>CONCATENATE(TRIM(Table_Employee_Clean[[#This Row],[First_Name]])," ",TRIM(Table_Employee_Clean[[#This Row],[Last_Name]]))</f>
        <v>Eva Miller</v>
      </c>
      <c r="R586">
        <f ca="1">DATEDIF(Table_Employee_Clean[[#This Row],[Join_Date]], TODAY(), "y")</f>
        <v>4</v>
      </c>
      <c r="S586" t="str">
        <f>CONCATENATE(TRIM(Table_Employee_Clean[[#This Row],[Name_Concat]])," FROM ",TRIM(Table_Employee_Clean[[#This Row],[Region]]))</f>
        <v>Eva Miller FROM California</v>
      </c>
    </row>
    <row r="587" spans="1:19" x14ac:dyDescent="0.25">
      <c r="A587" t="s">
        <v>721</v>
      </c>
      <c r="B587" t="s">
        <v>63</v>
      </c>
      <c r="C587" t="s">
        <v>14</v>
      </c>
      <c r="D587">
        <v>30</v>
      </c>
      <c r="E587" t="s">
        <v>1168</v>
      </c>
      <c r="F587" t="s">
        <v>1169</v>
      </c>
      <c r="G587" t="s">
        <v>16</v>
      </c>
      <c r="H587" s="5">
        <v>45360</v>
      </c>
      <c r="I587">
        <v>77369.48</v>
      </c>
      <c r="J587" t="s">
        <v>301</v>
      </c>
      <c r="K587">
        <v>-2059438975</v>
      </c>
      <c r="L587" t="s">
        <v>18</v>
      </c>
      <c r="M587" t="b">
        <v>0</v>
      </c>
      <c r="N587" s="6" cm="1">
        <f t="array" ref="N587">IF(Table_Employee!I587="N/A",
    IFERROR(MEDIAN(_xlfn._xlws.FILTER(Table_Employee_Clean[Salary],
        (Table_Employee_Clean[Department] = Table_Employee!E587) *
        (Table_Employee_Clean[Region] = Table_Employee!F587))),
    "N/A"),
Table_Employee!I587)</f>
        <v>77369.48</v>
      </c>
      <c r="O587" t="str">
        <f>" "&amp;SUBSTITUTE(Table_Employee_Clean[[#This Row],[Phone]],"-","")</f>
        <v xml:space="preserve"> 2059438975</v>
      </c>
      <c r="P587" t="str">
        <f>TEXT(Table_Employee_Clean[[#This Row],[Format_Phone]],"(000) 000-0000")</f>
        <v>(205) 943-8975</v>
      </c>
      <c r="Q587" t="str">
        <f>CONCATENATE(TRIM(Table_Employee_Clean[[#This Row],[First_Name]])," ",TRIM(Table_Employee_Clean[[#This Row],[Last_Name]]))</f>
        <v>Heidi Davis</v>
      </c>
      <c r="R587">
        <f ca="1">DATEDIF(Table_Employee_Clean[[#This Row],[Join_Date]], TODAY(), "y")</f>
        <v>2</v>
      </c>
      <c r="S587" t="str">
        <f>CONCATENATE(TRIM(Table_Employee_Clean[[#This Row],[Name_Concat]])," FROM ",TRIM(Table_Employee_Clean[[#This Row],[Region]]))</f>
        <v>Heidi Davis FROM New York</v>
      </c>
    </row>
    <row r="588" spans="1:19" x14ac:dyDescent="0.25">
      <c r="A588" t="s">
        <v>722</v>
      </c>
      <c r="B588" t="s">
        <v>32</v>
      </c>
      <c r="C588" t="s">
        <v>86</v>
      </c>
      <c r="D588">
        <v>30</v>
      </c>
      <c r="E588" t="s">
        <v>1170</v>
      </c>
      <c r="F588" t="s">
        <v>1165</v>
      </c>
      <c r="G588" t="s">
        <v>28</v>
      </c>
      <c r="H588" s="5">
        <v>45157</v>
      </c>
      <c r="I588">
        <v>76119.14</v>
      </c>
      <c r="J588" t="s">
        <v>213</v>
      </c>
      <c r="K588">
        <v>-740177508</v>
      </c>
      <c r="L588" t="s">
        <v>30</v>
      </c>
      <c r="M588" t="b">
        <v>0</v>
      </c>
      <c r="N588" s="6" cm="1">
        <f t="array" ref="N588">IF(Table_Employee!I588="N/A",
    IFERROR(MEDIAN(_xlfn._xlws.FILTER(Table_Employee_Clean[Salary],
        (Table_Employee_Clean[Department] = Table_Employee!E588) *
        (Table_Employee_Clean[Region] = Table_Employee!F588))),
    "N/A"),
Table_Employee!I588)</f>
        <v>76119.14</v>
      </c>
      <c r="O588" t="str">
        <f>" "&amp;SUBSTITUTE(Table_Employee_Clean[[#This Row],[Phone]],"-","")</f>
        <v xml:space="preserve"> 740177508</v>
      </c>
      <c r="P588" t="str">
        <f>TEXT(Table_Employee_Clean[[#This Row],[Format_Phone]],"(000) 000-0000")</f>
        <v>(074) 017-7508</v>
      </c>
      <c r="Q588" t="str">
        <f>CONCATENATE(TRIM(Table_Employee_Clean[[#This Row],[First_Name]])," ",TRIM(Table_Employee_Clean[[#This Row],[Last_Name]]))</f>
        <v>Eva Miller</v>
      </c>
      <c r="R588">
        <f ca="1">DATEDIF(Table_Employee_Clean[[#This Row],[Join_Date]], TODAY(), "y")</f>
        <v>3</v>
      </c>
      <c r="S588" t="str">
        <f>CONCATENATE(TRIM(Table_Employee_Clean[[#This Row],[Name_Concat]])," FROM ",TRIM(Table_Employee_Clean[[#This Row],[Region]]))</f>
        <v>Eva Miller FROM Nevada</v>
      </c>
    </row>
    <row r="589" spans="1:19" x14ac:dyDescent="0.25">
      <c r="A589" t="s">
        <v>723</v>
      </c>
      <c r="B589" t="s">
        <v>52</v>
      </c>
      <c r="C589" t="s">
        <v>37</v>
      </c>
      <c r="D589">
        <v>25</v>
      </c>
      <c r="E589" t="s">
        <v>1166</v>
      </c>
      <c r="F589" t="s">
        <v>1163</v>
      </c>
      <c r="G589" t="s">
        <v>28</v>
      </c>
      <c r="H589" s="5">
        <v>45052</v>
      </c>
      <c r="I589">
        <v>77585.72</v>
      </c>
      <c r="J589" t="s">
        <v>84</v>
      </c>
      <c r="K589">
        <v>-5465408423</v>
      </c>
      <c r="L589" t="s">
        <v>23</v>
      </c>
      <c r="M589" t="b">
        <v>0</v>
      </c>
      <c r="N589" s="6" cm="1">
        <f t="array" ref="N589">IF(Table_Employee!I589="N/A",
    IFERROR(MEDIAN(_xlfn._xlws.FILTER(Table_Employee_Clean[Salary],
        (Table_Employee_Clean[Department] = Table_Employee!E589) *
        (Table_Employee_Clean[Region] = Table_Employee!F589))),
    "N/A"),
Table_Employee!I589)</f>
        <v>77585.72</v>
      </c>
      <c r="O589" t="str">
        <f>" "&amp;SUBSTITUTE(Table_Employee_Clean[[#This Row],[Phone]],"-","")</f>
        <v xml:space="preserve"> 5465408423</v>
      </c>
      <c r="P589" t="str">
        <f>TEXT(Table_Employee_Clean[[#This Row],[Format_Phone]],"(000) 000-0000")</f>
        <v>(546) 540-8423</v>
      </c>
      <c r="Q589" t="str">
        <f>CONCATENATE(TRIM(Table_Employee_Clean[[#This Row],[First_Name]])," ",TRIM(Table_Employee_Clean[[#This Row],[Last_Name]]))</f>
        <v>Charlie Williams</v>
      </c>
      <c r="R589">
        <f ca="1">DATEDIF(Table_Employee_Clean[[#This Row],[Join_Date]], TODAY(), "y")</f>
        <v>3</v>
      </c>
      <c r="S589" t="str">
        <f>CONCATENATE(TRIM(Table_Employee_Clean[[#This Row],[Name_Concat]])," FROM ",TRIM(Table_Employee_Clean[[#This Row],[Region]]))</f>
        <v>Charlie Williams FROM Texas</v>
      </c>
    </row>
    <row r="590" spans="1:19" x14ac:dyDescent="0.25">
      <c r="A590" t="s">
        <v>724</v>
      </c>
      <c r="B590" t="s">
        <v>13</v>
      </c>
      <c r="C590" t="s">
        <v>20</v>
      </c>
      <c r="D590">
        <v>35</v>
      </c>
      <c r="E590" t="s">
        <v>1164</v>
      </c>
      <c r="F590" t="s">
        <v>1165</v>
      </c>
      <c r="G590" t="s">
        <v>28</v>
      </c>
      <c r="H590" s="5">
        <v>45317</v>
      </c>
      <c r="I590">
        <v>74069.62</v>
      </c>
      <c r="J590" t="s">
        <v>22</v>
      </c>
      <c r="K590">
        <v>-5607540914</v>
      </c>
      <c r="L590" t="s">
        <v>30</v>
      </c>
      <c r="M590" t="b">
        <v>0</v>
      </c>
      <c r="N590" s="6" cm="1">
        <f t="array" ref="N590">IF(Table_Employee!I590="N/A",
    IFERROR(MEDIAN(_xlfn._xlws.FILTER(Table_Employee_Clean[Salary],
        (Table_Employee_Clean[Department] = Table_Employee!E590) *
        (Table_Employee_Clean[Region] = Table_Employee!F590))),
    "N/A"),
Table_Employee!I590)</f>
        <v>74069.62</v>
      </c>
      <c r="O590" t="str">
        <f>" "&amp;SUBSTITUTE(Table_Employee_Clean[[#This Row],[Phone]],"-","")</f>
        <v xml:space="preserve"> 5607540914</v>
      </c>
      <c r="P590" t="str">
        <f>TEXT(Table_Employee_Clean[[#This Row],[Format_Phone]],"(000) 000-0000")</f>
        <v>(560) 754-0914</v>
      </c>
      <c r="Q590" t="str">
        <f>CONCATENATE(TRIM(Table_Employee_Clean[[#This Row],[First_Name]])," ",TRIM(Table_Employee_Clean[[#This Row],[Last_Name]]))</f>
        <v>Bob Brown</v>
      </c>
      <c r="R590">
        <f ca="1">DATEDIF(Table_Employee_Clean[[#This Row],[Join_Date]], TODAY(), "y")</f>
        <v>2</v>
      </c>
      <c r="S590" t="str">
        <f>CONCATENATE(TRIM(Table_Employee_Clean[[#This Row],[Name_Concat]])," FROM ",TRIM(Table_Employee_Clean[[#This Row],[Region]]))</f>
        <v>Bob Brown FROM Nevada</v>
      </c>
    </row>
    <row r="591" spans="1:19" x14ac:dyDescent="0.25">
      <c r="A591" t="s">
        <v>725</v>
      </c>
      <c r="B591" t="s">
        <v>52</v>
      </c>
      <c r="C591" t="s">
        <v>26</v>
      </c>
      <c r="D591">
        <v>30</v>
      </c>
      <c r="E591" t="s">
        <v>1164</v>
      </c>
      <c r="F591" t="s">
        <v>1169</v>
      </c>
      <c r="G591" t="s">
        <v>28</v>
      </c>
      <c r="H591" s="5">
        <v>45540</v>
      </c>
      <c r="I591">
        <v>67691.92</v>
      </c>
      <c r="J591" t="s">
        <v>109</v>
      </c>
      <c r="K591">
        <v>-863218121</v>
      </c>
      <c r="L591" t="s">
        <v>18</v>
      </c>
      <c r="M591" t="b">
        <v>1</v>
      </c>
      <c r="N591" s="6" cm="1">
        <f t="array" ref="N591">IF(Table_Employee!I591="N/A",
    IFERROR(MEDIAN(_xlfn._xlws.FILTER(Table_Employee_Clean[Salary],
        (Table_Employee_Clean[Department] = Table_Employee!E591) *
        (Table_Employee_Clean[Region] = Table_Employee!F591))),
    "N/A"),
Table_Employee!I591)</f>
        <v>67691.92</v>
      </c>
      <c r="O591" t="str">
        <f>" "&amp;SUBSTITUTE(Table_Employee_Clean[[#This Row],[Phone]],"-","")</f>
        <v xml:space="preserve"> 863218121</v>
      </c>
      <c r="P591" t="str">
        <f>TEXT(Table_Employee_Clean[[#This Row],[Format_Phone]],"(000) 000-0000")</f>
        <v>(086) 321-8121</v>
      </c>
      <c r="Q591" t="str">
        <f>CONCATENATE(TRIM(Table_Employee_Clean[[#This Row],[First_Name]])," ",TRIM(Table_Employee_Clean[[#This Row],[Last_Name]]))</f>
        <v>Charlie Jones</v>
      </c>
      <c r="R591">
        <f ca="1">DATEDIF(Table_Employee_Clean[[#This Row],[Join_Date]], TODAY(), "y")</f>
        <v>2</v>
      </c>
      <c r="S591" t="str">
        <f>CONCATENATE(TRIM(Table_Employee_Clean[[#This Row],[Name_Concat]])," FROM ",TRIM(Table_Employee_Clean[[#This Row],[Region]]))</f>
        <v>Charlie Jones FROM New York</v>
      </c>
    </row>
    <row r="592" spans="1:19" x14ac:dyDescent="0.25">
      <c r="A592" t="s">
        <v>726</v>
      </c>
      <c r="B592" t="s">
        <v>25</v>
      </c>
      <c r="C592" t="s">
        <v>111</v>
      </c>
      <c r="D592">
        <v>30</v>
      </c>
      <c r="E592" t="s">
        <v>1162</v>
      </c>
      <c r="F592" t="s">
        <v>1165</v>
      </c>
      <c r="G592" t="s">
        <v>28</v>
      </c>
      <c r="H592" s="5">
        <v>43980</v>
      </c>
      <c r="I592">
        <v>70345.69</v>
      </c>
      <c r="J592" t="s">
        <v>159</v>
      </c>
      <c r="K592">
        <v>-7645793896</v>
      </c>
      <c r="L592" t="s">
        <v>23</v>
      </c>
      <c r="M592" t="b">
        <v>1</v>
      </c>
      <c r="N592" s="6" cm="1">
        <f t="array" ref="N592">IF(Table_Employee!I592="N/A",
    IFERROR(MEDIAN(_xlfn._xlws.FILTER(Table_Employee_Clean[Salary],
        (Table_Employee_Clean[Department] = Table_Employee!E592) *
        (Table_Employee_Clean[Region] = Table_Employee!F592))),
    "N/A"),
Table_Employee!I592)</f>
        <v>70345.69</v>
      </c>
      <c r="O592" t="str">
        <f>" "&amp;SUBSTITUTE(Table_Employee_Clean[[#This Row],[Phone]],"-","")</f>
        <v xml:space="preserve"> 7645793896</v>
      </c>
      <c r="P592" t="str">
        <f>TEXT(Table_Employee_Clean[[#This Row],[Format_Phone]],"(000) 000-0000")</f>
        <v>(764) 579-3896</v>
      </c>
      <c r="Q592" t="str">
        <f>CONCATENATE(TRIM(Table_Employee_Clean[[#This Row],[First_Name]])," ",TRIM(Table_Employee_Clean[[#This Row],[Last_Name]]))</f>
        <v>Alice Smith</v>
      </c>
      <c r="R592">
        <f ca="1">DATEDIF(Table_Employee_Clean[[#This Row],[Join_Date]], TODAY(), "y")</f>
        <v>6</v>
      </c>
      <c r="S592" t="str">
        <f>CONCATENATE(TRIM(Table_Employee_Clean[[#This Row],[Name_Concat]])," FROM ",TRIM(Table_Employee_Clean[[#This Row],[Region]]))</f>
        <v>Alice Smith FROM Nevada</v>
      </c>
    </row>
    <row r="593" spans="1:19" x14ac:dyDescent="0.25">
      <c r="A593" t="s">
        <v>727</v>
      </c>
      <c r="B593" t="s">
        <v>13</v>
      </c>
      <c r="C593" t="s">
        <v>42</v>
      </c>
      <c r="D593">
        <v>30</v>
      </c>
      <c r="E593" t="s">
        <v>1160</v>
      </c>
      <c r="F593" t="s">
        <v>1171</v>
      </c>
      <c r="G593" t="s">
        <v>33</v>
      </c>
      <c r="H593" s="5">
        <v>44508</v>
      </c>
      <c r="I593">
        <v>74999.69</v>
      </c>
      <c r="J593" t="s">
        <v>136</v>
      </c>
      <c r="K593">
        <v>-155029167</v>
      </c>
      <c r="L593" t="s">
        <v>30</v>
      </c>
      <c r="M593" t="b">
        <v>1</v>
      </c>
      <c r="N593" s="6" cm="1">
        <f t="array" ref="N593">IF(Table_Employee!I593="N/A",
    IFERROR(MEDIAN(_xlfn._xlws.FILTER(Table_Employee_Clean[Salary],
        (Table_Employee_Clean[Department] = Table_Employee!E593) *
        (Table_Employee_Clean[Region] = Table_Employee!F593))),
    "N/A"),
Table_Employee!I593)</f>
        <v>74999.69</v>
      </c>
      <c r="O593" t="str">
        <f>" "&amp;SUBSTITUTE(Table_Employee_Clean[[#This Row],[Phone]],"-","")</f>
        <v xml:space="preserve"> 155029167</v>
      </c>
      <c r="P593" t="str">
        <f>TEXT(Table_Employee_Clean[[#This Row],[Format_Phone]],"(000) 000-0000")</f>
        <v>(015) 502-9167</v>
      </c>
      <c r="Q593" t="str">
        <f>CONCATENATE(TRIM(Table_Employee_Clean[[#This Row],[First_Name]])," ",TRIM(Table_Employee_Clean[[#This Row],[Last_Name]]))</f>
        <v>Bob Garcia</v>
      </c>
      <c r="R593">
        <f ca="1">DATEDIF(Table_Employee_Clean[[#This Row],[Join_Date]], TODAY(), "y")</f>
        <v>4</v>
      </c>
      <c r="S593" t="str">
        <f>CONCATENATE(TRIM(Table_Employee_Clean[[#This Row],[Name_Concat]])," FROM ",TRIM(Table_Employee_Clean[[#This Row],[Region]]))</f>
        <v>Bob Garcia FROM Illinois</v>
      </c>
    </row>
    <row r="594" spans="1:19" x14ac:dyDescent="0.25">
      <c r="A594" t="s">
        <v>728</v>
      </c>
      <c r="B594" t="s">
        <v>57</v>
      </c>
      <c r="C594" t="s">
        <v>26</v>
      </c>
      <c r="D594">
        <v>25</v>
      </c>
      <c r="E594" t="s">
        <v>1170</v>
      </c>
      <c r="F594" t="s">
        <v>1171</v>
      </c>
      <c r="G594" t="s">
        <v>16</v>
      </c>
      <c r="H594" s="5">
        <v>44227</v>
      </c>
      <c r="I594">
        <v>72245.02</v>
      </c>
      <c r="J594" t="s">
        <v>200</v>
      </c>
      <c r="K594">
        <v>-1546602415</v>
      </c>
      <c r="L594" t="s">
        <v>40</v>
      </c>
      <c r="M594" t="b">
        <v>1</v>
      </c>
      <c r="N594" s="6" cm="1">
        <f t="array" ref="N594">IF(Table_Employee!I594="N/A",
    IFERROR(MEDIAN(_xlfn._xlws.FILTER(Table_Employee_Clean[Salary],
        (Table_Employee_Clean[Department] = Table_Employee!E594) *
        (Table_Employee_Clean[Region] = Table_Employee!F594))),
    "N/A"),
Table_Employee!I594)</f>
        <v>72245.02</v>
      </c>
      <c r="O594" t="str">
        <f>" "&amp;SUBSTITUTE(Table_Employee_Clean[[#This Row],[Phone]],"-","")</f>
        <v xml:space="preserve"> 1546602415</v>
      </c>
      <c r="P594" t="str">
        <f>TEXT(Table_Employee_Clean[[#This Row],[Format_Phone]],"(000) 000-0000")</f>
        <v>(154) 660-2415</v>
      </c>
      <c r="Q594" t="str">
        <f>CONCATENATE(TRIM(Table_Employee_Clean[[#This Row],[First_Name]])," ",TRIM(Table_Employee_Clean[[#This Row],[Last_Name]]))</f>
        <v>David Jones</v>
      </c>
      <c r="R594">
        <f ca="1">DATEDIF(Table_Employee_Clean[[#This Row],[Join_Date]], TODAY(), "y")</f>
        <v>5</v>
      </c>
      <c r="S594" t="str">
        <f>CONCATENATE(TRIM(Table_Employee_Clean[[#This Row],[Name_Concat]])," FROM ",TRIM(Table_Employee_Clean[[#This Row],[Region]]))</f>
        <v>David Jones FROM Illinois</v>
      </c>
    </row>
    <row r="595" spans="1:19" x14ac:dyDescent="0.25">
      <c r="A595" t="s">
        <v>729</v>
      </c>
      <c r="B595" t="s">
        <v>32</v>
      </c>
      <c r="C595" t="s">
        <v>20</v>
      </c>
      <c r="D595">
        <v>30</v>
      </c>
      <c r="E595" t="s">
        <v>1164</v>
      </c>
      <c r="F595" t="s">
        <v>1171</v>
      </c>
      <c r="G595" t="s">
        <v>28</v>
      </c>
      <c r="H595" s="5">
        <v>44577</v>
      </c>
      <c r="I595">
        <v>106538.98</v>
      </c>
      <c r="J595" t="s">
        <v>138</v>
      </c>
      <c r="K595">
        <v>-1394498829</v>
      </c>
      <c r="L595" t="s">
        <v>23</v>
      </c>
      <c r="M595" t="b">
        <v>0</v>
      </c>
      <c r="N595" s="6" cm="1">
        <f t="array" ref="N595">IF(Table_Employee!I595="N/A",
    IFERROR(MEDIAN(_xlfn._xlws.FILTER(Table_Employee_Clean[Salary],
        (Table_Employee_Clean[Department] = Table_Employee!E595) *
        (Table_Employee_Clean[Region] = Table_Employee!F595))),
    "N/A"),
Table_Employee!I595)</f>
        <v>106538.98</v>
      </c>
      <c r="O595" t="str">
        <f>" "&amp;SUBSTITUTE(Table_Employee_Clean[[#This Row],[Phone]],"-","")</f>
        <v xml:space="preserve"> 1394498829</v>
      </c>
      <c r="P595" t="str">
        <f>TEXT(Table_Employee_Clean[[#This Row],[Format_Phone]],"(000) 000-0000")</f>
        <v>(139) 449-8829</v>
      </c>
      <c r="Q595" t="str">
        <f>CONCATENATE(TRIM(Table_Employee_Clean[[#This Row],[First_Name]])," ",TRIM(Table_Employee_Clean[[#This Row],[Last_Name]]))</f>
        <v>Eva Brown</v>
      </c>
      <c r="R595">
        <f ca="1">DATEDIF(Table_Employee_Clean[[#This Row],[Join_Date]], TODAY(), "y")</f>
        <v>4</v>
      </c>
      <c r="S595" t="str">
        <f>CONCATENATE(TRIM(Table_Employee_Clean[[#This Row],[Name_Concat]])," FROM ",TRIM(Table_Employee_Clean[[#This Row],[Region]]))</f>
        <v>Eva Brown FROM Illinois</v>
      </c>
    </row>
    <row r="596" spans="1:19" x14ac:dyDescent="0.25">
      <c r="A596" t="s">
        <v>730</v>
      </c>
      <c r="B596" t="s">
        <v>52</v>
      </c>
      <c r="C596" t="s">
        <v>20</v>
      </c>
      <c r="D596">
        <v>25</v>
      </c>
      <c r="E596" t="s">
        <v>1170</v>
      </c>
      <c r="F596" t="s">
        <v>1169</v>
      </c>
      <c r="G596" t="s">
        <v>16</v>
      </c>
      <c r="H596" s="5">
        <v>45289</v>
      </c>
      <c r="I596">
        <v>101787.14</v>
      </c>
      <c r="J596" t="s">
        <v>114</v>
      </c>
      <c r="K596">
        <v>-5973642479</v>
      </c>
      <c r="L596" t="s">
        <v>30</v>
      </c>
      <c r="M596" t="b">
        <v>0</v>
      </c>
      <c r="N596" s="6" cm="1">
        <f t="array" ref="N596">IF(Table_Employee!I596="N/A",
    IFERROR(MEDIAN(_xlfn._xlws.FILTER(Table_Employee_Clean[Salary],
        (Table_Employee_Clean[Department] = Table_Employee!E596) *
        (Table_Employee_Clean[Region] = Table_Employee!F596))),
    "N/A"),
Table_Employee!I596)</f>
        <v>101787.14</v>
      </c>
      <c r="O596" t="str">
        <f>" "&amp;SUBSTITUTE(Table_Employee_Clean[[#This Row],[Phone]],"-","")</f>
        <v xml:space="preserve"> 5973642479</v>
      </c>
      <c r="P596" t="str">
        <f>TEXT(Table_Employee_Clean[[#This Row],[Format_Phone]],"(000) 000-0000")</f>
        <v>(597) 364-2479</v>
      </c>
      <c r="Q596" t="str">
        <f>CONCATENATE(TRIM(Table_Employee_Clean[[#This Row],[First_Name]])," ",TRIM(Table_Employee_Clean[[#This Row],[Last_Name]]))</f>
        <v>Charlie Brown</v>
      </c>
      <c r="R596">
        <f ca="1">DATEDIF(Table_Employee_Clean[[#This Row],[Join_Date]], TODAY(), "y")</f>
        <v>2</v>
      </c>
      <c r="S596" t="str">
        <f>CONCATENATE(TRIM(Table_Employee_Clean[[#This Row],[Name_Concat]])," FROM ",TRIM(Table_Employee_Clean[[#This Row],[Region]]))</f>
        <v>Charlie Brown FROM New York</v>
      </c>
    </row>
    <row r="597" spans="1:19" x14ac:dyDescent="0.25">
      <c r="A597" t="s">
        <v>731</v>
      </c>
      <c r="B597" t="s">
        <v>36</v>
      </c>
      <c r="C597" t="s">
        <v>20</v>
      </c>
      <c r="D597">
        <v>30</v>
      </c>
      <c r="E597" t="s">
        <v>1160</v>
      </c>
      <c r="F597" t="s">
        <v>1165</v>
      </c>
      <c r="G597" t="s">
        <v>33</v>
      </c>
      <c r="H597" s="5">
        <v>45628</v>
      </c>
      <c r="I597">
        <v>83596.78</v>
      </c>
      <c r="J597" t="s">
        <v>198</v>
      </c>
      <c r="K597">
        <v>-9624406305</v>
      </c>
      <c r="L597" t="s">
        <v>18</v>
      </c>
      <c r="M597" t="b">
        <v>0</v>
      </c>
      <c r="N597" s="6" cm="1">
        <f t="array" ref="N597">IF(Table_Employee!I597="N/A",
    IFERROR(MEDIAN(_xlfn._xlws.FILTER(Table_Employee_Clean[Salary],
        (Table_Employee_Clean[Department] = Table_Employee!E597) *
        (Table_Employee_Clean[Region] = Table_Employee!F597))),
    "N/A"),
Table_Employee!I597)</f>
        <v>83596.78</v>
      </c>
      <c r="O597" t="str">
        <f>" "&amp;SUBSTITUTE(Table_Employee_Clean[[#This Row],[Phone]],"-","")</f>
        <v xml:space="preserve"> 9624406305</v>
      </c>
      <c r="P597" t="str">
        <f>TEXT(Table_Employee_Clean[[#This Row],[Format_Phone]],"(000) 000-0000")</f>
        <v>(962) 440-6305</v>
      </c>
      <c r="Q597" t="str">
        <f>CONCATENATE(TRIM(Table_Employee_Clean[[#This Row],[First_Name]])," ",TRIM(Table_Employee_Clean[[#This Row],[Last_Name]]))</f>
        <v>Frank Brown</v>
      </c>
      <c r="R597">
        <f ca="1">DATEDIF(Table_Employee_Clean[[#This Row],[Join_Date]], TODAY(), "y")</f>
        <v>1</v>
      </c>
      <c r="S597" t="str">
        <f>CONCATENATE(TRIM(Table_Employee_Clean[[#This Row],[Name_Concat]])," FROM ",TRIM(Table_Employee_Clean[[#This Row],[Region]]))</f>
        <v>Frank Brown FROM Nevada</v>
      </c>
    </row>
    <row r="598" spans="1:19" x14ac:dyDescent="0.25">
      <c r="A598" t="s">
        <v>732</v>
      </c>
      <c r="B598" t="s">
        <v>32</v>
      </c>
      <c r="C598" t="s">
        <v>26</v>
      </c>
      <c r="D598">
        <v>40</v>
      </c>
      <c r="E598" t="s">
        <v>1168</v>
      </c>
      <c r="F598" t="s">
        <v>1163</v>
      </c>
      <c r="G598" t="s">
        <v>16</v>
      </c>
      <c r="H598" s="5">
        <v>45153</v>
      </c>
      <c r="I598">
        <v>92463.94</v>
      </c>
      <c r="J598" t="s">
        <v>224</v>
      </c>
      <c r="K598">
        <v>-2447951329</v>
      </c>
      <c r="L598" t="s">
        <v>18</v>
      </c>
      <c r="M598" t="b">
        <v>1</v>
      </c>
      <c r="N598" s="6" cm="1">
        <f t="array" ref="N598">IF(Table_Employee!I598="N/A",
    IFERROR(MEDIAN(_xlfn._xlws.FILTER(Table_Employee_Clean[Salary],
        (Table_Employee_Clean[Department] = Table_Employee!E598) *
        (Table_Employee_Clean[Region] = Table_Employee!F598))),
    "N/A"),
Table_Employee!I598)</f>
        <v>92463.94</v>
      </c>
      <c r="O598" t="str">
        <f>" "&amp;SUBSTITUTE(Table_Employee_Clean[[#This Row],[Phone]],"-","")</f>
        <v xml:space="preserve"> 2447951329</v>
      </c>
      <c r="P598" t="str">
        <f>TEXT(Table_Employee_Clean[[#This Row],[Format_Phone]],"(000) 000-0000")</f>
        <v>(244) 795-1329</v>
      </c>
      <c r="Q598" t="str">
        <f>CONCATENATE(TRIM(Table_Employee_Clean[[#This Row],[First_Name]])," ",TRIM(Table_Employee_Clean[[#This Row],[Last_Name]]))</f>
        <v>Eva Jones</v>
      </c>
      <c r="R598">
        <f ca="1">DATEDIF(Table_Employee_Clean[[#This Row],[Join_Date]], TODAY(), "y")</f>
        <v>3</v>
      </c>
      <c r="S598" t="str">
        <f>CONCATENATE(TRIM(Table_Employee_Clean[[#This Row],[Name_Concat]])," FROM ",TRIM(Table_Employee_Clean[[#This Row],[Region]]))</f>
        <v>Eva Jones FROM Texas</v>
      </c>
    </row>
    <row r="599" spans="1:19" x14ac:dyDescent="0.25">
      <c r="A599" t="s">
        <v>733</v>
      </c>
      <c r="B599" t="s">
        <v>52</v>
      </c>
      <c r="C599" t="s">
        <v>14</v>
      </c>
      <c r="D599">
        <v>30</v>
      </c>
      <c r="E599" t="s">
        <v>1164</v>
      </c>
      <c r="F599" t="s">
        <v>1161</v>
      </c>
      <c r="G599" t="s">
        <v>28</v>
      </c>
      <c r="H599" s="5">
        <v>45646</v>
      </c>
      <c r="I599">
        <v>93863.32</v>
      </c>
      <c r="J599" t="s">
        <v>149</v>
      </c>
      <c r="K599">
        <v>-5319497968</v>
      </c>
      <c r="L599" t="s">
        <v>23</v>
      </c>
      <c r="M599" t="b">
        <v>0</v>
      </c>
      <c r="N599" s="6" cm="1">
        <f t="array" ref="N599">IF(Table_Employee!I599="N/A",
    IFERROR(MEDIAN(_xlfn._xlws.FILTER(Table_Employee_Clean[Salary],
        (Table_Employee_Clean[Department] = Table_Employee!E599) *
        (Table_Employee_Clean[Region] = Table_Employee!F599))),
    "N/A"),
Table_Employee!I599)</f>
        <v>93863.32</v>
      </c>
      <c r="O599" t="str">
        <f>" "&amp;SUBSTITUTE(Table_Employee_Clean[[#This Row],[Phone]],"-","")</f>
        <v xml:space="preserve"> 5319497968</v>
      </c>
      <c r="P599" t="str">
        <f>TEXT(Table_Employee_Clean[[#This Row],[Format_Phone]],"(000) 000-0000")</f>
        <v>(531) 949-7968</v>
      </c>
      <c r="Q599" t="str">
        <f>CONCATENATE(TRIM(Table_Employee_Clean[[#This Row],[First_Name]])," ",TRIM(Table_Employee_Clean[[#This Row],[Last_Name]]))</f>
        <v>Charlie Davis</v>
      </c>
      <c r="R599">
        <f ca="1">DATEDIF(Table_Employee_Clean[[#This Row],[Join_Date]], TODAY(), "y")</f>
        <v>1</v>
      </c>
      <c r="S599" t="str">
        <f>CONCATENATE(TRIM(Table_Employee_Clean[[#This Row],[Name_Concat]])," FROM ",TRIM(Table_Employee_Clean[[#This Row],[Region]]))</f>
        <v>Charlie Davis FROM California</v>
      </c>
    </row>
    <row r="600" spans="1:19" x14ac:dyDescent="0.25">
      <c r="A600" t="s">
        <v>734</v>
      </c>
      <c r="B600" t="s">
        <v>25</v>
      </c>
      <c r="C600" t="s">
        <v>20</v>
      </c>
      <c r="D600">
        <v>30</v>
      </c>
      <c r="E600" t="s">
        <v>1160</v>
      </c>
      <c r="F600" t="s">
        <v>1163</v>
      </c>
      <c r="G600" t="s">
        <v>28</v>
      </c>
      <c r="H600" s="5">
        <v>45016</v>
      </c>
      <c r="I600">
        <v>78359.41</v>
      </c>
      <c r="J600" t="s">
        <v>76</v>
      </c>
      <c r="K600">
        <v>-5867805554</v>
      </c>
      <c r="L600" t="s">
        <v>30</v>
      </c>
      <c r="M600" t="b">
        <v>0</v>
      </c>
      <c r="N600" s="6" cm="1">
        <f t="array" ref="N600">IF(Table_Employee!I600="N/A",
    IFERROR(MEDIAN(_xlfn._xlws.FILTER(Table_Employee_Clean[Salary],
        (Table_Employee_Clean[Department] = Table_Employee!E600) *
        (Table_Employee_Clean[Region] = Table_Employee!F600))),
    "N/A"),
Table_Employee!I600)</f>
        <v>78359.41</v>
      </c>
      <c r="O600" t="str">
        <f>" "&amp;SUBSTITUTE(Table_Employee_Clean[[#This Row],[Phone]],"-","")</f>
        <v xml:space="preserve"> 5867805554</v>
      </c>
      <c r="P600" t="str">
        <f>TEXT(Table_Employee_Clean[[#This Row],[Format_Phone]],"(000) 000-0000")</f>
        <v>(586) 780-5554</v>
      </c>
      <c r="Q600" t="str">
        <f>CONCATENATE(TRIM(Table_Employee_Clean[[#This Row],[First_Name]])," ",TRIM(Table_Employee_Clean[[#This Row],[Last_Name]]))</f>
        <v>Alice Brown</v>
      </c>
      <c r="R600">
        <f ca="1">DATEDIF(Table_Employee_Clean[[#This Row],[Join_Date]], TODAY(), "y")</f>
        <v>3</v>
      </c>
      <c r="S600" t="str">
        <f>CONCATENATE(TRIM(Table_Employee_Clean[[#This Row],[Name_Concat]])," FROM ",TRIM(Table_Employee_Clean[[#This Row],[Region]]))</f>
        <v>Alice Brown FROM Texas</v>
      </c>
    </row>
    <row r="601" spans="1:19" x14ac:dyDescent="0.25">
      <c r="A601" t="s">
        <v>735</v>
      </c>
      <c r="B601" t="s">
        <v>25</v>
      </c>
      <c r="C601" t="s">
        <v>86</v>
      </c>
      <c r="D601">
        <v>30</v>
      </c>
      <c r="E601" t="s">
        <v>1170</v>
      </c>
      <c r="F601" t="s">
        <v>1171</v>
      </c>
      <c r="G601" t="s">
        <v>28</v>
      </c>
      <c r="H601" s="5">
        <v>44797</v>
      </c>
      <c r="I601">
        <v>95773.57</v>
      </c>
      <c r="J601" t="s">
        <v>145</v>
      </c>
      <c r="K601">
        <v>-7277382645</v>
      </c>
      <c r="L601" t="s">
        <v>23</v>
      </c>
      <c r="M601" t="b">
        <v>0</v>
      </c>
      <c r="N601" s="6" cm="1">
        <f t="array" ref="N601">IF(Table_Employee!I601="N/A",
    IFERROR(MEDIAN(_xlfn._xlws.FILTER(Table_Employee_Clean[Salary],
        (Table_Employee_Clean[Department] = Table_Employee!E601) *
        (Table_Employee_Clean[Region] = Table_Employee!F601))),
    "N/A"),
Table_Employee!I601)</f>
        <v>95773.57</v>
      </c>
      <c r="O601" t="str">
        <f>" "&amp;SUBSTITUTE(Table_Employee_Clean[[#This Row],[Phone]],"-","")</f>
        <v xml:space="preserve"> 7277382645</v>
      </c>
      <c r="P601" t="str">
        <f>TEXT(Table_Employee_Clean[[#This Row],[Format_Phone]],"(000) 000-0000")</f>
        <v>(727) 738-2645</v>
      </c>
      <c r="Q601" t="str">
        <f>CONCATENATE(TRIM(Table_Employee_Clean[[#This Row],[First_Name]])," ",TRIM(Table_Employee_Clean[[#This Row],[Last_Name]]))</f>
        <v>Alice Miller</v>
      </c>
      <c r="R601">
        <f ca="1">DATEDIF(Table_Employee_Clean[[#This Row],[Join_Date]], TODAY(), "y")</f>
        <v>4</v>
      </c>
      <c r="S601" t="str">
        <f>CONCATENATE(TRIM(Table_Employee_Clean[[#This Row],[Name_Concat]])," FROM ",TRIM(Table_Employee_Clean[[#This Row],[Region]]))</f>
        <v>Alice Miller FROM Illinois</v>
      </c>
    </row>
    <row r="602" spans="1:19" x14ac:dyDescent="0.25">
      <c r="A602" t="s">
        <v>736</v>
      </c>
      <c r="B602" t="s">
        <v>67</v>
      </c>
      <c r="C602" t="s">
        <v>26</v>
      </c>
      <c r="D602">
        <v>30</v>
      </c>
      <c r="E602" t="s">
        <v>1168</v>
      </c>
      <c r="F602" t="s">
        <v>1165</v>
      </c>
      <c r="G602" t="s">
        <v>33</v>
      </c>
      <c r="H602" s="5">
        <v>44105</v>
      </c>
      <c r="I602">
        <v>82529.08</v>
      </c>
      <c r="J602" t="s">
        <v>73</v>
      </c>
      <c r="K602">
        <v>-917851384</v>
      </c>
      <c r="L602" t="s">
        <v>23</v>
      </c>
      <c r="M602" t="b">
        <v>1</v>
      </c>
      <c r="N602" s="6" cm="1">
        <f t="array" ref="N602">IF(Table_Employee!I602="N/A",
    IFERROR(MEDIAN(_xlfn._xlws.FILTER(Table_Employee_Clean[Salary],
        (Table_Employee_Clean[Department] = Table_Employee!E602) *
        (Table_Employee_Clean[Region] = Table_Employee!F602))),
    "N/A"),
Table_Employee!I602)</f>
        <v>82529.08</v>
      </c>
      <c r="O602" t="str">
        <f>" "&amp;SUBSTITUTE(Table_Employee_Clean[[#This Row],[Phone]],"-","")</f>
        <v xml:space="preserve"> 917851384</v>
      </c>
      <c r="P602" t="str">
        <f>TEXT(Table_Employee_Clean[[#This Row],[Format_Phone]],"(000) 000-0000")</f>
        <v>(091) 785-1384</v>
      </c>
      <c r="Q602" t="str">
        <f>CONCATENATE(TRIM(Table_Employee_Clean[[#This Row],[First_Name]])," ",TRIM(Table_Employee_Clean[[#This Row],[Last_Name]]))</f>
        <v>Grace Jones</v>
      </c>
      <c r="R602">
        <f ca="1">DATEDIF(Table_Employee_Clean[[#This Row],[Join_Date]], TODAY(), "y")</f>
        <v>6</v>
      </c>
      <c r="S602" t="str">
        <f>CONCATENATE(TRIM(Table_Employee_Clean[[#This Row],[Name_Concat]])," FROM ",TRIM(Table_Employee_Clean[[#This Row],[Region]]))</f>
        <v>Grace Jones FROM Nevada</v>
      </c>
    </row>
    <row r="603" spans="1:19" x14ac:dyDescent="0.25">
      <c r="A603" t="s">
        <v>737</v>
      </c>
      <c r="B603" t="s">
        <v>67</v>
      </c>
      <c r="C603" t="s">
        <v>42</v>
      </c>
      <c r="D603">
        <v>35</v>
      </c>
      <c r="E603" t="s">
        <v>1168</v>
      </c>
      <c r="F603" t="s">
        <v>1163</v>
      </c>
      <c r="G603" t="s">
        <v>28</v>
      </c>
      <c r="H603" s="5">
        <v>44320</v>
      </c>
      <c r="I603">
        <v>109358.73</v>
      </c>
      <c r="J603" t="s">
        <v>78</v>
      </c>
      <c r="K603">
        <v>-4457702991</v>
      </c>
      <c r="L603" t="s">
        <v>30</v>
      </c>
      <c r="M603" t="b">
        <v>0</v>
      </c>
      <c r="N603" s="6" cm="1">
        <f t="array" ref="N603">IF(Table_Employee!I603="N/A",
    IFERROR(MEDIAN(_xlfn._xlws.FILTER(Table_Employee_Clean[Salary],
        (Table_Employee_Clean[Department] = Table_Employee!E603) *
        (Table_Employee_Clean[Region] = Table_Employee!F603))),
    "N/A"),
Table_Employee!I603)</f>
        <v>109358.73</v>
      </c>
      <c r="O603" t="str">
        <f>" "&amp;SUBSTITUTE(Table_Employee_Clean[[#This Row],[Phone]],"-","")</f>
        <v xml:space="preserve"> 4457702991</v>
      </c>
      <c r="P603" t="str">
        <f>TEXT(Table_Employee_Clean[[#This Row],[Format_Phone]],"(000) 000-0000")</f>
        <v>(445) 770-2991</v>
      </c>
      <c r="Q603" t="str">
        <f>CONCATENATE(TRIM(Table_Employee_Clean[[#This Row],[First_Name]])," ",TRIM(Table_Employee_Clean[[#This Row],[Last_Name]]))</f>
        <v>Grace Garcia</v>
      </c>
      <c r="R603">
        <f ca="1">DATEDIF(Table_Employee_Clean[[#This Row],[Join_Date]], TODAY(), "y")</f>
        <v>5</v>
      </c>
      <c r="S603" t="str">
        <f>CONCATENATE(TRIM(Table_Employee_Clean[[#This Row],[Name_Concat]])," FROM ",TRIM(Table_Employee_Clean[[#This Row],[Region]]))</f>
        <v>Grace Garcia FROM Texas</v>
      </c>
    </row>
    <row r="604" spans="1:19" x14ac:dyDescent="0.25">
      <c r="A604" t="s">
        <v>738</v>
      </c>
      <c r="B604" t="s">
        <v>52</v>
      </c>
      <c r="C604" t="s">
        <v>20</v>
      </c>
      <c r="D604">
        <v>30</v>
      </c>
      <c r="E604" t="s">
        <v>1164</v>
      </c>
      <c r="F604" t="s">
        <v>1167</v>
      </c>
      <c r="G604" t="s">
        <v>16</v>
      </c>
      <c r="H604" s="5">
        <v>44197</v>
      </c>
      <c r="I604">
        <v>89645.01</v>
      </c>
      <c r="J604" t="s">
        <v>114</v>
      </c>
      <c r="K604">
        <v>-9596604872</v>
      </c>
      <c r="L604" t="s">
        <v>30</v>
      </c>
      <c r="M604" t="b">
        <v>1</v>
      </c>
      <c r="N604" s="6" cm="1">
        <f t="array" ref="N604">IF(Table_Employee!I604="N/A",
    IFERROR(MEDIAN(_xlfn._xlws.FILTER(Table_Employee_Clean[Salary],
        (Table_Employee_Clean[Department] = Table_Employee!E604) *
        (Table_Employee_Clean[Region] = Table_Employee!F604))),
    "N/A"),
Table_Employee!I604)</f>
        <v>89645.01</v>
      </c>
      <c r="O604" t="str">
        <f>" "&amp;SUBSTITUTE(Table_Employee_Clean[[#This Row],[Phone]],"-","")</f>
        <v xml:space="preserve"> 9596604872</v>
      </c>
      <c r="P604" t="str">
        <f>TEXT(Table_Employee_Clean[[#This Row],[Format_Phone]],"(000) 000-0000")</f>
        <v>(959) 660-4872</v>
      </c>
      <c r="Q604" t="str">
        <f>CONCATENATE(TRIM(Table_Employee_Clean[[#This Row],[First_Name]])," ",TRIM(Table_Employee_Clean[[#This Row],[Last_Name]]))</f>
        <v>Charlie Brown</v>
      </c>
      <c r="R604">
        <f ca="1">DATEDIF(Table_Employee_Clean[[#This Row],[Join_Date]], TODAY(), "y")</f>
        <v>5</v>
      </c>
      <c r="S604" t="str">
        <f>CONCATENATE(TRIM(Table_Employee_Clean[[#This Row],[Name_Concat]])," FROM ",TRIM(Table_Employee_Clean[[#This Row],[Region]]))</f>
        <v>Charlie Brown FROM Florida</v>
      </c>
    </row>
    <row r="605" spans="1:19" x14ac:dyDescent="0.25">
      <c r="A605" t="s">
        <v>739</v>
      </c>
      <c r="B605" t="s">
        <v>52</v>
      </c>
      <c r="C605" t="s">
        <v>86</v>
      </c>
      <c r="D605">
        <v>40</v>
      </c>
      <c r="E605" t="s">
        <v>1170</v>
      </c>
      <c r="F605" t="s">
        <v>1163</v>
      </c>
      <c r="G605" t="s">
        <v>16</v>
      </c>
      <c r="H605" s="5">
        <v>45390</v>
      </c>
      <c r="I605">
        <v>84134.95</v>
      </c>
      <c r="J605" t="s">
        <v>371</v>
      </c>
      <c r="K605">
        <v>-6826911632</v>
      </c>
      <c r="L605" t="s">
        <v>40</v>
      </c>
      <c r="M605" t="b">
        <v>1</v>
      </c>
      <c r="N605" s="6" cm="1">
        <f t="array" ref="N605">IF(Table_Employee!I605="N/A",
    IFERROR(MEDIAN(_xlfn._xlws.FILTER(Table_Employee_Clean[Salary],
        (Table_Employee_Clean[Department] = Table_Employee!E605) *
        (Table_Employee_Clean[Region] = Table_Employee!F605))),
    "N/A"),
Table_Employee!I605)</f>
        <v>84134.95</v>
      </c>
      <c r="O605" t="str">
        <f>" "&amp;SUBSTITUTE(Table_Employee_Clean[[#This Row],[Phone]],"-","")</f>
        <v xml:space="preserve"> 6826911632</v>
      </c>
      <c r="P605" t="str">
        <f>TEXT(Table_Employee_Clean[[#This Row],[Format_Phone]],"(000) 000-0000")</f>
        <v>(682) 691-1632</v>
      </c>
      <c r="Q605" t="str">
        <f>CONCATENATE(TRIM(Table_Employee_Clean[[#This Row],[First_Name]])," ",TRIM(Table_Employee_Clean[[#This Row],[Last_Name]]))</f>
        <v>Charlie Miller</v>
      </c>
      <c r="R605">
        <f ca="1">DATEDIF(Table_Employee_Clean[[#This Row],[Join_Date]], TODAY(), "y")</f>
        <v>2</v>
      </c>
      <c r="S605" t="str">
        <f>CONCATENATE(TRIM(Table_Employee_Clean[[#This Row],[Name_Concat]])," FROM ",TRIM(Table_Employee_Clean[[#This Row],[Region]]))</f>
        <v>Charlie Miller FROM Texas</v>
      </c>
    </row>
    <row r="606" spans="1:19" x14ac:dyDescent="0.25">
      <c r="A606" t="s">
        <v>740</v>
      </c>
      <c r="B606" t="s">
        <v>36</v>
      </c>
      <c r="C606" t="s">
        <v>14</v>
      </c>
      <c r="D606">
        <v>30</v>
      </c>
      <c r="E606" t="s">
        <v>1166</v>
      </c>
      <c r="F606" t="s">
        <v>1165</v>
      </c>
      <c r="G606" t="s">
        <v>16</v>
      </c>
      <c r="H606" s="5">
        <v>44891</v>
      </c>
      <c r="I606">
        <v>113540.83</v>
      </c>
      <c r="J606" t="s">
        <v>50</v>
      </c>
      <c r="K606">
        <v>-1942268652</v>
      </c>
      <c r="L606" t="s">
        <v>30</v>
      </c>
      <c r="M606" t="b">
        <v>1</v>
      </c>
      <c r="N606" s="6" cm="1">
        <f t="array" ref="N606">IF(Table_Employee!I606="N/A",
    IFERROR(MEDIAN(_xlfn._xlws.FILTER(Table_Employee_Clean[Salary],
        (Table_Employee_Clean[Department] = Table_Employee!E606) *
        (Table_Employee_Clean[Region] = Table_Employee!F606))),
    "N/A"),
Table_Employee!I606)</f>
        <v>113540.83</v>
      </c>
      <c r="O606" t="str">
        <f>" "&amp;SUBSTITUTE(Table_Employee_Clean[[#This Row],[Phone]],"-","")</f>
        <v xml:space="preserve"> 1942268652</v>
      </c>
      <c r="P606" t="str">
        <f>TEXT(Table_Employee_Clean[[#This Row],[Format_Phone]],"(000) 000-0000")</f>
        <v>(194) 226-8652</v>
      </c>
      <c r="Q606" t="str">
        <f>CONCATENATE(TRIM(Table_Employee_Clean[[#This Row],[First_Name]])," ",TRIM(Table_Employee_Clean[[#This Row],[Last_Name]]))</f>
        <v>Frank Davis</v>
      </c>
      <c r="R606">
        <f ca="1">DATEDIF(Table_Employee_Clean[[#This Row],[Join_Date]], TODAY(), "y")</f>
        <v>3</v>
      </c>
      <c r="S606" t="str">
        <f>CONCATENATE(TRIM(Table_Employee_Clean[[#This Row],[Name_Concat]])," FROM ",TRIM(Table_Employee_Clean[[#This Row],[Region]]))</f>
        <v>Frank Davis FROM Nevada</v>
      </c>
    </row>
    <row r="607" spans="1:19" x14ac:dyDescent="0.25">
      <c r="A607" t="s">
        <v>741</v>
      </c>
      <c r="B607" t="s">
        <v>63</v>
      </c>
      <c r="C607" t="s">
        <v>37</v>
      </c>
      <c r="D607">
        <v>40</v>
      </c>
      <c r="E607" t="s">
        <v>1166</v>
      </c>
      <c r="F607" t="s">
        <v>1163</v>
      </c>
      <c r="G607" t="s">
        <v>28</v>
      </c>
      <c r="H607" s="5">
        <v>44494</v>
      </c>
      <c r="I607">
        <v>57225.75</v>
      </c>
      <c r="J607" t="s">
        <v>65</v>
      </c>
      <c r="K607">
        <v>-6945515887</v>
      </c>
      <c r="L607" t="s">
        <v>18</v>
      </c>
      <c r="M607" t="b">
        <v>1</v>
      </c>
      <c r="N607" s="6" cm="1">
        <f t="array" ref="N607">IF(Table_Employee!I607="N/A",
    IFERROR(MEDIAN(_xlfn._xlws.FILTER(Table_Employee_Clean[Salary],
        (Table_Employee_Clean[Department] = Table_Employee!E607) *
        (Table_Employee_Clean[Region] = Table_Employee!F607))),
    "N/A"),
Table_Employee!I607)</f>
        <v>57225.75</v>
      </c>
      <c r="O607" t="str">
        <f>" "&amp;SUBSTITUTE(Table_Employee_Clean[[#This Row],[Phone]],"-","")</f>
        <v xml:space="preserve"> 6945515887</v>
      </c>
      <c r="P607" t="str">
        <f>TEXT(Table_Employee_Clean[[#This Row],[Format_Phone]],"(000) 000-0000")</f>
        <v>(694) 551-5887</v>
      </c>
      <c r="Q607" t="str">
        <f>CONCATENATE(TRIM(Table_Employee_Clean[[#This Row],[First_Name]])," ",TRIM(Table_Employee_Clean[[#This Row],[Last_Name]]))</f>
        <v>Heidi Williams</v>
      </c>
      <c r="R607">
        <f ca="1">DATEDIF(Table_Employee_Clean[[#This Row],[Join_Date]], TODAY(), "y")</f>
        <v>4</v>
      </c>
      <c r="S607" t="str">
        <f>CONCATENATE(TRIM(Table_Employee_Clean[[#This Row],[Name_Concat]])," FROM ",TRIM(Table_Employee_Clean[[#This Row],[Region]]))</f>
        <v>Heidi Williams FROM Texas</v>
      </c>
    </row>
    <row r="608" spans="1:19" x14ac:dyDescent="0.25">
      <c r="A608" t="s">
        <v>742</v>
      </c>
      <c r="B608" t="s">
        <v>32</v>
      </c>
      <c r="C608" t="s">
        <v>14</v>
      </c>
      <c r="D608">
        <v>35</v>
      </c>
      <c r="E608" t="s">
        <v>1168</v>
      </c>
      <c r="F608" t="s">
        <v>1171</v>
      </c>
      <c r="G608" t="s">
        <v>28</v>
      </c>
      <c r="H608" s="5">
        <v>44187</v>
      </c>
      <c r="I608">
        <v>76366.17</v>
      </c>
      <c r="J608" t="s">
        <v>34</v>
      </c>
      <c r="K608">
        <v>-6367747225</v>
      </c>
      <c r="L608" t="s">
        <v>23</v>
      </c>
      <c r="M608" t="b">
        <v>0</v>
      </c>
      <c r="N608" s="6" cm="1">
        <f t="array" ref="N608">IF(Table_Employee!I608="N/A",
    IFERROR(MEDIAN(_xlfn._xlws.FILTER(Table_Employee_Clean[Salary],
        (Table_Employee_Clean[Department] = Table_Employee!E608) *
        (Table_Employee_Clean[Region] = Table_Employee!F608))),
    "N/A"),
Table_Employee!I608)</f>
        <v>76366.17</v>
      </c>
      <c r="O608" t="str">
        <f>" "&amp;SUBSTITUTE(Table_Employee_Clean[[#This Row],[Phone]],"-","")</f>
        <v xml:space="preserve"> 6367747225</v>
      </c>
      <c r="P608" t="str">
        <f>TEXT(Table_Employee_Clean[[#This Row],[Format_Phone]],"(000) 000-0000")</f>
        <v>(636) 774-7225</v>
      </c>
      <c r="Q608" t="str">
        <f>CONCATENATE(TRIM(Table_Employee_Clean[[#This Row],[First_Name]])," ",TRIM(Table_Employee_Clean[[#This Row],[Last_Name]]))</f>
        <v>Eva Davis</v>
      </c>
      <c r="R608">
        <f ca="1">DATEDIF(Table_Employee_Clean[[#This Row],[Join_Date]], TODAY(), "y")</f>
        <v>5</v>
      </c>
      <c r="S608" t="str">
        <f>CONCATENATE(TRIM(Table_Employee_Clean[[#This Row],[Name_Concat]])," FROM ",TRIM(Table_Employee_Clean[[#This Row],[Region]]))</f>
        <v>Eva Davis FROM Illinois</v>
      </c>
    </row>
    <row r="609" spans="1:19" x14ac:dyDescent="0.25">
      <c r="A609" t="s">
        <v>743</v>
      </c>
      <c r="B609" t="s">
        <v>13</v>
      </c>
      <c r="C609" t="s">
        <v>42</v>
      </c>
      <c r="D609">
        <v>30</v>
      </c>
      <c r="E609" t="s">
        <v>1170</v>
      </c>
      <c r="F609" t="s">
        <v>1167</v>
      </c>
      <c r="G609" t="s">
        <v>16</v>
      </c>
      <c r="H609" s="5">
        <v>44888</v>
      </c>
      <c r="I609">
        <v>78408.95</v>
      </c>
      <c r="J609" t="s">
        <v>136</v>
      </c>
      <c r="K609">
        <v>-4085721695</v>
      </c>
      <c r="L609" t="s">
        <v>23</v>
      </c>
      <c r="M609" t="b">
        <v>1</v>
      </c>
      <c r="N609" s="6" cm="1">
        <f t="array" ref="N609">IF(Table_Employee!I609="N/A",
    IFERROR(MEDIAN(_xlfn._xlws.FILTER(Table_Employee_Clean[Salary],
        (Table_Employee_Clean[Department] = Table_Employee!E609) *
        (Table_Employee_Clean[Region] = Table_Employee!F609))),
    "N/A"),
Table_Employee!I609)</f>
        <v>78408.95</v>
      </c>
      <c r="O609" t="str">
        <f>" "&amp;SUBSTITUTE(Table_Employee_Clean[[#This Row],[Phone]],"-","")</f>
        <v xml:space="preserve"> 4085721695</v>
      </c>
      <c r="P609" t="str">
        <f>TEXT(Table_Employee_Clean[[#This Row],[Format_Phone]],"(000) 000-0000")</f>
        <v>(408) 572-1695</v>
      </c>
      <c r="Q609" t="str">
        <f>CONCATENATE(TRIM(Table_Employee_Clean[[#This Row],[First_Name]])," ",TRIM(Table_Employee_Clean[[#This Row],[Last_Name]]))</f>
        <v>Bob Garcia</v>
      </c>
      <c r="R609">
        <f ca="1">DATEDIF(Table_Employee_Clean[[#This Row],[Join_Date]], TODAY(), "y")</f>
        <v>3</v>
      </c>
      <c r="S609" t="str">
        <f>CONCATENATE(TRIM(Table_Employee_Clean[[#This Row],[Name_Concat]])," FROM ",TRIM(Table_Employee_Clean[[#This Row],[Region]]))</f>
        <v>Bob Garcia FROM Florida</v>
      </c>
    </row>
    <row r="610" spans="1:19" x14ac:dyDescent="0.25">
      <c r="A610" t="s">
        <v>744</v>
      </c>
      <c r="B610" t="s">
        <v>36</v>
      </c>
      <c r="C610" t="s">
        <v>20</v>
      </c>
      <c r="D610">
        <v>40</v>
      </c>
      <c r="E610" t="s">
        <v>1162</v>
      </c>
      <c r="F610" t="s">
        <v>1171</v>
      </c>
      <c r="G610" t="s">
        <v>16</v>
      </c>
      <c r="H610" s="5">
        <v>44858</v>
      </c>
      <c r="I610">
        <v>111742.39999999999</v>
      </c>
      <c r="J610" t="s">
        <v>198</v>
      </c>
      <c r="K610">
        <v>-6630932997</v>
      </c>
      <c r="L610" t="s">
        <v>18</v>
      </c>
      <c r="M610" t="b">
        <v>1</v>
      </c>
      <c r="N610" s="6" cm="1">
        <f t="array" ref="N610">IF(Table_Employee!I610="N/A",
    IFERROR(MEDIAN(_xlfn._xlws.FILTER(Table_Employee_Clean[Salary],
        (Table_Employee_Clean[Department] = Table_Employee!E610) *
        (Table_Employee_Clean[Region] = Table_Employee!F610))),
    "N/A"),
Table_Employee!I610)</f>
        <v>111742.39999999999</v>
      </c>
      <c r="O610" t="str">
        <f>" "&amp;SUBSTITUTE(Table_Employee_Clean[[#This Row],[Phone]],"-","")</f>
        <v xml:space="preserve"> 6630932997</v>
      </c>
      <c r="P610" t="str">
        <f>TEXT(Table_Employee_Clean[[#This Row],[Format_Phone]],"(000) 000-0000")</f>
        <v>(663) 093-2997</v>
      </c>
      <c r="Q610" t="str">
        <f>CONCATENATE(TRIM(Table_Employee_Clean[[#This Row],[First_Name]])," ",TRIM(Table_Employee_Clean[[#This Row],[Last_Name]]))</f>
        <v>Frank Brown</v>
      </c>
      <c r="R610">
        <f ca="1">DATEDIF(Table_Employee_Clean[[#This Row],[Join_Date]], TODAY(), "y")</f>
        <v>3</v>
      </c>
      <c r="S610" t="str">
        <f>CONCATENATE(TRIM(Table_Employee_Clean[[#This Row],[Name_Concat]])," FROM ",TRIM(Table_Employee_Clean[[#This Row],[Region]]))</f>
        <v>Frank Brown FROM Illinois</v>
      </c>
    </row>
    <row r="611" spans="1:19" x14ac:dyDescent="0.25">
      <c r="A611" t="s">
        <v>745</v>
      </c>
      <c r="B611" t="s">
        <v>57</v>
      </c>
      <c r="C611" t="s">
        <v>42</v>
      </c>
      <c r="D611">
        <v>25</v>
      </c>
      <c r="E611" t="s">
        <v>1168</v>
      </c>
      <c r="F611" t="s">
        <v>1165</v>
      </c>
      <c r="G611" t="s">
        <v>33</v>
      </c>
      <c r="H611" s="5">
        <v>44264</v>
      </c>
      <c r="I611">
        <v>60516.83</v>
      </c>
      <c r="J611" t="s">
        <v>94</v>
      </c>
      <c r="K611">
        <v>-1996059328</v>
      </c>
      <c r="L611" t="s">
        <v>30</v>
      </c>
      <c r="M611" t="b">
        <v>0</v>
      </c>
      <c r="N611" s="6" cm="1">
        <f t="array" ref="N611">IF(Table_Employee!I611="N/A",
    IFERROR(MEDIAN(_xlfn._xlws.FILTER(Table_Employee_Clean[Salary],
        (Table_Employee_Clean[Department] = Table_Employee!E611) *
        (Table_Employee_Clean[Region] = Table_Employee!F611))),
    "N/A"),
Table_Employee!I611)</f>
        <v>60516.83</v>
      </c>
      <c r="O611" t="str">
        <f>" "&amp;SUBSTITUTE(Table_Employee_Clean[[#This Row],[Phone]],"-","")</f>
        <v xml:space="preserve"> 1996059328</v>
      </c>
      <c r="P611" t="str">
        <f>TEXT(Table_Employee_Clean[[#This Row],[Format_Phone]],"(000) 000-0000")</f>
        <v>(199) 605-9328</v>
      </c>
      <c r="Q611" t="str">
        <f>CONCATENATE(TRIM(Table_Employee_Clean[[#This Row],[First_Name]])," ",TRIM(Table_Employee_Clean[[#This Row],[Last_Name]]))</f>
        <v>David Garcia</v>
      </c>
      <c r="R611">
        <f ca="1">DATEDIF(Table_Employee_Clean[[#This Row],[Join_Date]], TODAY(), "y")</f>
        <v>5</v>
      </c>
      <c r="S611" t="str">
        <f>CONCATENATE(TRIM(Table_Employee_Clean[[#This Row],[Name_Concat]])," FROM ",TRIM(Table_Employee_Clean[[#This Row],[Region]]))</f>
        <v>David Garcia FROM Nevada</v>
      </c>
    </row>
    <row r="612" spans="1:19" x14ac:dyDescent="0.25">
      <c r="A612" t="s">
        <v>746</v>
      </c>
      <c r="B612" t="s">
        <v>13</v>
      </c>
      <c r="C612" t="s">
        <v>26</v>
      </c>
      <c r="D612">
        <v>30</v>
      </c>
      <c r="E612" t="s">
        <v>1162</v>
      </c>
      <c r="F612" t="s">
        <v>1161</v>
      </c>
      <c r="G612" t="s">
        <v>28</v>
      </c>
      <c r="H612" s="5">
        <v>44063</v>
      </c>
      <c r="I612">
        <v>83706.17</v>
      </c>
      <c r="J612" t="s">
        <v>48</v>
      </c>
      <c r="K612">
        <v>-7150968831</v>
      </c>
      <c r="L612" t="s">
        <v>18</v>
      </c>
      <c r="M612" t="b">
        <v>0</v>
      </c>
      <c r="N612" s="6" cm="1">
        <f t="array" ref="N612">IF(Table_Employee!I612="N/A",
    IFERROR(MEDIAN(_xlfn._xlws.FILTER(Table_Employee_Clean[Salary],
        (Table_Employee_Clean[Department] = Table_Employee!E612) *
        (Table_Employee_Clean[Region] = Table_Employee!F612))),
    "N/A"),
Table_Employee!I612)</f>
        <v>83706.17</v>
      </c>
      <c r="O612" t="str">
        <f>" "&amp;SUBSTITUTE(Table_Employee_Clean[[#This Row],[Phone]],"-","")</f>
        <v xml:space="preserve"> 7150968831</v>
      </c>
      <c r="P612" t="str">
        <f>TEXT(Table_Employee_Clean[[#This Row],[Format_Phone]],"(000) 000-0000")</f>
        <v>(715) 096-8831</v>
      </c>
      <c r="Q612" t="str">
        <f>CONCATENATE(TRIM(Table_Employee_Clean[[#This Row],[First_Name]])," ",TRIM(Table_Employee_Clean[[#This Row],[Last_Name]]))</f>
        <v>Bob Jones</v>
      </c>
      <c r="R612">
        <f ca="1">DATEDIF(Table_Employee_Clean[[#This Row],[Join_Date]], TODAY(), "y")</f>
        <v>6</v>
      </c>
      <c r="S612" t="str">
        <f>CONCATENATE(TRIM(Table_Employee_Clean[[#This Row],[Name_Concat]])," FROM ",TRIM(Table_Employee_Clean[[#This Row],[Region]]))</f>
        <v>Bob Jones FROM California</v>
      </c>
    </row>
    <row r="613" spans="1:19" x14ac:dyDescent="0.25">
      <c r="A613" t="s">
        <v>747</v>
      </c>
      <c r="B613" t="s">
        <v>57</v>
      </c>
      <c r="C613" t="s">
        <v>53</v>
      </c>
      <c r="D613">
        <v>30</v>
      </c>
      <c r="E613" t="s">
        <v>1164</v>
      </c>
      <c r="F613" t="s">
        <v>1165</v>
      </c>
      <c r="G613" t="s">
        <v>33</v>
      </c>
      <c r="H613" s="5">
        <v>43876</v>
      </c>
      <c r="I613">
        <v>67056.92</v>
      </c>
      <c r="J613" t="s">
        <v>183</v>
      </c>
      <c r="K613">
        <v>-7532735240</v>
      </c>
      <c r="L613" t="s">
        <v>18</v>
      </c>
      <c r="M613" t="b">
        <v>1</v>
      </c>
      <c r="N613" s="6" cm="1">
        <f t="array" ref="N613">IF(Table_Employee!I613="N/A",
    IFERROR(MEDIAN(_xlfn._xlws.FILTER(Table_Employee_Clean[Salary],
        (Table_Employee_Clean[Department] = Table_Employee!E613) *
        (Table_Employee_Clean[Region] = Table_Employee!F613))),
    "N/A"),
Table_Employee!I613)</f>
        <v>67056.92</v>
      </c>
      <c r="O613" t="str">
        <f>" "&amp;SUBSTITUTE(Table_Employee_Clean[[#This Row],[Phone]],"-","")</f>
        <v xml:space="preserve"> 7532735240</v>
      </c>
      <c r="P613" t="str">
        <f>TEXT(Table_Employee_Clean[[#This Row],[Format_Phone]],"(000) 000-0000")</f>
        <v>(753) 273-5240</v>
      </c>
      <c r="Q613" t="str">
        <f>CONCATENATE(TRIM(Table_Employee_Clean[[#This Row],[First_Name]])," ",TRIM(Table_Employee_Clean[[#This Row],[Last_Name]]))</f>
        <v>David Johnson</v>
      </c>
      <c r="R613">
        <f ca="1">DATEDIF(Table_Employee_Clean[[#This Row],[Join_Date]], TODAY(), "y")</f>
        <v>6</v>
      </c>
      <c r="S613" t="str">
        <f>CONCATENATE(TRIM(Table_Employee_Clean[[#This Row],[Name_Concat]])," FROM ",TRIM(Table_Employee_Clean[[#This Row],[Region]]))</f>
        <v>David Johnson FROM Nevada</v>
      </c>
    </row>
    <row r="614" spans="1:19" x14ac:dyDescent="0.25">
      <c r="A614" t="s">
        <v>748</v>
      </c>
      <c r="B614" t="s">
        <v>52</v>
      </c>
      <c r="C614" t="s">
        <v>20</v>
      </c>
      <c r="D614">
        <v>30</v>
      </c>
      <c r="E614" t="s">
        <v>1160</v>
      </c>
      <c r="F614" t="s">
        <v>1171</v>
      </c>
      <c r="G614" t="s">
        <v>16</v>
      </c>
      <c r="H614" s="5">
        <v>45655</v>
      </c>
      <c r="I614">
        <v>90058.85</v>
      </c>
      <c r="J614" t="s">
        <v>114</v>
      </c>
      <c r="K614">
        <v>-397739731</v>
      </c>
      <c r="L614" t="s">
        <v>40</v>
      </c>
      <c r="M614" t="b">
        <v>0</v>
      </c>
      <c r="N614" s="6" cm="1">
        <f t="array" ref="N614">IF(Table_Employee!I614="N/A",
    IFERROR(MEDIAN(_xlfn._xlws.FILTER(Table_Employee_Clean[Salary],
        (Table_Employee_Clean[Department] = Table_Employee!E614) *
        (Table_Employee_Clean[Region] = Table_Employee!F614))),
    "N/A"),
Table_Employee!I614)</f>
        <v>90058.85</v>
      </c>
      <c r="O614" t="str">
        <f>" "&amp;SUBSTITUTE(Table_Employee_Clean[[#This Row],[Phone]],"-","")</f>
        <v xml:space="preserve"> 397739731</v>
      </c>
      <c r="P614" t="str">
        <f>TEXT(Table_Employee_Clean[[#This Row],[Format_Phone]],"(000) 000-0000")</f>
        <v>(039) 773-9731</v>
      </c>
      <c r="Q614" t="str">
        <f>CONCATENATE(TRIM(Table_Employee_Clean[[#This Row],[First_Name]])," ",TRIM(Table_Employee_Clean[[#This Row],[Last_Name]]))</f>
        <v>Charlie Brown</v>
      </c>
      <c r="R614">
        <f ca="1">DATEDIF(Table_Employee_Clean[[#This Row],[Join_Date]], TODAY(), "y")</f>
        <v>1</v>
      </c>
      <c r="S614" t="str">
        <f>CONCATENATE(TRIM(Table_Employee_Clean[[#This Row],[Name_Concat]])," FROM ",TRIM(Table_Employee_Clean[[#This Row],[Region]]))</f>
        <v>Charlie Brown FROM Illinois</v>
      </c>
    </row>
    <row r="615" spans="1:19" x14ac:dyDescent="0.25">
      <c r="A615" t="s">
        <v>749</v>
      </c>
      <c r="B615" t="s">
        <v>32</v>
      </c>
      <c r="C615" t="s">
        <v>53</v>
      </c>
      <c r="D615">
        <v>30</v>
      </c>
      <c r="E615" t="s">
        <v>1168</v>
      </c>
      <c r="F615" t="s">
        <v>1167</v>
      </c>
      <c r="G615" t="s">
        <v>28</v>
      </c>
      <c r="H615" s="5">
        <v>44985</v>
      </c>
      <c r="I615">
        <v>94633.59</v>
      </c>
      <c r="J615" t="s">
        <v>254</v>
      </c>
      <c r="K615">
        <v>-7819523709</v>
      </c>
      <c r="L615" t="s">
        <v>18</v>
      </c>
      <c r="M615" t="b">
        <v>1</v>
      </c>
      <c r="N615" s="6" cm="1">
        <f t="array" ref="N615">IF(Table_Employee!I615="N/A",
    IFERROR(MEDIAN(_xlfn._xlws.FILTER(Table_Employee_Clean[Salary],
        (Table_Employee_Clean[Department] = Table_Employee!E615) *
        (Table_Employee_Clean[Region] = Table_Employee!F615))),
    "N/A"),
Table_Employee!I615)</f>
        <v>94633.59</v>
      </c>
      <c r="O615" t="str">
        <f>" "&amp;SUBSTITUTE(Table_Employee_Clean[[#This Row],[Phone]],"-","")</f>
        <v xml:space="preserve"> 7819523709</v>
      </c>
      <c r="P615" t="str">
        <f>TEXT(Table_Employee_Clean[[#This Row],[Format_Phone]],"(000) 000-0000")</f>
        <v>(781) 952-3709</v>
      </c>
      <c r="Q615" t="str">
        <f>CONCATENATE(TRIM(Table_Employee_Clean[[#This Row],[First_Name]])," ",TRIM(Table_Employee_Clean[[#This Row],[Last_Name]]))</f>
        <v>Eva Johnson</v>
      </c>
      <c r="R615">
        <f ca="1">DATEDIF(Table_Employee_Clean[[#This Row],[Join_Date]], TODAY(), "y")</f>
        <v>3</v>
      </c>
      <c r="S615" t="str">
        <f>CONCATENATE(TRIM(Table_Employee_Clean[[#This Row],[Name_Concat]])," FROM ",TRIM(Table_Employee_Clean[[#This Row],[Region]]))</f>
        <v>Eva Johnson FROM Florida</v>
      </c>
    </row>
    <row r="616" spans="1:19" x14ac:dyDescent="0.25">
      <c r="A616" t="s">
        <v>750</v>
      </c>
      <c r="B616" t="s">
        <v>32</v>
      </c>
      <c r="C616" t="s">
        <v>86</v>
      </c>
      <c r="D616">
        <v>25</v>
      </c>
      <c r="E616" t="s">
        <v>1164</v>
      </c>
      <c r="F616" t="s">
        <v>1167</v>
      </c>
      <c r="G616" t="s">
        <v>28</v>
      </c>
      <c r="H616" s="5">
        <v>44796</v>
      </c>
      <c r="I616">
        <v>110711.17</v>
      </c>
      <c r="J616" t="s">
        <v>213</v>
      </c>
      <c r="K616">
        <v>-687616480</v>
      </c>
      <c r="L616" t="s">
        <v>23</v>
      </c>
      <c r="M616" t="b">
        <v>1</v>
      </c>
      <c r="N616" s="6" cm="1">
        <f t="array" ref="N616">IF(Table_Employee!I616="N/A",
    IFERROR(MEDIAN(_xlfn._xlws.FILTER(Table_Employee_Clean[Salary],
        (Table_Employee_Clean[Department] = Table_Employee!E616) *
        (Table_Employee_Clean[Region] = Table_Employee!F616))),
    "N/A"),
Table_Employee!I616)</f>
        <v>110711.17</v>
      </c>
      <c r="O616" t="str">
        <f>" "&amp;SUBSTITUTE(Table_Employee_Clean[[#This Row],[Phone]],"-","")</f>
        <v xml:space="preserve"> 687616480</v>
      </c>
      <c r="P616" t="str">
        <f>TEXT(Table_Employee_Clean[[#This Row],[Format_Phone]],"(000) 000-0000")</f>
        <v>(068) 761-6480</v>
      </c>
      <c r="Q616" t="str">
        <f>CONCATENATE(TRIM(Table_Employee_Clean[[#This Row],[First_Name]])," ",TRIM(Table_Employee_Clean[[#This Row],[Last_Name]]))</f>
        <v>Eva Miller</v>
      </c>
      <c r="R616">
        <f ca="1">DATEDIF(Table_Employee_Clean[[#This Row],[Join_Date]], TODAY(), "y")</f>
        <v>4</v>
      </c>
      <c r="S616" t="str">
        <f>CONCATENATE(TRIM(Table_Employee_Clean[[#This Row],[Name_Concat]])," FROM ",TRIM(Table_Employee_Clean[[#This Row],[Region]]))</f>
        <v>Eva Miller FROM Florida</v>
      </c>
    </row>
    <row r="617" spans="1:19" x14ac:dyDescent="0.25">
      <c r="A617" t="s">
        <v>751</v>
      </c>
      <c r="B617" t="s">
        <v>67</v>
      </c>
      <c r="C617" t="s">
        <v>37</v>
      </c>
      <c r="D617">
        <v>30</v>
      </c>
      <c r="E617" t="s">
        <v>1164</v>
      </c>
      <c r="F617" t="s">
        <v>1171</v>
      </c>
      <c r="G617" t="s">
        <v>16</v>
      </c>
      <c r="H617" s="5">
        <v>45107</v>
      </c>
      <c r="I617">
        <v>96175.41</v>
      </c>
      <c r="J617" t="s">
        <v>69</v>
      </c>
      <c r="K617">
        <v>-9807704604</v>
      </c>
      <c r="L617" t="s">
        <v>18</v>
      </c>
      <c r="M617" t="b">
        <v>1</v>
      </c>
      <c r="N617" s="6" cm="1">
        <f t="array" ref="N617">IF(Table_Employee!I617="N/A",
    IFERROR(MEDIAN(_xlfn._xlws.FILTER(Table_Employee_Clean[Salary],
        (Table_Employee_Clean[Department] = Table_Employee!E617) *
        (Table_Employee_Clean[Region] = Table_Employee!F617))),
    "N/A"),
Table_Employee!I617)</f>
        <v>96175.41</v>
      </c>
      <c r="O617" t="str">
        <f>" "&amp;SUBSTITUTE(Table_Employee_Clean[[#This Row],[Phone]],"-","")</f>
        <v xml:space="preserve"> 9807704604</v>
      </c>
      <c r="P617" t="str">
        <f>TEXT(Table_Employee_Clean[[#This Row],[Format_Phone]],"(000) 000-0000")</f>
        <v>(980) 770-4604</v>
      </c>
      <c r="Q617" t="str">
        <f>CONCATENATE(TRIM(Table_Employee_Clean[[#This Row],[First_Name]])," ",TRIM(Table_Employee_Clean[[#This Row],[Last_Name]]))</f>
        <v>Grace Williams</v>
      </c>
      <c r="R617">
        <f ca="1">DATEDIF(Table_Employee_Clean[[#This Row],[Join_Date]], TODAY(), "y")</f>
        <v>3</v>
      </c>
      <c r="S617" t="str">
        <f>CONCATENATE(TRIM(Table_Employee_Clean[[#This Row],[Name_Concat]])," FROM ",TRIM(Table_Employee_Clean[[#This Row],[Region]]))</f>
        <v>Grace Williams FROM Illinois</v>
      </c>
    </row>
    <row r="618" spans="1:19" x14ac:dyDescent="0.25">
      <c r="A618" t="s">
        <v>752</v>
      </c>
      <c r="B618" t="s">
        <v>36</v>
      </c>
      <c r="C618" t="s">
        <v>111</v>
      </c>
      <c r="D618">
        <v>40</v>
      </c>
      <c r="E618" t="s">
        <v>1168</v>
      </c>
      <c r="F618" t="s">
        <v>1171</v>
      </c>
      <c r="G618" t="s">
        <v>16</v>
      </c>
      <c r="H618" s="5">
        <v>44301</v>
      </c>
      <c r="I618">
        <v>76474.789999999994</v>
      </c>
      <c r="J618" t="s">
        <v>124</v>
      </c>
      <c r="K618">
        <v>-6876112490</v>
      </c>
      <c r="L618" t="s">
        <v>23</v>
      </c>
      <c r="M618" t="b">
        <v>1</v>
      </c>
      <c r="N618" s="6" cm="1">
        <f t="array" ref="N618">IF(Table_Employee!I618="N/A",
    IFERROR(MEDIAN(_xlfn._xlws.FILTER(Table_Employee_Clean[Salary],
        (Table_Employee_Clean[Department] = Table_Employee!E618) *
        (Table_Employee_Clean[Region] = Table_Employee!F618))),
    "N/A"),
Table_Employee!I618)</f>
        <v>76474.789999999994</v>
      </c>
      <c r="O618" t="str">
        <f>" "&amp;SUBSTITUTE(Table_Employee_Clean[[#This Row],[Phone]],"-","")</f>
        <v xml:space="preserve"> 6876112490</v>
      </c>
      <c r="P618" t="str">
        <f>TEXT(Table_Employee_Clean[[#This Row],[Format_Phone]],"(000) 000-0000")</f>
        <v>(687) 611-2490</v>
      </c>
      <c r="Q618" t="str">
        <f>CONCATENATE(TRIM(Table_Employee_Clean[[#This Row],[First_Name]])," ",TRIM(Table_Employee_Clean[[#This Row],[Last_Name]]))</f>
        <v>Frank Smith</v>
      </c>
      <c r="R618">
        <f ca="1">DATEDIF(Table_Employee_Clean[[#This Row],[Join_Date]], TODAY(), "y")</f>
        <v>5</v>
      </c>
      <c r="S618" t="str">
        <f>CONCATENATE(TRIM(Table_Employee_Clean[[#This Row],[Name_Concat]])," FROM ",TRIM(Table_Employee_Clean[[#This Row],[Region]]))</f>
        <v>Frank Smith FROM Illinois</v>
      </c>
    </row>
    <row r="619" spans="1:19" x14ac:dyDescent="0.25">
      <c r="A619" t="s">
        <v>753</v>
      </c>
      <c r="B619" t="s">
        <v>25</v>
      </c>
      <c r="C619" t="s">
        <v>42</v>
      </c>
      <c r="D619">
        <v>30</v>
      </c>
      <c r="E619" t="s">
        <v>1168</v>
      </c>
      <c r="F619" t="s">
        <v>1171</v>
      </c>
      <c r="G619" t="s">
        <v>28</v>
      </c>
      <c r="H619" s="5">
        <v>44690</v>
      </c>
      <c r="I619">
        <v>107855.99</v>
      </c>
      <c r="J619" t="s">
        <v>44</v>
      </c>
      <c r="K619">
        <v>-2565237340</v>
      </c>
      <c r="L619" t="s">
        <v>23</v>
      </c>
      <c r="M619" t="b">
        <v>0</v>
      </c>
      <c r="N619" s="6" cm="1">
        <f t="array" ref="N619">IF(Table_Employee!I619="N/A",
    IFERROR(MEDIAN(_xlfn._xlws.FILTER(Table_Employee_Clean[Salary],
        (Table_Employee_Clean[Department] = Table_Employee!E619) *
        (Table_Employee_Clean[Region] = Table_Employee!F619))),
    "N/A"),
Table_Employee!I619)</f>
        <v>107855.99</v>
      </c>
      <c r="O619" t="str">
        <f>" "&amp;SUBSTITUTE(Table_Employee_Clean[[#This Row],[Phone]],"-","")</f>
        <v xml:space="preserve"> 2565237340</v>
      </c>
      <c r="P619" t="str">
        <f>TEXT(Table_Employee_Clean[[#This Row],[Format_Phone]],"(000) 000-0000")</f>
        <v>(256) 523-7340</v>
      </c>
      <c r="Q619" t="str">
        <f>CONCATENATE(TRIM(Table_Employee_Clean[[#This Row],[First_Name]])," ",TRIM(Table_Employee_Clean[[#This Row],[Last_Name]]))</f>
        <v>Alice Garcia</v>
      </c>
      <c r="R619">
        <f ca="1">DATEDIF(Table_Employee_Clean[[#This Row],[Join_Date]], TODAY(), "y")</f>
        <v>4</v>
      </c>
      <c r="S619" t="str">
        <f>CONCATENATE(TRIM(Table_Employee_Clean[[#This Row],[Name_Concat]])," FROM ",TRIM(Table_Employee_Clean[[#This Row],[Region]]))</f>
        <v>Alice Garcia FROM Illinois</v>
      </c>
    </row>
    <row r="620" spans="1:19" x14ac:dyDescent="0.25">
      <c r="A620" t="s">
        <v>754</v>
      </c>
      <c r="B620" t="s">
        <v>52</v>
      </c>
      <c r="C620" t="s">
        <v>14</v>
      </c>
      <c r="D620">
        <v>40</v>
      </c>
      <c r="E620" t="s">
        <v>1168</v>
      </c>
      <c r="F620" t="s">
        <v>1171</v>
      </c>
      <c r="G620" t="s">
        <v>16</v>
      </c>
      <c r="H620" s="5">
        <v>45628</v>
      </c>
      <c r="I620">
        <v>104870.78</v>
      </c>
      <c r="J620" t="s">
        <v>149</v>
      </c>
      <c r="K620">
        <v>-5177345474</v>
      </c>
      <c r="L620" t="s">
        <v>23</v>
      </c>
      <c r="M620" t="b">
        <v>1</v>
      </c>
      <c r="N620" s="6" cm="1">
        <f t="array" ref="N620">IF(Table_Employee!I620="N/A",
    IFERROR(MEDIAN(_xlfn._xlws.FILTER(Table_Employee_Clean[Salary],
        (Table_Employee_Clean[Department] = Table_Employee!E620) *
        (Table_Employee_Clean[Region] = Table_Employee!F620))),
    "N/A"),
Table_Employee!I620)</f>
        <v>104870.78</v>
      </c>
      <c r="O620" t="str">
        <f>" "&amp;SUBSTITUTE(Table_Employee_Clean[[#This Row],[Phone]],"-","")</f>
        <v xml:space="preserve"> 5177345474</v>
      </c>
      <c r="P620" t="str">
        <f>TEXT(Table_Employee_Clean[[#This Row],[Format_Phone]],"(000) 000-0000")</f>
        <v>(517) 734-5474</v>
      </c>
      <c r="Q620" t="str">
        <f>CONCATENATE(TRIM(Table_Employee_Clean[[#This Row],[First_Name]])," ",TRIM(Table_Employee_Clean[[#This Row],[Last_Name]]))</f>
        <v>Charlie Davis</v>
      </c>
      <c r="R620">
        <f ca="1">DATEDIF(Table_Employee_Clean[[#This Row],[Join_Date]], TODAY(), "y")</f>
        <v>1</v>
      </c>
      <c r="S620" t="str">
        <f>CONCATENATE(TRIM(Table_Employee_Clean[[#This Row],[Name_Concat]])," FROM ",TRIM(Table_Employee_Clean[[#This Row],[Region]]))</f>
        <v>Charlie Davis FROM Illinois</v>
      </c>
    </row>
    <row r="621" spans="1:19" x14ac:dyDescent="0.25">
      <c r="A621" t="s">
        <v>755</v>
      </c>
      <c r="B621" t="s">
        <v>13</v>
      </c>
      <c r="C621" t="s">
        <v>37</v>
      </c>
      <c r="D621">
        <v>25</v>
      </c>
      <c r="E621" t="s">
        <v>1162</v>
      </c>
      <c r="F621" t="s">
        <v>1165</v>
      </c>
      <c r="G621" t="s">
        <v>16</v>
      </c>
      <c r="H621" s="5">
        <v>45066</v>
      </c>
      <c r="I621" t="s">
        <v>223</v>
      </c>
      <c r="J621" t="s">
        <v>129</v>
      </c>
      <c r="K621">
        <v>-7494902283</v>
      </c>
      <c r="L621" t="s">
        <v>30</v>
      </c>
      <c r="M621" t="b">
        <v>0</v>
      </c>
      <c r="N621" s="6" cm="1">
        <f t="array" ref="N621">IF(Table_Employee!I621="N/A",
    IFERROR(MEDIAN(_xlfn._xlws.FILTER(Table_Employee_Clean[Salary],
        (Table_Employee_Clean[Department] = Table_Employee!E621) *
        (Table_Employee_Clean[Region] = Table_Employee!F621))),
    "N/A"),
Table_Employee!I621)</f>
        <v>73895.595000000001</v>
      </c>
      <c r="O621" t="str">
        <f>" "&amp;SUBSTITUTE(Table_Employee_Clean[[#This Row],[Phone]],"-","")</f>
        <v xml:space="preserve"> 7494902283</v>
      </c>
      <c r="P621" t="str">
        <f>TEXT(Table_Employee_Clean[[#This Row],[Format_Phone]],"(000) 000-0000")</f>
        <v>(749) 490-2283</v>
      </c>
      <c r="Q621" t="str">
        <f>CONCATENATE(TRIM(Table_Employee_Clean[[#This Row],[First_Name]])," ",TRIM(Table_Employee_Clean[[#This Row],[Last_Name]]))</f>
        <v>Bob Williams</v>
      </c>
      <c r="R621">
        <f ca="1">DATEDIF(Table_Employee_Clean[[#This Row],[Join_Date]], TODAY(), "y")</f>
        <v>3</v>
      </c>
      <c r="S621" t="str">
        <f>CONCATENATE(TRIM(Table_Employee_Clean[[#This Row],[Name_Concat]])," FROM ",TRIM(Table_Employee_Clean[[#This Row],[Region]]))</f>
        <v>Bob Williams FROM Nevada</v>
      </c>
    </row>
    <row r="622" spans="1:19" x14ac:dyDescent="0.25">
      <c r="A622" t="s">
        <v>756</v>
      </c>
      <c r="B622" t="s">
        <v>67</v>
      </c>
      <c r="C622" t="s">
        <v>20</v>
      </c>
      <c r="D622">
        <v>30</v>
      </c>
      <c r="E622" t="s">
        <v>1162</v>
      </c>
      <c r="F622" t="s">
        <v>1161</v>
      </c>
      <c r="G622" t="s">
        <v>16</v>
      </c>
      <c r="H622" s="5">
        <v>45259</v>
      </c>
      <c r="I622">
        <v>87087.16</v>
      </c>
      <c r="J622" t="s">
        <v>173</v>
      </c>
      <c r="K622">
        <v>-359544293</v>
      </c>
      <c r="L622" t="s">
        <v>40</v>
      </c>
      <c r="M622" t="b">
        <v>0</v>
      </c>
      <c r="N622" s="6" cm="1">
        <f t="array" ref="N622">IF(Table_Employee!I622="N/A",
    IFERROR(MEDIAN(_xlfn._xlws.FILTER(Table_Employee_Clean[Salary],
        (Table_Employee_Clean[Department] = Table_Employee!E622) *
        (Table_Employee_Clean[Region] = Table_Employee!F622))),
    "N/A"),
Table_Employee!I622)</f>
        <v>87087.16</v>
      </c>
      <c r="O622" t="str">
        <f>" "&amp;SUBSTITUTE(Table_Employee_Clean[[#This Row],[Phone]],"-","")</f>
        <v xml:space="preserve"> 359544293</v>
      </c>
      <c r="P622" t="str">
        <f>TEXT(Table_Employee_Clean[[#This Row],[Format_Phone]],"(000) 000-0000")</f>
        <v>(035) 954-4293</v>
      </c>
      <c r="Q622" t="str">
        <f>CONCATENATE(TRIM(Table_Employee_Clean[[#This Row],[First_Name]])," ",TRIM(Table_Employee_Clean[[#This Row],[Last_Name]]))</f>
        <v>Grace Brown</v>
      </c>
      <c r="R622">
        <f ca="1">DATEDIF(Table_Employee_Clean[[#This Row],[Join_Date]], TODAY(), "y")</f>
        <v>2</v>
      </c>
      <c r="S622" t="str">
        <f>CONCATENATE(TRIM(Table_Employee_Clean[[#This Row],[Name_Concat]])," FROM ",TRIM(Table_Employee_Clean[[#This Row],[Region]]))</f>
        <v>Grace Brown FROM California</v>
      </c>
    </row>
    <row r="623" spans="1:19" x14ac:dyDescent="0.25">
      <c r="A623" t="s">
        <v>757</v>
      </c>
      <c r="B623" t="s">
        <v>63</v>
      </c>
      <c r="C623" t="s">
        <v>53</v>
      </c>
      <c r="D623">
        <v>40</v>
      </c>
      <c r="E623" t="s">
        <v>1170</v>
      </c>
      <c r="F623" t="s">
        <v>1171</v>
      </c>
      <c r="G623" t="s">
        <v>28</v>
      </c>
      <c r="H623" s="5">
        <v>45390</v>
      </c>
      <c r="I623">
        <v>108603.34</v>
      </c>
      <c r="J623" t="s">
        <v>104</v>
      </c>
      <c r="K623">
        <v>-7742229463</v>
      </c>
      <c r="L623" t="s">
        <v>23</v>
      </c>
      <c r="M623" t="b">
        <v>0</v>
      </c>
      <c r="N623" s="6" cm="1">
        <f t="array" ref="N623">IF(Table_Employee!I623="N/A",
    IFERROR(MEDIAN(_xlfn._xlws.FILTER(Table_Employee_Clean[Salary],
        (Table_Employee_Clean[Department] = Table_Employee!E623) *
        (Table_Employee_Clean[Region] = Table_Employee!F623))),
    "N/A"),
Table_Employee!I623)</f>
        <v>108603.34</v>
      </c>
      <c r="O623" t="str">
        <f>" "&amp;SUBSTITUTE(Table_Employee_Clean[[#This Row],[Phone]],"-","")</f>
        <v xml:space="preserve"> 7742229463</v>
      </c>
      <c r="P623" t="str">
        <f>TEXT(Table_Employee_Clean[[#This Row],[Format_Phone]],"(000) 000-0000")</f>
        <v>(774) 222-9463</v>
      </c>
      <c r="Q623" t="str">
        <f>CONCATENATE(TRIM(Table_Employee_Clean[[#This Row],[First_Name]])," ",TRIM(Table_Employee_Clean[[#This Row],[Last_Name]]))</f>
        <v>Heidi Johnson</v>
      </c>
      <c r="R623">
        <f ca="1">DATEDIF(Table_Employee_Clean[[#This Row],[Join_Date]], TODAY(), "y")</f>
        <v>2</v>
      </c>
      <c r="S623" t="str">
        <f>CONCATENATE(TRIM(Table_Employee_Clean[[#This Row],[Name_Concat]])," FROM ",TRIM(Table_Employee_Clean[[#This Row],[Region]]))</f>
        <v>Heidi Johnson FROM Illinois</v>
      </c>
    </row>
    <row r="624" spans="1:19" x14ac:dyDescent="0.25">
      <c r="A624" t="s">
        <v>758</v>
      </c>
      <c r="B624" t="s">
        <v>67</v>
      </c>
      <c r="C624" t="s">
        <v>14</v>
      </c>
      <c r="D624">
        <v>30</v>
      </c>
      <c r="E624" t="s">
        <v>1170</v>
      </c>
      <c r="F624" t="s">
        <v>1167</v>
      </c>
      <c r="G624" t="s">
        <v>16</v>
      </c>
      <c r="H624" s="5">
        <v>45590</v>
      </c>
      <c r="I624">
        <v>55867.23</v>
      </c>
      <c r="J624" t="s">
        <v>195</v>
      </c>
      <c r="K624">
        <v>-3039429044</v>
      </c>
      <c r="L624" t="s">
        <v>23</v>
      </c>
      <c r="M624" t="b">
        <v>0</v>
      </c>
      <c r="N624" s="6" cm="1">
        <f t="array" ref="N624">IF(Table_Employee!I624="N/A",
    IFERROR(MEDIAN(_xlfn._xlws.FILTER(Table_Employee_Clean[Salary],
        (Table_Employee_Clean[Department] = Table_Employee!E624) *
        (Table_Employee_Clean[Region] = Table_Employee!F624))),
    "N/A"),
Table_Employee!I624)</f>
        <v>55867.23</v>
      </c>
      <c r="O624" t="str">
        <f>" "&amp;SUBSTITUTE(Table_Employee_Clean[[#This Row],[Phone]],"-","")</f>
        <v xml:space="preserve"> 3039429044</v>
      </c>
      <c r="P624" t="str">
        <f>TEXT(Table_Employee_Clean[[#This Row],[Format_Phone]],"(000) 000-0000")</f>
        <v>(303) 942-9044</v>
      </c>
      <c r="Q624" t="str">
        <f>CONCATENATE(TRIM(Table_Employee_Clean[[#This Row],[First_Name]])," ",TRIM(Table_Employee_Clean[[#This Row],[Last_Name]]))</f>
        <v>Grace Davis</v>
      </c>
      <c r="R624">
        <f ca="1">DATEDIF(Table_Employee_Clean[[#This Row],[Join_Date]], TODAY(), "y")</f>
        <v>1</v>
      </c>
      <c r="S624" t="str">
        <f>CONCATENATE(TRIM(Table_Employee_Clean[[#This Row],[Name_Concat]])," FROM ",TRIM(Table_Employee_Clean[[#This Row],[Region]]))</f>
        <v>Grace Davis FROM Florida</v>
      </c>
    </row>
    <row r="625" spans="1:19" x14ac:dyDescent="0.25">
      <c r="A625" t="s">
        <v>759</v>
      </c>
      <c r="B625" t="s">
        <v>67</v>
      </c>
      <c r="C625" t="s">
        <v>53</v>
      </c>
      <c r="D625">
        <v>35</v>
      </c>
      <c r="E625" t="s">
        <v>1164</v>
      </c>
      <c r="F625" t="s">
        <v>1163</v>
      </c>
      <c r="G625" t="s">
        <v>28</v>
      </c>
      <c r="H625" s="5">
        <v>45353</v>
      </c>
      <c r="I625">
        <v>105259.57</v>
      </c>
      <c r="J625" t="s">
        <v>116</v>
      </c>
      <c r="K625">
        <v>-8867925297</v>
      </c>
      <c r="L625" t="s">
        <v>30</v>
      </c>
      <c r="M625" t="b">
        <v>1</v>
      </c>
      <c r="N625" s="6" cm="1">
        <f t="array" ref="N625">IF(Table_Employee!I625="N/A",
    IFERROR(MEDIAN(_xlfn._xlws.FILTER(Table_Employee_Clean[Salary],
        (Table_Employee_Clean[Department] = Table_Employee!E625) *
        (Table_Employee_Clean[Region] = Table_Employee!F625))),
    "N/A"),
Table_Employee!I625)</f>
        <v>105259.57</v>
      </c>
      <c r="O625" t="str">
        <f>" "&amp;SUBSTITUTE(Table_Employee_Clean[[#This Row],[Phone]],"-","")</f>
        <v xml:space="preserve"> 8867925297</v>
      </c>
      <c r="P625" t="str">
        <f>TEXT(Table_Employee_Clean[[#This Row],[Format_Phone]],"(000) 000-0000")</f>
        <v>(886) 792-5297</v>
      </c>
      <c r="Q625" t="str">
        <f>CONCATENATE(TRIM(Table_Employee_Clean[[#This Row],[First_Name]])," ",TRIM(Table_Employee_Clean[[#This Row],[Last_Name]]))</f>
        <v>Grace Johnson</v>
      </c>
      <c r="R625">
        <f ca="1">DATEDIF(Table_Employee_Clean[[#This Row],[Join_Date]], TODAY(), "y")</f>
        <v>2</v>
      </c>
      <c r="S625" t="str">
        <f>CONCATENATE(TRIM(Table_Employee_Clean[[#This Row],[Name_Concat]])," FROM ",TRIM(Table_Employee_Clean[[#This Row],[Region]]))</f>
        <v>Grace Johnson FROM Texas</v>
      </c>
    </row>
    <row r="626" spans="1:19" x14ac:dyDescent="0.25">
      <c r="A626" t="s">
        <v>760</v>
      </c>
      <c r="B626" t="s">
        <v>13</v>
      </c>
      <c r="C626" t="s">
        <v>26</v>
      </c>
      <c r="D626">
        <v>30</v>
      </c>
      <c r="E626" t="s">
        <v>1166</v>
      </c>
      <c r="F626" t="s">
        <v>1167</v>
      </c>
      <c r="G626" t="s">
        <v>28</v>
      </c>
      <c r="H626" s="5">
        <v>44251</v>
      </c>
      <c r="I626">
        <v>98143.67</v>
      </c>
      <c r="J626" t="s">
        <v>48</v>
      </c>
      <c r="K626">
        <v>-5856728726</v>
      </c>
      <c r="L626" t="s">
        <v>23</v>
      </c>
      <c r="M626" t="b">
        <v>0</v>
      </c>
      <c r="N626" s="6" cm="1">
        <f t="array" ref="N626">IF(Table_Employee!I626="N/A",
    IFERROR(MEDIAN(_xlfn._xlws.FILTER(Table_Employee_Clean[Salary],
        (Table_Employee_Clean[Department] = Table_Employee!E626) *
        (Table_Employee_Clean[Region] = Table_Employee!F626))),
    "N/A"),
Table_Employee!I626)</f>
        <v>98143.67</v>
      </c>
      <c r="O626" t="str">
        <f>" "&amp;SUBSTITUTE(Table_Employee_Clean[[#This Row],[Phone]],"-","")</f>
        <v xml:space="preserve"> 5856728726</v>
      </c>
      <c r="P626" t="str">
        <f>TEXT(Table_Employee_Clean[[#This Row],[Format_Phone]],"(000) 000-0000")</f>
        <v>(585) 672-8726</v>
      </c>
      <c r="Q626" t="str">
        <f>CONCATENATE(TRIM(Table_Employee_Clean[[#This Row],[First_Name]])," ",TRIM(Table_Employee_Clean[[#This Row],[Last_Name]]))</f>
        <v>Bob Jones</v>
      </c>
      <c r="R626">
        <f ca="1">DATEDIF(Table_Employee_Clean[[#This Row],[Join_Date]], TODAY(), "y")</f>
        <v>5</v>
      </c>
      <c r="S626" t="str">
        <f>CONCATENATE(TRIM(Table_Employee_Clean[[#This Row],[Name_Concat]])," FROM ",TRIM(Table_Employee_Clean[[#This Row],[Region]]))</f>
        <v>Bob Jones FROM Florida</v>
      </c>
    </row>
    <row r="627" spans="1:19" x14ac:dyDescent="0.25">
      <c r="A627" t="s">
        <v>761</v>
      </c>
      <c r="B627" t="s">
        <v>36</v>
      </c>
      <c r="C627" t="s">
        <v>53</v>
      </c>
      <c r="D627">
        <v>25</v>
      </c>
      <c r="E627" t="s">
        <v>1164</v>
      </c>
      <c r="F627" t="s">
        <v>1167</v>
      </c>
      <c r="G627" t="s">
        <v>28</v>
      </c>
      <c r="H627" s="5">
        <v>45029</v>
      </c>
      <c r="I627">
        <v>67754.289999999994</v>
      </c>
      <c r="J627" t="s">
        <v>219</v>
      </c>
      <c r="K627">
        <v>-6015343323</v>
      </c>
      <c r="L627" t="s">
        <v>18</v>
      </c>
      <c r="M627" t="b">
        <v>1</v>
      </c>
      <c r="N627" s="6" cm="1">
        <f t="array" ref="N627">IF(Table_Employee!I627="N/A",
    IFERROR(MEDIAN(_xlfn._xlws.FILTER(Table_Employee_Clean[Salary],
        (Table_Employee_Clean[Department] = Table_Employee!E627) *
        (Table_Employee_Clean[Region] = Table_Employee!F627))),
    "N/A"),
Table_Employee!I627)</f>
        <v>67754.289999999994</v>
      </c>
      <c r="O627" t="str">
        <f>" "&amp;SUBSTITUTE(Table_Employee_Clean[[#This Row],[Phone]],"-","")</f>
        <v xml:space="preserve"> 6015343323</v>
      </c>
      <c r="P627" t="str">
        <f>TEXT(Table_Employee_Clean[[#This Row],[Format_Phone]],"(000) 000-0000")</f>
        <v>(601) 534-3323</v>
      </c>
      <c r="Q627" t="str">
        <f>CONCATENATE(TRIM(Table_Employee_Clean[[#This Row],[First_Name]])," ",TRIM(Table_Employee_Clean[[#This Row],[Last_Name]]))</f>
        <v>Frank Johnson</v>
      </c>
      <c r="R627">
        <f ca="1">DATEDIF(Table_Employee_Clean[[#This Row],[Join_Date]], TODAY(), "y")</f>
        <v>3</v>
      </c>
      <c r="S627" t="str">
        <f>CONCATENATE(TRIM(Table_Employee_Clean[[#This Row],[Name_Concat]])," FROM ",TRIM(Table_Employee_Clean[[#This Row],[Region]]))</f>
        <v>Frank Johnson FROM Florida</v>
      </c>
    </row>
    <row r="628" spans="1:19" x14ac:dyDescent="0.25">
      <c r="A628" t="s">
        <v>762</v>
      </c>
      <c r="B628" t="s">
        <v>67</v>
      </c>
      <c r="C628" t="s">
        <v>26</v>
      </c>
      <c r="D628">
        <v>30</v>
      </c>
      <c r="E628" t="s">
        <v>1170</v>
      </c>
      <c r="F628" t="s">
        <v>1171</v>
      </c>
      <c r="G628" t="s">
        <v>33</v>
      </c>
      <c r="H628" s="5">
        <v>45224</v>
      </c>
      <c r="I628">
        <v>77821.789999999994</v>
      </c>
      <c r="J628" t="s">
        <v>73</v>
      </c>
      <c r="K628">
        <v>-9135779082</v>
      </c>
      <c r="L628" t="s">
        <v>18</v>
      </c>
      <c r="M628" t="b">
        <v>0</v>
      </c>
      <c r="N628" s="6" cm="1">
        <f t="array" ref="N628">IF(Table_Employee!I628="N/A",
    IFERROR(MEDIAN(_xlfn._xlws.FILTER(Table_Employee_Clean[Salary],
        (Table_Employee_Clean[Department] = Table_Employee!E628) *
        (Table_Employee_Clean[Region] = Table_Employee!F628))),
    "N/A"),
Table_Employee!I628)</f>
        <v>77821.789999999994</v>
      </c>
      <c r="O628" t="str">
        <f>" "&amp;SUBSTITUTE(Table_Employee_Clean[[#This Row],[Phone]],"-","")</f>
        <v xml:space="preserve"> 9135779082</v>
      </c>
      <c r="P628" t="str">
        <f>TEXT(Table_Employee_Clean[[#This Row],[Format_Phone]],"(000) 000-0000")</f>
        <v>(913) 577-9082</v>
      </c>
      <c r="Q628" t="str">
        <f>CONCATENATE(TRIM(Table_Employee_Clean[[#This Row],[First_Name]])," ",TRIM(Table_Employee_Clean[[#This Row],[Last_Name]]))</f>
        <v>Grace Jones</v>
      </c>
      <c r="R628">
        <f ca="1">DATEDIF(Table_Employee_Clean[[#This Row],[Join_Date]], TODAY(), "y")</f>
        <v>2</v>
      </c>
      <c r="S628" t="str">
        <f>CONCATENATE(TRIM(Table_Employee_Clean[[#This Row],[Name_Concat]])," FROM ",TRIM(Table_Employee_Clean[[#This Row],[Region]]))</f>
        <v>Grace Jones FROM Illinois</v>
      </c>
    </row>
    <row r="629" spans="1:19" x14ac:dyDescent="0.25">
      <c r="A629" t="s">
        <v>763</v>
      </c>
      <c r="B629" t="s">
        <v>63</v>
      </c>
      <c r="C629" t="s">
        <v>86</v>
      </c>
      <c r="D629">
        <v>30</v>
      </c>
      <c r="E629" t="s">
        <v>1170</v>
      </c>
      <c r="F629" t="s">
        <v>1171</v>
      </c>
      <c r="G629" t="s">
        <v>28</v>
      </c>
      <c r="H629" s="5">
        <v>44821</v>
      </c>
      <c r="I629">
        <v>67764.44</v>
      </c>
      <c r="J629" t="s">
        <v>118</v>
      </c>
      <c r="K629">
        <v>-3506158147</v>
      </c>
      <c r="L629" t="s">
        <v>40</v>
      </c>
      <c r="M629" t="b">
        <v>0</v>
      </c>
      <c r="N629" s="6" cm="1">
        <f t="array" ref="N629">IF(Table_Employee!I629="N/A",
    IFERROR(MEDIAN(_xlfn._xlws.FILTER(Table_Employee_Clean[Salary],
        (Table_Employee_Clean[Department] = Table_Employee!E629) *
        (Table_Employee_Clean[Region] = Table_Employee!F629))),
    "N/A"),
Table_Employee!I629)</f>
        <v>67764.44</v>
      </c>
      <c r="O629" t="str">
        <f>" "&amp;SUBSTITUTE(Table_Employee_Clean[[#This Row],[Phone]],"-","")</f>
        <v xml:space="preserve"> 3506158147</v>
      </c>
      <c r="P629" t="str">
        <f>TEXT(Table_Employee_Clean[[#This Row],[Format_Phone]],"(000) 000-0000")</f>
        <v>(350) 615-8147</v>
      </c>
      <c r="Q629" t="str">
        <f>CONCATENATE(TRIM(Table_Employee_Clean[[#This Row],[First_Name]])," ",TRIM(Table_Employee_Clean[[#This Row],[Last_Name]]))</f>
        <v>Heidi Miller</v>
      </c>
      <c r="R629">
        <f ca="1">DATEDIF(Table_Employee_Clean[[#This Row],[Join_Date]], TODAY(), "y")</f>
        <v>4</v>
      </c>
      <c r="S629" t="str">
        <f>CONCATENATE(TRIM(Table_Employee_Clean[[#This Row],[Name_Concat]])," FROM ",TRIM(Table_Employee_Clean[[#This Row],[Region]]))</f>
        <v>Heidi Miller FROM Illinois</v>
      </c>
    </row>
    <row r="630" spans="1:19" x14ac:dyDescent="0.25">
      <c r="A630" t="s">
        <v>764</v>
      </c>
      <c r="B630" t="s">
        <v>36</v>
      </c>
      <c r="C630" t="s">
        <v>14</v>
      </c>
      <c r="D630">
        <v>40</v>
      </c>
      <c r="E630" t="s">
        <v>1160</v>
      </c>
      <c r="F630" t="s">
        <v>1169</v>
      </c>
      <c r="G630" t="s">
        <v>28</v>
      </c>
      <c r="H630" s="5">
        <v>44074</v>
      </c>
      <c r="I630">
        <v>102346.99</v>
      </c>
      <c r="J630" t="s">
        <v>50</v>
      </c>
      <c r="K630">
        <v>-8810798333</v>
      </c>
      <c r="L630" t="s">
        <v>23</v>
      </c>
      <c r="M630" t="b">
        <v>1</v>
      </c>
      <c r="N630" s="6" cm="1">
        <f t="array" ref="N630">IF(Table_Employee!I630="N/A",
    IFERROR(MEDIAN(_xlfn._xlws.FILTER(Table_Employee_Clean[Salary],
        (Table_Employee_Clean[Department] = Table_Employee!E630) *
        (Table_Employee_Clean[Region] = Table_Employee!F630))),
    "N/A"),
Table_Employee!I630)</f>
        <v>102346.99</v>
      </c>
      <c r="O630" t="str">
        <f>" "&amp;SUBSTITUTE(Table_Employee_Clean[[#This Row],[Phone]],"-","")</f>
        <v xml:space="preserve"> 8810798333</v>
      </c>
      <c r="P630" t="str">
        <f>TEXT(Table_Employee_Clean[[#This Row],[Format_Phone]],"(000) 000-0000")</f>
        <v>(881) 079-8333</v>
      </c>
      <c r="Q630" t="str">
        <f>CONCATENATE(TRIM(Table_Employee_Clean[[#This Row],[First_Name]])," ",TRIM(Table_Employee_Clean[[#This Row],[Last_Name]]))</f>
        <v>Frank Davis</v>
      </c>
      <c r="R630">
        <f ca="1">DATEDIF(Table_Employee_Clean[[#This Row],[Join_Date]], TODAY(), "y")</f>
        <v>6</v>
      </c>
      <c r="S630" t="str">
        <f>CONCATENATE(TRIM(Table_Employee_Clean[[#This Row],[Name_Concat]])," FROM ",TRIM(Table_Employee_Clean[[#This Row],[Region]]))</f>
        <v>Frank Davis FROM New York</v>
      </c>
    </row>
    <row r="631" spans="1:19" x14ac:dyDescent="0.25">
      <c r="A631" t="s">
        <v>765</v>
      </c>
      <c r="B631" t="s">
        <v>52</v>
      </c>
      <c r="C631" t="s">
        <v>14</v>
      </c>
      <c r="D631">
        <v>25</v>
      </c>
      <c r="E631" t="s">
        <v>1164</v>
      </c>
      <c r="F631" t="s">
        <v>1171</v>
      </c>
      <c r="G631" t="s">
        <v>33</v>
      </c>
      <c r="H631" s="5">
        <v>45440</v>
      </c>
      <c r="I631">
        <v>73690.649999999994</v>
      </c>
      <c r="J631" t="s">
        <v>149</v>
      </c>
      <c r="K631">
        <v>-2337209483</v>
      </c>
      <c r="L631" t="s">
        <v>30</v>
      </c>
      <c r="M631" t="b">
        <v>1</v>
      </c>
      <c r="N631" s="6" cm="1">
        <f t="array" ref="N631">IF(Table_Employee!I631="N/A",
    IFERROR(MEDIAN(_xlfn._xlws.FILTER(Table_Employee_Clean[Salary],
        (Table_Employee_Clean[Department] = Table_Employee!E631) *
        (Table_Employee_Clean[Region] = Table_Employee!F631))),
    "N/A"),
Table_Employee!I631)</f>
        <v>73690.649999999994</v>
      </c>
      <c r="O631" t="str">
        <f>" "&amp;SUBSTITUTE(Table_Employee_Clean[[#This Row],[Phone]],"-","")</f>
        <v xml:space="preserve"> 2337209483</v>
      </c>
      <c r="P631" t="str">
        <f>TEXT(Table_Employee_Clean[[#This Row],[Format_Phone]],"(000) 000-0000")</f>
        <v>(233) 720-9483</v>
      </c>
      <c r="Q631" t="str">
        <f>CONCATENATE(TRIM(Table_Employee_Clean[[#This Row],[First_Name]])," ",TRIM(Table_Employee_Clean[[#This Row],[Last_Name]]))</f>
        <v>Charlie Davis</v>
      </c>
      <c r="R631">
        <f ca="1">DATEDIF(Table_Employee_Clean[[#This Row],[Join_Date]], TODAY(), "y")</f>
        <v>2</v>
      </c>
      <c r="S631" t="str">
        <f>CONCATENATE(TRIM(Table_Employee_Clean[[#This Row],[Name_Concat]])," FROM ",TRIM(Table_Employee_Clean[[#This Row],[Region]]))</f>
        <v>Charlie Davis FROM Illinois</v>
      </c>
    </row>
    <row r="632" spans="1:19" x14ac:dyDescent="0.25">
      <c r="A632" t="s">
        <v>766</v>
      </c>
      <c r="B632" t="s">
        <v>25</v>
      </c>
      <c r="C632" t="s">
        <v>111</v>
      </c>
      <c r="D632">
        <v>30</v>
      </c>
      <c r="E632" t="s">
        <v>1162</v>
      </c>
      <c r="F632" t="s">
        <v>1165</v>
      </c>
      <c r="G632" t="s">
        <v>16</v>
      </c>
      <c r="H632" s="5">
        <v>45478</v>
      </c>
      <c r="I632">
        <v>56376.2</v>
      </c>
      <c r="J632" t="s">
        <v>159</v>
      </c>
      <c r="K632">
        <v>-1312840332</v>
      </c>
      <c r="L632" t="s">
        <v>18</v>
      </c>
      <c r="M632" t="b">
        <v>1</v>
      </c>
      <c r="N632" s="6" cm="1">
        <f t="array" ref="N632">IF(Table_Employee!I632="N/A",
    IFERROR(MEDIAN(_xlfn._xlws.FILTER(Table_Employee_Clean[Salary],
        (Table_Employee_Clean[Department] = Table_Employee!E632) *
        (Table_Employee_Clean[Region] = Table_Employee!F632))),
    "N/A"),
Table_Employee!I632)</f>
        <v>56376.2</v>
      </c>
      <c r="O632" t="str">
        <f>" "&amp;SUBSTITUTE(Table_Employee_Clean[[#This Row],[Phone]],"-","")</f>
        <v xml:space="preserve"> 1312840332</v>
      </c>
      <c r="P632" t="str">
        <f>TEXT(Table_Employee_Clean[[#This Row],[Format_Phone]],"(000) 000-0000")</f>
        <v>(131) 284-0332</v>
      </c>
      <c r="Q632" t="str">
        <f>CONCATENATE(TRIM(Table_Employee_Clean[[#This Row],[First_Name]])," ",TRIM(Table_Employee_Clean[[#This Row],[Last_Name]]))</f>
        <v>Alice Smith</v>
      </c>
      <c r="R632">
        <f ca="1">DATEDIF(Table_Employee_Clean[[#This Row],[Join_Date]], TODAY(), "y")</f>
        <v>2</v>
      </c>
      <c r="S632" t="str">
        <f>CONCATENATE(TRIM(Table_Employee_Clean[[#This Row],[Name_Concat]])," FROM ",TRIM(Table_Employee_Clean[[#This Row],[Region]]))</f>
        <v>Alice Smith FROM Nevada</v>
      </c>
    </row>
    <row r="633" spans="1:19" x14ac:dyDescent="0.25">
      <c r="A633" t="s">
        <v>767</v>
      </c>
      <c r="B633" t="s">
        <v>67</v>
      </c>
      <c r="C633" t="s">
        <v>20</v>
      </c>
      <c r="D633">
        <v>25</v>
      </c>
      <c r="E633" t="s">
        <v>1166</v>
      </c>
      <c r="F633" t="s">
        <v>1161</v>
      </c>
      <c r="G633" t="s">
        <v>16</v>
      </c>
      <c r="H633" s="5">
        <v>44590</v>
      </c>
      <c r="I633">
        <v>55602.78</v>
      </c>
      <c r="J633" t="s">
        <v>173</v>
      </c>
      <c r="K633">
        <v>-9977180512</v>
      </c>
      <c r="L633" t="s">
        <v>30</v>
      </c>
      <c r="M633" t="b">
        <v>0</v>
      </c>
      <c r="N633" s="6" cm="1">
        <f t="array" ref="N633">IF(Table_Employee!I633="N/A",
    IFERROR(MEDIAN(_xlfn._xlws.FILTER(Table_Employee_Clean[Salary],
        (Table_Employee_Clean[Department] = Table_Employee!E633) *
        (Table_Employee_Clean[Region] = Table_Employee!F633))),
    "N/A"),
Table_Employee!I633)</f>
        <v>55602.78</v>
      </c>
      <c r="O633" t="str">
        <f>" "&amp;SUBSTITUTE(Table_Employee_Clean[[#This Row],[Phone]],"-","")</f>
        <v xml:space="preserve"> 9977180512</v>
      </c>
      <c r="P633" t="str">
        <f>TEXT(Table_Employee_Clean[[#This Row],[Format_Phone]],"(000) 000-0000")</f>
        <v>(997) 718-0512</v>
      </c>
      <c r="Q633" t="str">
        <f>CONCATENATE(TRIM(Table_Employee_Clean[[#This Row],[First_Name]])," ",TRIM(Table_Employee_Clean[[#This Row],[Last_Name]]))</f>
        <v>Grace Brown</v>
      </c>
      <c r="R633">
        <f ca="1">DATEDIF(Table_Employee_Clean[[#This Row],[Join_Date]], TODAY(), "y")</f>
        <v>4</v>
      </c>
      <c r="S633" t="str">
        <f>CONCATENATE(TRIM(Table_Employee_Clean[[#This Row],[Name_Concat]])," FROM ",TRIM(Table_Employee_Clean[[#This Row],[Region]]))</f>
        <v>Grace Brown FROM California</v>
      </c>
    </row>
    <row r="634" spans="1:19" x14ac:dyDescent="0.25">
      <c r="A634" t="s">
        <v>768</v>
      </c>
      <c r="B634" t="s">
        <v>67</v>
      </c>
      <c r="C634" t="s">
        <v>26</v>
      </c>
      <c r="D634">
        <v>40</v>
      </c>
      <c r="E634" t="s">
        <v>1168</v>
      </c>
      <c r="F634" t="s">
        <v>1165</v>
      </c>
      <c r="G634" t="s">
        <v>28</v>
      </c>
      <c r="H634" s="5">
        <v>44417</v>
      </c>
      <c r="I634">
        <v>99812.41</v>
      </c>
      <c r="J634" t="s">
        <v>73</v>
      </c>
      <c r="K634">
        <v>-7171731892</v>
      </c>
      <c r="L634" t="s">
        <v>30</v>
      </c>
      <c r="M634" t="b">
        <v>0</v>
      </c>
      <c r="N634" s="6" cm="1">
        <f t="array" ref="N634">IF(Table_Employee!I634="N/A",
    IFERROR(MEDIAN(_xlfn._xlws.FILTER(Table_Employee_Clean[Salary],
        (Table_Employee_Clean[Department] = Table_Employee!E634) *
        (Table_Employee_Clean[Region] = Table_Employee!F634))),
    "N/A"),
Table_Employee!I634)</f>
        <v>99812.41</v>
      </c>
      <c r="O634" t="str">
        <f>" "&amp;SUBSTITUTE(Table_Employee_Clean[[#This Row],[Phone]],"-","")</f>
        <v xml:space="preserve"> 7171731892</v>
      </c>
      <c r="P634" t="str">
        <f>TEXT(Table_Employee_Clean[[#This Row],[Format_Phone]],"(000) 000-0000")</f>
        <v>(717) 173-1892</v>
      </c>
      <c r="Q634" t="str">
        <f>CONCATENATE(TRIM(Table_Employee_Clean[[#This Row],[First_Name]])," ",TRIM(Table_Employee_Clean[[#This Row],[Last_Name]]))</f>
        <v>Grace Jones</v>
      </c>
      <c r="R634">
        <f ca="1">DATEDIF(Table_Employee_Clean[[#This Row],[Join_Date]], TODAY(), "y")</f>
        <v>5</v>
      </c>
      <c r="S634" t="str">
        <f>CONCATENATE(TRIM(Table_Employee_Clean[[#This Row],[Name_Concat]])," FROM ",TRIM(Table_Employee_Clean[[#This Row],[Region]]))</f>
        <v>Grace Jones FROM Nevada</v>
      </c>
    </row>
    <row r="635" spans="1:19" x14ac:dyDescent="0.25">
      <c r="A635" t="s">
        <v>769</v>
      </c>
      <c r="B635" t="s">
        <v>52</v>
      </c>
      <c r="C635" t="s">
        <v>111</v>
      </c>
      <c r="D635">
        <v>40</v>
      </c>
      <c r="E635" t="s">
        <v>1162</v>
      </c>
      <c r="F635" t="s">
        <v>1163</v>
      </c>
      <c r="G635" t="s">
        <v>16</v>
      </c>
      <c r="H635" s="5">
        <v>45572</v>
      </c>
      <c r="I635">
        <v>95981.9</v>
      </c>
      <c r="J635" t="s">
        <v>167</v>
      </c>
      <c r="K635">
        <v>-9749096172</v>
      </c>
      <c r="L635" t="s">
        <v>18</v>
      </c>
      <c r="M635" t="b">
        <v>1</v>
      </c>
      <c r="N635" s="6" cm="1">
        <f t="array" ref="N635">IF(Table_Employee!I635="N/A",
    IFERROR(MEDIAN(_xlfn._xlws.FILTER(Table_Employee_Clean[Salary],
        (Table_Employee_Clean[Department] = Table_Employee!E635) *
        (Table_Employee_Clean[Region] = Table_Employee!F635))),
    "N/A"),
Table_Employee!I635)</f>
        <v>95981.9</v>
      </c>
      <c r="O635" t="str">
        <f>" "&amp;SUBSTITUTE(Table_Employee_Clean[[#This Row],[Phone]],"-","")</f>
        <v xml:space="preserve"> 9749096172</v>
      </c>
      <c r="P635" t="str">
        <f>TEXT(Table_Employee_Clean[[#This Row],[Format_Phone]],"(000) 000-0000")</f>
        <v>(974) 909-6172</v>
      </c>
      <c r="Q635" t="str">
        <f>CONCATENATE(TRIM(Table_Employee_Clean[[#This Row],[First_Name]])," ",TRIM(Table_Employee_Clean[[#This Row],[Last_Name]]))</f>
        <v>Charlie Smith</v>
      </c>
      <c r="R635">
        <f ca="1">DATEDIF(Table_Employee_Clean[[#This Row],[Join_Date]], TODAY(), "y")</f>
        <v>2</v>
      </c>
      <c r="S635" t="str">
        <f>CONCATENATE(TRIM(Table_Employee_Clean[[#This Row],[Name_Concat]])," FROM ",TRIM(Table_Employee_Clean[[#This Row],[Region]]))</f>
        <v>Charlie Smith FROM Texas</v>
      </c>
    </row>
    <row r="636" spans="1:19" x14ac:dyDescent="0.25">
      <c r="A636" t="s">
        <v>770</v>
      </c>
      <c r="B636" t="s">
        <v>32</v>
      </c>
      <c r="C636" t="s">
        <v>53</v>
      </c>
      <c r="D636">
        <v>30</v>
      </c>
      <c r="E636" t="s">
        <v>1166</v>
      </c>
      <c r="F636" t="s">
        <v>1171</v>
      </c>
      <c r="G636" t="s">
        <v>28</v>
      </c>
      <c r="H636" s="5">
        <v>44887</v>
      </c>
      <c r="I636">
        <v>98891.48</v>
      </c>
      <c r="J636" t="s">
        <v>254</v>
      </c>
      <c r="K636">
        <v>-9970469471</v>
      </c>
      <c r="L636" t="s">
        <v>30</v>
      </c>
      <c r="M636" t="b">
        <v>1</v>
      </c>
      <c r="N636" s="6" cm="1">
        <f t="array" ref="N636">IF(Table_Employee!I636="N/A",
    IFERROR(MEDIAN(_xlfn._xlws.FILTER(Table_Employee_Clean[Salary],
        (Table_Employee_Clean[Department] = Table_Employee!E636) *
        (Table_Employee_Clean[Region] = Table_Employee!F636))),
    "N/A"),
Table_Employee!I636)</f>
        <v>98891.48</v>
      </c>
      <c r="O636" t="str">
        <f>" "&amp;SUBSTITUTE(Table_Employee_Clean[[#This Row],[Phone]],"-","")</f>
        <v xml:space="preserve"> 9970469471</v>
      </c>
      <c r="P636" t="str">
        <f>TEXT(Table_Employee_Clean[[#This Row],[Format_Phone]],"(000) 000-0000")</f>
        <v>(997) 046-9471</v>
      </c>
      <c r="Q636" t="str">
        <f>CONCATENATE(TRIM(Table_Employee_Clean[[#This Row],[First_Name]])," ",TRIM(Table_Employee_Clean[[#This Row],[Last_Name]]))</f>
        <v>Eva Johnson</v>
      </c>
      <c r="R636">
        <f ca="1">DATEDIF(Table_Employee_Clean[[#This Row],[Join_Date]], TODAY(), "y")</f>
        <v>3</v>
      </c>
      <c r="S636" t="str">
        <f>CONCATENATE(TRIM(Table_Employee_Clean[[#This Row],[Name_Concat]])," FROM ",TRIM(Table_Employee_Clean[[#This Row],[Region]]))</f>
        <v>Eva Johnson FROM Illinois</v>
      </c>
    </row>
    <row r="637" spans="1:19" x14ac:dyDescent="0.25">
      <c r="A637" t="s">
        <v>771</v>
      </c>
      <c r="B637" t="s">
        <v>25</v>
      </c>
      <c r="C637" t="s">
        <v>53</v>
      </c>
      <c r="D637">
        <v>35</v>
      </c>
      <c r="E637" t="s">
        <v>1164</v>
      </c>
      <c r="F637" t="s">
        <v>1165</v>
      </c>
      <c r="G637" t="s">
        <v>16</v>
      </c>
      <c r="H637" s="5">
        <v>44153</v>
      </c>
      <c r="I637">
        <v>56079</v>
      </c>
      <c r="J637" t="s">
        <v>134</v>
      </c>
      <c r="K637">
        <v>-5878444834</v>
      </c>
      <c r="L637" t="s">
        <v>18</v>
      </c>
      <c r="M637" t="b">
        <v>1</v>
      </c>
      <c r="N637" s="6" cm="1">
        <f t="array" ref="N637">IF(Table_Employee!I637="N/A",
    IFERROR(MEDIAN(_xlfn._xlws.FILTER(Table_Employee_Clean[Salary],
        (Table_Employee_Clean[Department] = Table_Employee!E637) *
        (Table_Employee_Clean[Region] = Table_Employee!F637))),
    "N/A"),
Table_Employee!I637)</f>
        <v>56079</v>
      </c>
      <c r="O637" t="str">
        <f>" "&amp;SUBSTITUTE(Table_Employee_Clean[[#This Row],[Phone]],"-","")</f>
        <v xml:space="preserve"> 5878444834</v>
      </c>
      <c r="P637" t="str">
        <f>TEXT(Table_Employee_Clean[[#This Row],[Format_Phone]],"(000) 000-0000")</f>
        <v>(587) 844-4834</v>
      </c>
      <c r="Q637" t="str">
        <f>CONCATENATE(TRIM(Table_Employee_Clean[[#This Row],[First_Name]])," ",TRIM(Table_Employee_Clean[[#This Row],[Last_Name]]))</f>
        <v>Alice Johnson</v>
      </c>
      <c r="R637">
        <f ca="1">DATEDIF(Table_Employee_Clean[[#This Row],[Join_Date]], TODAY(), "y")</f>
        <v>5</v>
      </c>
      <c r="S637" t="str">
        <f>CONCATENATE(TRIM(Table_Employee_Clean[[#This Row],[Name_Concat]])," FROM ",TRIM(Table_Employee_Clean[[#This Row],[Region]]))</f>
        <v>Alice Johnson FROM Nevada</v>
      </c>
    </row>
    <row r="638" spans="1:19" x14ac:dyDescent="0.25">
      <c r="A638" t="s">
        <v>772</v>
      </c>
      <c r="B638" t="s">
        <v>67</v>
      </c>
      <c r="C638" t="s">
        <v>111</v>
      </c>
      <c r="D638">
        <v>35</v>
      </c>
      <c r="E638" t="s">
        <v>1160</v>
      </c>
      <c r="F638" t="s">
        <v>1167</v>
      </c>
      <c r="G638" t="s">
        <v>33</v>
      </c>
      <c r="H638" s="5">
        <v>45031</v>
      </c>
      <c r="I638" t="s">
        <v>223</v>
      </c>
      <c r="J638" t="s">
        <v>122</v>
      </c>
      <c r="K638">
        <v>-4884712704</v>
      </c>
      <c r="L638" t="s">
        <v>30</v>
      </c>
      <c r="M638" t="b">
        <v>1</v>
      </c>
      <c r="N638" s="6" cm="1">
        <f t="array" ref="N638">IF(Table_Employee!I638="N/A",
    IFERROR(MEDIAN(_xlfn._xlws.FILTER(Table_Employee_Clean[Salary],
        (Table_Employee_Clean[Department] = Table_Employee!E638) *
        (Table_Employee_Clean[Region] = Table_Employee!F638))),
    "N/A"),
Table_Employee!I638)</f>
        <v>90856.21</v>
      </c>
      <c r="O638" t="str">
        <f>" "&amp;SUBSTITUTE(Table_Employee_Clean[[#This Row],[Phone]],"-","")</f>
        <v xml:space="preserve"> 4884712704</v>
      </c>
      <c r="P638" t="str">
        <f>TEXT(Table_Employee_Clean[[#This Row],[Format_Phone]],"(000) 000-0000")</f>
        <v>(488) 471-2704</v>
      </c>
      <c r="Q638" t="str">
        <f>CONCATENATE(TRIM(Table_Employee_Clean[[#This Row],[First_Name]])," ",TRIM(Table_Employee_Clean[[#This Row],[Last_Name]]))</f>
        <v>Grace Smith</v>
      </c>
      <c r="R638">
        <f ca="1">DATEDIF(Table_Employee_Clean[[#This Row],[Join_Date]], TODAY(), "y")</f>
        <v>3</v>
      </c>
      <c r="S638" t="str">
        <f>CONCATENATE(TRIM(Table_Employee_Clean[[#This Row],[Name_Concat]])," FROM ",TRIM(Table_Employee_Clean[[#This Row],[Region]]))</f>
        <v>Grace Smith FROM Florida</v>
      </c>
    </row>
    <row r="639" spans="1:19" x14ac:dyDescent="0.25">
      <c r="A639" t="s">
        <v>773</v>
      </c>
      <c r="B639" t="s">
        <v>13</v>
      </c>
      <c r="C639" t="s">
        <v>14</v>
      </c>
      <c r="D639">
        <v>25</v>
      </c>
      <c r="E639" t="s">
        <v>1168</v>
      </c>
      <c r="F639" t="s">
        <v>1161</v>
      </c>
      <c r="G639" t="s">
        <v>28</v>
      </c>
      <c r="H639" s="5">
        <v>45530</v>
      </c>
      <c r="I639">
        <v>89137.97</v>
      </c>
      <c r="J639" t="s">
        <v>17</v>
      </c>
      <c r="K639">
        <v>-8772216416</v>
      </c>
      <c r="L639" t="s">
        <v>18</v>
      </c>
      <c r="M639" t="b">
        <v>0</v>
      </c>
      <c r="N639" s="6" cm="1">
        <f t="array" ref="N639">IF(Table_Employee!I639="N/A",
    IFERROR(MEDIAN(_xlfn._xlws.FILTER(Table_Employee_Clean[Salary],
        (Table_Employee_Clean[Department] = Table_Employee!E639) *
        (Table_Employee_Clean[Region] = Table_Employee!F639))),
    "N/A"),
Table_Employee!I639)</f>
        <v>89137.97</v>
      </c>
      <c r="O639" t="str">
        <f>" "&amp;SUBSTITUTE(Table_Employee_Clean[[#This Row],[Phone]],"-","")</f>
        <v xml:space="preserve"> 8772216416</v>
      </c>
      <c r="P639" t="str">
        <f>TEXT(Table_Employee_Clean[[#This Row],[Format_Phone]],"(000) 000-0000")</f>
        <v>(877) 221-6416</v>
      </c>
      <c r="Q639" t="str">
        <f>CONCATENATE(TRIM(Table_Employee_Clean[[#This Row],[First_Name]])," ",TRIM(Table_Employee_Clean[[#This Row],[Last_Name]]))</f>
        <v>Bob Davis</v>
      </c>
      <c r="R639">
        <f ca="1">DATEDIF(Table_Employee_Clean[[#This Row],[Join_Date]], TODAY(), "y")</f>
        <v>2</v>
      </c>
      <c r="S639" t="str">
        <f>CONCATENATE(TRIM(Table_Employee_Clean[[#This Row],[Name_Concat]])," FROM ",TRIM(Table_Employee_Clean[[#This Row],[Region]]))</f>
        <v>Bob Davis FROM California</v>
      </c>
    </row>
    <row r="640" spans="1:19" x14ac:dyDescent="0.25">
      <c r="A640" t="s">
        <v>774</v>
      </c>
      <c r="B640" t="s">
        <v>36</v>
      </c>
      <c r="C640" t="s">
        <v>53</v>
      </c>
      <c r="D640">
        <v>35</v>
      </c>
      <c r="E640" t="s">
        <v>1164</v>
      </c>
      <c r="F640" t="s">
        <v>1171</v>
      </c>
      <c r="G640" t="s">
        <v>16</v>
      </c>
      <c r="H640" s="5">
        <v>44762</v>
      </c>
      <c r="I640">
        <v>115079.97</v>
      </c>
      <c r="J640" t="s">
        <v>219</v>
      </c>
      <c r="K640">
        <v>-5823133483</v>
      </c>
      <c r="L640" t="s">
        <v>23</v>
      </c>
      <c r="M640" t="b">
        <v>1</v>
      </c>
      <c r="N640" s="6" cm="1">
        <f t="array" ref="N640">IF(Table_Employee!I640="N/A",
    IFERROR(MEDIAN(_xlfn._xlws.FILTER(Table_Employee_Clean[Salary],
        (Table_Employee_Clean[Department] = Table_Employee!E640) *
        (Table_Employee_Clean[Region] = Table_Employee!F640))),
    "N/A"),
Table_Employee!I640)</f>
        <v>115079.97</v>
      </c>
      <c r="O640" t="str">
        <f>" "&amp;SUBSTITUTE(Table_Employee_Clean[[#This Row],[Phone]],"-","")</f>
        <v xml:space="preserve"> 5823133483</v>
      </c>
      <c r="P640" t="str">
        <f>TEXT(Table_Employee_Clean[[#This Row],[Format_Phone]],"(000) 000-0000")</f>
        <v>(582) 313-3483</v>
      </c>
      <c r="Q640" t="str">
        <f>CONCATENATE(TRIM(Table_Employee_Clean[[#This Row],[First_Name]])," ",TRIM(Table_Employee_Clean[[#This Row],[Last_Name]]))</f>
        <v>Frank Johnson</v>
      </c>
      <c r="R640">
        <f ca="1">DATEDIF(Table_Employee_Clean[[#This Row],[Join_Date]], TODAY(), "y")</f>
        <v>4</v>
      </c>
      <c r="S640" t="str">
        <f>CONCATENATE(TRIM(Table_Employee_Clean[[#This Row],[Name_Concat]])," FROM ",TRIM(Table_Employee_Clean[[#This Row],[Region]]))</f>
        <v>Frank Johnson FROM Illinois</v>
      </c>
    </row>
    <row r="641" spans="1:19" x14ac:dyDescent="0.25">
      <c r="A641" t="s">
        <v>775</v>
      </c>
      <c r="B641" t="s">
        <v>32</v>
      </c>
      <c r="C641" t="s">
        <v>42</v>
      </c>
      <c r="D641">
        <v>30</v>
      </c>
      <c r="E641" t="s">
        <v>1162</v>
      </c>
      <c r="F641" t="s">
        <v>1171</v>
      </c>
      <c r="G641" t="s">
        <v>16</v>
      </c>
      <c r="H641" s="5">
        <v>44975</v>
      </c>
      <c r="I641">
        <v>55067.02</v>
      </c>
      <c r="J641" t="s">
        <v>236</v>
      </c>
      <c r="K641">
        <v>-5871493924</v>
      </c>
      <c r="L641" t="s">
        <v>40</v>
      </c>
      <c r="M641" t="b">
        <v>1</v>
      </c>
      <c r="N641" s="6" cm="1">
        <f t="array" ref="N641">IF(Table_Employee!I641="N/A",
    IFERROR(MEDIAN(_xlfn._xlws.FILTER(Table_Employee_Clean[Salary],
        (Table_Employee_Clean[Department] = Table_Employee!E641) *
        (Table_Employee_Clean[Region] = Table_Employee!F641))),
    "N/A"),
Table_Employee!I641)</f>
        <v>55067.02</v>
      </c>
      <c r="O641" t="str">
        <f>" "&amp;SUBSTITUTE(Table_Employee_Clean[[#This Row],[Phone]],"-","")</f>
        <v xml:space="preserve"> 5871493924</v>
      </c>
      <c r="P641" t="str">
        <f>TEXT(Table_Employee_Clean[[#This Row],[Format_Phone]],"(000) 000-0000")</f>
        <v>(587) 149-3924</v>
      </c>
      <c r="Q641" t="str">
        <f>CONCATENATE(TRIM(Table_Employee_Clean[[#This Row],[First_Name]])," ",TRIM(Table_Employee_Clean[[#This Row],[Last_Name]]))</f>
        <v>Eva Garcia</v>
      </c>
      <c r="R641">
        <f ca="1">DATEDIF(Table_Employee_Clean[[#This Row],[Join_Date]], TODAY(), "y")</f>
        <v>3</v>
      </c>
      <c r="S641" t="str">
        <f>CONCATENATE(TRIM(Table_Employee_Clean[[#This Row],[Name_Concat]])," FROM ",TRIM(Table_Employee_Clean[[#This Row],[Region]]))</f>
        <v>Eva Garcia FROM Illinois</v>
      </c>
    </row>
    <row r="642" spans="1:19" x14ac:dyDescent="0.25">
      <c r="A642" t="s">
        <v>776</v>
      </c>
      <c r="B642" t="s">
        <v>13</v>
      </c>
      <c r="C642" t="s">
        <v>86</v>
      </c>
      <c r="D642">
        <v>30</v>
      </c>
      <c r="E642" t="s">
        <v>1170</v>
      </c>
      <c r="F642" t="s">
        <v>1171</v>
      </c>
      <c r="G642" t="s">
        <v>28</v>
      </c>
      <c r="H642" s="5">
        <v>44343</v>
      </c>
      <c r="I642">
        <v>98593.43</v>
      </c>
      <c r="J642" t="s">
        <v>87</v>
      </c>
      <c r="K642">
        <v>-2362292586</v>
      </c>
      <c r="L642" t="s">
        <v>18</v>
      </c>
      <c r="M642" t="b">
        <v>1</v>
      </c>
      <c r="N642" s="6" cm="1">
        <f t="array" ref="N642">IF(Table_Employee!I642="N/A",
    IFERROR(MEDIAN(_xlfn._xlws.FILTER(Table_Employee_Clean[Salary],
        (Table_Employee_Clean[Department] = Table_Employee!E642) *
        (Table_Employee_Clean[Region] = Table_Employee!F642))),
    "N/A"),
Table_Employee!I642)</f>
        <v>98593.43</v>
      </c>
      <c r="O642" t="str">
        <f>" "&amp;SUBSTITUTE(Table_Employee_Clean[[#This Row],[Phone]],"-","")</f>
        <v xml:space="preserve"> 2362292586</v>
      </c>
      <c r="P642" t="str">
        <f>TEXT(Table_Employee_Clean[[#This Row],[Format_Phone]],"(000) 000-0000")</f>
        <v>(236) 229-2586</v>
      </c>
      <c r="Q642" t="str">
        <f>CONCATENATE(TRIM(Table_Employee_Clean[[#This Row],[First_Name]])," ",TRIM(Table_Employee_Clean[[#This Row],[Last_Name]]))</f>
        <v>Bob Miller</v>
      </c>
      <c r="R642">
        <f ca="1">DATEDIF(Table_Employee_Clean[[#This Row],[Join_Date]], TODAY(), "y")</f>
        <v>5</v>
      </c>
      <c r="S642" t="str">
        <f>CONCATENATE(TRIM(Table_Employee_Clean[[#This Row],[Name_Concat]])," FROM ",TRIM(Table_Employee_Clean[[#This Row],[Region]]))</f>
        <v>Bob Miller FROM Illinois</v>
      </c>
    </row>
    <row r="643" spans="1:19" x14ac:dyDescent="0.25">
      <c r="A643" t="s">
        <v>777</v>
      </c>
      <c r="B643" t="s">
        <v>63</v>
      </c>
      <c r="C643" t="s">
        <v>86</v>
      </c>
      <c r="D643">
        <v>30</v>
      </c>
      <c r="E643" t="s">
        <v>1170</v>
      </c>
      <c r="F643" t="s">
        <v>1167</v>
      </c>
      <c r="G643" t="s">
        <v>28</v>
      </c>
      <c r="H643" s="5">
        <v>44774</v>
      </c>
      <c r="I643">
        <v>112756.67</v>
      </c>
      <c r="J643" t="s">
        <v>118</v>
      </c>
      <c r="K643">
        <v>-9643474523</v>
      </c>
      <c r="L643" t="s">
        <v>18</v>
      </c>
      <c r="M643" t="b">
        <v>1</v>
      </c>
      <c r="N643" s="6" cm="1">
        <f t="array" ref="N643">IF(Table_Employee!I643="N/A",
    IFERROR(MEDIAN(_xlfn._xlws.FILTER(Table_Employee_Clean[Salary],
        (Table_Employee_Clean[Department] = Table_Employee!E643) *
        (Table_Employee_Clean[Region] = Table_Employee!F643))),
    "N/A"),
Table_Employee!I643)</f>
        <v>112756.67</v>
      </c>
      <c r="O643" t="str">
        <f>" "&amp;SUBSTITUTE(Table_Employee_Clean[[#This Row],[Phone]],"-","")</f>
        <v xml:space="preserve"> 9643474523</v>
      </c>
      <c r="P643" t="str">
        <f>TEXT(Table_Employee_Clean[[#This Row],[Format_Phone]],"(000) 000-0000")</f>
        <v>(964) 347-4523</v>
      </c>
      <c r="Q643" t="str">
        <f>CONCATENATE(TRIM(Table_Employee_Clean[[#This Row],[First_Name]])," ",TRIM(Table_Employee_Clean[[#This Row],[Last_Name]]))</f>
        <v>Heidi Miller</v>
      </c>
      <c r="R643">
        <f ca="1">DATEDIF(Table_Employee_Clean[[#This Row],[Join_Date]], TODAY(), "y")</f>
        <v>4</v>
      </c>
      <c r="S643" t="str">
        <f>CONCATENATE(TRIM(Table_Employee_Clean[[#This Row],[Name_Concat]])," FROM ",TRIM(Table_Employee_Clean[[#This Row],[Region]]))</f>
        <v>Heidi Miller FROM Florida</v>
      </c>
    </row>
    <row r="644" spans="1:19" x14ac:dyDescent="0.25">
      <c r="A644" t="s">
        <v>778</v>
      </c>
      <c r="B644" t="s">
        <v>63</v>
      </c>
      <c r="C644" t="s">
        <v>42</v>
      </c>
      <c r="D644">
        <v>25</v>
      </c>
      <c r="E644" t="s">
        <v>1170</v>
      </c>
      <c r="F644" t="s">
        <v>1163</v>
      </c>
      <c r="G644" t="s">
        <v>33</v>
      </c>
      <c r="H644" s="5">
        <v>45128</v>
      </c>
      <c r="I644">
        <v>105205.92</v>
      </c>
      <c r="J644" t="s">
        <v>209</v>
      </c>
      <c r="K644">
        <v>-5557469659</v>
      </c>
      <c r="L644" t="s">
        <v>40</v>
      </c>
      <c r="M644" t="b">
        <v>0</v>
      </c>
      <c r="N644" s="6" cm="1">
        <f t="array" ref="N644">IF(Table_Employee!I644="N/A",
    IFERROR(MEDIAN(_xlfn._xlws.FILTER(Table_Employee_Clean[Salary],
        (Table_Employee_Clean[Department] = Table_Employee!E644) *
        (Table_Employee_Clean[Region] = Table_Employee!F644))),
    "N/A"),
Table_Employee!I644)</f>
        <v>105205.92</v>
      </c>
      <c r="O644" t="str">
        <f>" "&amp;SUBSTITUTE(Table_Employee_Clean[[#This Row],[Phone]],"-","")</f>
        <v xml:space="preserve"> 5557469659</v>
      </c>
      <c r="P644" t="str">
        <f>TEXT(Table_Employee_Clean[[#This Row],[Format_Phone]],"(000) 000-0000")</f>
        <v>(555) 746-9659</v>
      </c>
      <c r="Q644" t="str">
        <f>CONCATENATE(TRIM(Table_Employee_Clean[[#This Row],[First_Name]])," ",TRIM(Table_Employee_Clean[[#This Row],[Last_Name]]))</f>
        <v>Heidi Garcia</v>
      </c>
      <c r="R644">
        <f ca="1">DATEDIF(Table_Employee_Clean[[#This Row],[Join_Date]], TODAY(), "y")</f>
        <v>3</v>
      </c>
      <c r="S644" t="str">
        <f>CONCATENATE(TRIM(Table_Employee_Clean[[#This Row],[Name_Concat]])," FROM ",TRIM(Table_Employee_Clean[[#This Row],[Region]]))</f>
        <v>Heidi Garcia FROM Texas</v>
      </c>
    </row>
    <row r="645" spans="1:19" x14ac:dyDescent="0.25">
      <c r="A645" t="s">
        <v>779</v>
      </c>
      <c r="B645" t="s">
        <v>57</v>
      </c>
      <c r="C645" t="s">
        <v>111</v>
      </c>
      <c r="D645">
        <v>35</v>
      </c>
      <c r="E645" t="s">
        <v>1162</v>
      </c>
      <c r="F645" t="s">
        <v>1161</v>
      </c>
      <c r="G645" t="s">
        <v>28</v>
      </c>
      <c r="H645" s="5">
        <v>44928</v>
      </c>
      <c r="I645">
        <v>50680.62</v>
      </c>
      <c r="J645" t="s">
        <v>266</v>
      </c>
      <c r="K645">
        <v>-6065274032</v>
      </c>
      <c r="L645" t="s">
        <v>18</v>
      </c>
      <c r="M645" t="b">
        <v>1</v>
      </c>
      <c r="N645" s="6" cm="1">
        <f t="array" ref="N645">IF(Table_Employee!I645="N/A",
    IFERROR(MEDIAN(_xlfn._xlws.FILTER(Table_Employee_Clean[Salary],
        (Table_Employee_Clean[Department] = Table_Employee!E645) *
        (Table_Employee_Clean[Region] = Table_Employee!F645))),
    "N/A"),
Table_Employee!I645)</f>
        <v>50680.62</v>
      </c>
      <c r="O645" t="str">
        <f>" "&amp;SUBSTITUTE(Table_Employee_Clean[[#This Row],[Phone]],"-","")</f>
        <v xml:space="preserve"> 6065274032</v>
      </c>
      <c r="P645" t="str">
        <f>TEXT(Table_Employee_Clean[[#This Row],[Format_Phone]],"(000) 000-0000")</f>
        <v>(606) 527-4032</v>
      </c>
      <c r="Q645" t="str">
        <f>CONCATENATE(TRIM(Table_Employee_Clean[[#This Row],[First_Name]])," ",TRIM(Table_Employee_Clean[[#This Row],[Last_Name]]))</f>
        <v>David Smith</v>
      </c>
      <c r="R645">
        <f ca="1">DATEDIF(Table_Employee_Clean[[#This Row],[Join_Date]], TODAY(), "y")</f>
        <v>3</v>
      </c>
      <c r="S645" t="str">
        <f>CONCATENATE(TRIM(Table_Employee_Clean[[#This Row],[Name_Concat]])," FROM ",TRIM(Table_Employee_Clean[[#This Row],[Region]]))</f>
        <v>David Smith FROM California</v>
      </c>
    </row>
    <row r="646" spans="1:19" x14ac:dyDescent="0.25">
      <c r="A646" t="s">
        <v>780</v>
      </c>
      <c r="B646" t="s">
        <v>57</v>
      </c>
      <c r="C646" t="s">
        <v>42</v>
      </c>
      <c r="D646">
        <v>35</v>
      </c>
      <c r="E646" t="s">
        <v>1166</v>
      </c>
      <c r="F646" t="s">
        <v>1167</v>
      </c>
      <c r="G646" t="s">
        <v>28</v>
      </c>
      <c r="H646" s="5">
        <v>45364</v>
      </c>
      <c r="I646">
        <v>107475.23</v>
      </c>
      <c r="J646" t="s">
        <v>94</v>
      </c>
      <c r="K646">
        <v>-4450566587</v>
      </c>
      <c r="L646" t="s">
        <v>18</v>
      </c>
      <c r="M646" t="b">
        <v>0</v>
      </c>
      <c r="N646" s="6" cm="1">
        <f t="array" ref="N646">IF(Table_Employee!I646="N/A",
    IFERROR(MEDIAN(_xlfn._xlws.FILTER(Table_Employee_Clean[Salary],
        (Table_Employee_Clean[Department] = Table_Employee!E646) *
        (Table_Employee_Clean[Region] = Table_Employee!F646))),
    "N/A"),
Table_Employee!I646)</f>
        <v>107475.23</v>
      </c>
      <c r="O646" t="str">
        <f>" "&amp;SUBSTITUTE(Table_Employee_Clean[[#This Row],[Phone]],"-","")</f>
        <v xml:space="preserve"> 4450566587</v>
      </c>
      <c r="P646" t="str">
        <f>TEXT(Table_Employee_Clean[[#This Row],[Format_Phone]],"(000) 000-0000")</f>
        <v>(445) 056-6587</v>
      </c>
      <c r="Q646" t="str">
        <f>CONCATENATE(TRIM(Table_Employee_Clean[[#This Row],[First_Name]])," ",TRIM(Table_Employee_Clean[[#This Row],[Last_Name]]))</f>
        <v>David Garcia</v>
      </c>
      <c r="R646">
        <f ca="1">DATEDIF(Table_Employee_Clean[[#This Row],[Join_Date]], TODAY(), "y")</f>
        <v>2</v>
      </c>
      <c r="S646" t="str">
        <f>CONCATENATE(TRIM(Table_Employee_Clean[[#This Row],[Name_Concat]])," FROM ",TRIM(Table_Employee_Clean[[#This Row],[Region]]))</f>
        <v>David Garcia FROM Florida</v>
      </c>
    </row>
    <row r="647" spans="1:19" x14ac:dyDescent="0.25">
      <c r="A647" t="s">
        <v>781</v>
      </c>
      <c r="B647" t="s">
        <v>52</v>
      </c>
      <c r="C647" t="s">
        <v>26</v>
      </c>
      <c r="D647">
        <v>40</v>
      </c>
      <c r="E647" t="s">
        <v>1170</v>
      </c>
      <c r="F647" t="s">
        <v>1161</v>
      </c>
      <c r="G647" t="s">
        <v>16</v>
      </c>
      <c r="H647" s="5">
        <v>45005</v>
      </c>
      <c r="I647">
        <v>68835.3</v>
      </c>
      <c r="J647" t="s">
        <v>109</v>
      </c>
      <c r="K647">
        <v>-3398741131</v>
      </c>
      <c r="L647" t="s">
        <v>30</v>
      </c>
      <c r="M647" t="b">
        <v>1</v>
      </c>
      <c r="N647" s="6" cm="1">
        <f t="array" ref="N647">IF(Table_Employee!I647="N/A",
    IFERROR(MEDIAN(_xlfn._xlws.FILTER(Table_Employee_Clean[Salary],
        (Table_Employee_Clean[Department] = Table_Employee!E647) *
        (Table_Employee_Clean[Region] = Table_Employee!F647))),
    "N/A"),
Table_Employee!I647)</f>
        <v>68835.3</v>
      </c>
      <c r="O647" t="str">
        <f>" "&amp;SUBSTITUTE(Table_Employee_Clean[[#This Row],[Phone]],"-","")</f>
        <v xml:space="preserve"> 3398741131</v>
      </c>
      <c r="P647" t="str">
        <f>TEXT(Table_Employee_Clean[[#This Row],[Format_Phone]],"(000) 000-0000")</f>
        <v>(339) 874-1131</v>
      </c>
      <c r="Q647" t="str">
        <f>CONCATENATE(TRIM(Table_Employee_Clean[[#This Row],[First_Name]])," ",TRIM(Table_Employee_Clean[[#This Row],[Last_Name]]))</f>
        <v>Charlie Jones</v>
      </c>
      <c r="R647">
        <f ca="1">DATEDIF(Table_Employee_Clean[[#This Row],[Join_Date]], TODAY(), "y")</f>
        <v>3</v>
      </c>
      <c r="S647" t="str">
        <f>CONCATENATE(TRIM(Table_Employee_Clean[[#This Row],[Name_Concat]])," FROM ",TRIM(Table_Employee_Clean[[#This Row],[Region]]))</f>
        <v>Charlie Jones FROM California</v>
      </c>
    </row>
    <row r="648" spans="1:19" x14ac:dyDescent="0.25">
      <c r="A648" t="s">
        <v>782</v>
      </c>
      <c r="B648" t="s">
        <v>57</v>
      </c>
      <c r="C648" t="s">
        <v>26</v>
      </c>
      <c r="D648">
        <v>40</v>
      </c>
      <c r="E648" t="s">
        <v>1160</v>
      </c>
      <c r="F648" t="s">
        <v>1169</v>
      </c>
      <c r="G648" t="s">
        <v>16</v>
      </c>
      <c r="H648" s="5">
        <v>45337</v>
      </c>
      <c r="I648">
        <v>66943.960000000006</v>
      </c>
      <c r="J648" t="s">
        <v>200</v>
      </c>
      <c r="K648">
        <v>-5797067348</v>
      </c>
      <c r="L648" t="s">
        <v>40</v>
      </c>
      <c r="M648" t="b">
        <v>1</v>
      </c>
      <c r="N648" s="6" cm="1">
        <f t="array" ref="N648">IF(Table_Employee!I648="N/A",
    IFERROR(MEDIAN(_xlfn._xlws.FILTER(Table_Employee_Clean[Salary],
        (Table_Employee_Clean[Department] = Table_Employee!E648) *
        (Table_Employee_Clean[Region] = Table_Employee!F648))),
    "N/A"),
Table_Employee!I648)</f>
        <v>66943.960000000006</v>
      </c>
      <c r="O648" t="str">
        <f>" "&amp;SUBSTITUTE(Table_Employee_Clean[[#This Row],[Phone]],"-","")</f>
        <v xml:space="preserve"> 5797067348</v>
      </c>
      <c r="P648" t="str">
        <f>TEXT(Table_Employee_Clean[[#This Row],[Format_Phone]],"(000) 000-0000")</f>
        <v>(579) 706-7348</v>
      </c>
      <c r="Q648" t="str">
        <f>CONCATENATE(TRIM(Table_Employee_Clean[[#This Row],[First_Name]])," ",TRIM(Table_Employee_Clean[[#This Row],[Last_Name]]))</f>
        <v>David Jones</v>
      </c>
      <c r="R648">
        <f ca="1">DATEDIF(Table_Employee_Clean[[#This Row],[Join_Date]], TODAY(), "y")</f>
        <v>2</v>
      </c>
      <c r="S648" t="str">
        <f>CONCATENATE(TRIM(Table_Employee_Clean[[#This Row],[Name_Concat]])," FROM ",TRIM(Table_Employee_Clean[[#This Row],[Region]]))</f>
        <v>David Jones FROM New York</v>
      </c>
    </row>
    <row r="649" spans="1:19" x14ac:dyDescent="0.25">
      <c r="A649" t="s">
        <v>783</v>
      </c>
      <c r="B649" t="s">
        <v>57</v>
      </c>
      <c r="C649" t="s">
        <v>111</v>
      </c>
      <c r="D649">
        <v>30</v>
      </c>
      <c r="E649" t="s">
        <v>1164</v>
      </c>
      <c r="F649" t="s">
        <v>1171</v>
      </c>
      <c r="G649" t="s">
        <v>33</v>
      </c>
      <c r="H649" s="5">
        <v>44150</v>
      </c>
      <c r="I649">
        <v>104525.69</v>
      </c>
      <c r="J649" t="s">
        <v>266</v>
      </c>
      <c r="K649">
        <v>-9601054856</v>
      </c>
      <c r="L649" t="s">
        <v>23</v>
      </c>
      <c r="M649" t="b">
        <v>0</v>
      </c>
      <c r="N649" s="6" cm="1">
        <f t="array" ref="N649">IF(Table_Employee!I649="N/A",
    IFERROR(MEDIAN(_xlfn._xlws.FILTER(Table_Employee_Clean[Salary],
        (Table_Employee_Clean[Department] = Table_Employee!E649) *
        (Table_Employee_Clean[Region] = Table_Employee!F649))),
    "N/A"),
Table_Employee!I649)</f>
        <v>104525.69</v>
      </c>
      <c r="O649" t="str">
        <f>" "&amp;SUBSTITUTE(Table_Employee_Clean[[#This Row],[Phone]],"-","")</f>
        <v xml:space="preserve"> 9601054856</v>
      </c>
      <c r="P649" t="str">
        <f>TEXT(Table_Employee_Clean[[#This Row],[Format_Phone]],"(000) 000-0000")</f>
        <v>(960) 105-4856</v>
      </c>
      <c r="Q649" t="str">
        <f>CONCATENATE(TRIM(Table_Employee_Clean[[#This Row],[First_Name]])," ",TRIM(Table_Employee_Clean[[#This Row],[Last_Name]]))</f>
        <v>David Smith</v>
      </c>
      <c r="R649">
        <f ca="1">DATEDIF(Table_Employee_Clean[[#This Row],[Join_Date]], TODAY(), "y")</f>
        <v>5</v>
      </c>
      <c r="S649" t="str">
        <f>CONCATENATE(TRIM(Table_Employee_Clean[[#This Row],[Name_Concat]])," FROM ",TRIM(Table_Employee_Clean[[#This Row],[Region]]))</f>
        <v>David Smith FROM Illinois</v>
      </c>
    </row>
    <row r="650" spans="1:19" x14ac:dyDescent="0.25">
      <c r="A650" t="s">
        <v>784</v>
      </c>
      <c r="B650" t="s">
        <v>13</v>
      </c>
      <c r="C650" t="s">
        <v>42</v>
      </c>
      <c r="D650">
        <v>40</v>
      </c>
      <c r="E650" t="s">
        <v>1168</v>
      </c>
      <c r="F650" t="s">
        <v>1163</v>
      </c>
      <c r="G650" t="s">
        <v>28</v>
      </c>
      <c r="H650" s="5">
        <v>43917</v>
      </c>
      <c r="I650">
        <v>109360.74</v>
      </c>
      <c r="J650" t="s">
        <v>136</v>
      </c>
      <c r="K650">
        <v>-4172156228</v>
      </c>
      <c r="L650" t="s">
        <v>18</v>
      </c>
      <c r="M650" t="b">
        <v>1</v>
      </c>
      <c r="N650" s="6" cm="1">
        <f t="array" ref="N650">IF(Table_Employee!I650="N/A",
    IFERROR(MEDIAN(_xlfn._xlws.FILTER(Table_Employee_Clean[Salary],
        (Table_Employee_Clean[Department] = Table_Employee!E650) *
        (Table_Employee_Clean[Region] = Table_Employee!F650))),
    "N/A"),
Table_Employee!I650)</f>
        <v>109360.74</v>
      </c>
      <c r="O650" t="str">
        <f>" "&amp;SUBSTITUTE(Table_Employee_Clean[[#This Row],[Phone]],"-","")</f>
        <v xml:space="preserve"> 4172156228</v>
      </c>
      <c r="P650" t="str">
        <f>TEXT(Table_Employee_Clean[[#This Row],[Format_Phone]],"(000) 000-0000")</f>
        <v>(417) 215-6228</v>
      </c>
      <c r="Q650" t="str">
        <f>CONCATENATE(TRIM(Table_Employee_Clean[[#This Row],[First_Name]])," ",TRIM(Table_Employee_Clean[[#This Row],[Last_Name]]))</f>
        <v>Bob Garcia</v>
      </c>
      <c r="R650">
        <f ca="1">DATEDIF(Table_Employee_Clean[[#This Row],[Join_Date]], TODAY(), "y")</f>
        <v>6</v>
      </c>
      <c r="S650" t="str">
        <f>CONCATENATE(TRIM(Table_Employee_Clean[[#This Row],[Name_Concat]])," FROM ",TRIM(Table_Employee_Clean[[#This Row],[Region]]))</f>
        <v>Bob Garcia FROM Texas</v>
      </c>
    </row>
    <row r="651" spans="1:19" x14ac:dyDescent="0.25">
      <c r="A651" t="s">
        <v>785</v>
      </c>
      <c r="B651" t="s">
        <v>36</v>
      </c>
      <c r="C651" t="s">
        <v>26</v>
      </c>
      <c r="D651">
        <v>40</v>
      </c>
      <c r="E651" t="s">
        <v>1168</v>
      </c>
      <c r="F651" t="s">
        <v>1161</v>
      </c>
      <c r="G651" t="s">
        <v>33</v>
      </c>
      <c r="H651" s="5">
        <v>44205</v>
      </c>
      <c r="I651">
        <v>118907.63</v>
      </c>
      <c r="J651" t="s">
        <v>46</v>
      </c>
      <c r="K651">
        <v>-4938173597</v>
      </c>
      <c r="L651" t="s">
        <v>40</v>
      </c>
      <c r="M651" t="b">
        <v>0</v>
      </c>
      <c r="N651" s="6" cm="1">
        <f t="array" ref="N651">IF(Table_Employee!I651="N/A",
    IFERROR(MEDIAN(_xlfn._xlws.FILTER(Table_Employee_Clean[Salary],
        (Table_Employee_Clean[Department] = Table_Employee!E651) *
        (Table_Employee_Clean[Region] = Table_Employee!F651))),
    "N/A"),
Table_Employee!I651)</f>
        <v>118907.63</v>
      </c>
      <c r="O651" t="str">
        <f>" "&amp;SUBSTITUTE(Table_Employee_Clean[[#This Row],[Phone]],"-","")</f>
        <v xml:space="preserve"> 4938173597</v>
      </c>
      <c r="P651" t="str">
        <f>TEXT(Table_Employee_Clean[[#This Row],[Format_Phone]],"(000) 000-0000")</f>
        <v>(493) 817-3597</v>
      </c>
      <c r="Q651" t="str">
        <f>CONCATENATE(TRIM(Table_Employee_Clean[[#This Row],[First_Name]])," ",TRIM(Table_Employee_Clean[[#This Row],[Last_Name]]))</f>
        <v>Frank Jones</v>
      </c>
      <c r="R651">
        <f ca="1">DATEDIF(Table_Employee_Clean[[#This Row],[Join_Date]], TODAY(), "y")</f>
        <v>5</v>
      </c>
      <c r="S651" t="str">
        <f>CONCATENATE(TRIM(Table_Employee_Clean[[#This Row],[Name_Concat]])," FROM ",TRIM(Table_Employee_Clean[[#This Row],[Region]]))</f>
        <v>Frank Jones FROM California</v>
      </c>
    </row>
    <row r="652" spans="1:19" x14ac:dyDescent="0.25">
      <c r="A652" t="s">
        <v>786</v>
      </c>
      <c r="B652" t="s">
        <v>32</v>
      </c>
      <c r="C652" t="s">
        <v>14</v>
      </c>
      <c r="D652">
        <v>40</v>
      </c>
      <c r="E652" t="s">
        <v>1164</v>
      </c>
      <c r="F652" t="s">
        <v>1171</v>
      </c>
      <c r="G652" t="s">
        <v>16</v>
      </c>
      <c r="H652" s="5">
        <v>43941</v>
      </c>
      <c r="I652">
        <v>86801.48</v>
      </c>
      <c r="J652" t="s">
        <v>34</v>
      </c>
      <c r="K652">
        <v>-4884021556</v>
      </c>
      <c r="L652" t="s">
        <v>30</v>
      </c>
      <c r="M652" t="b">
        <v>0</v>
      </c>
      <c r="N652" s="6" cm="1">
        <f t="array" ref="N652">IF(Table_Employee!I652="N/A",
    IFERROR(MEDIAN(_xlfn._xlws.FILTER(Table_Employee_Clean[Salary],
        (Table_Employee_Clean[Department] = Table_Employee!E652) *
        (Table_Employee_Clean[Region] = Table_Employee!F652))),
    "N/A"),
Table_Employee!I652)</f>
        <v>86801.48</v>
      </c>
      <c r="O652" t="str">
        <f>" "&amp;SUBSTITUTE(Table_Employee_Clean[[#This Row],[Phone]],"-","")</f>
        <v xml:space="preserve"> 4884021556</v>
      </c>
      <c r="P652" t="str">
        <f>TEXT(Table_Employee_Clean[[#This Row],[Format_Phone]],"(000) 000-0000")</f>
        <v>(488) 402-1556</v>
      </c>
      <c r="Q652" t="str">
        <f>CONCATENATE(TRIM(Table_Employee_Clean[[#This Row],[First_Name]])," ",TRIM(Table_Employee_Clean[[#This Row],[Last_Name]]))</f>
        <v>Eva Davis</v>
      </c>
      <c r="R652">
        <f ca="1">DATEDIF(Table_Employee_Clean[[#This Row],[Join_Date]], TODAY(), "y")</f>
        <v>6</v>
      </c>
      <c r="S652" t="str">
        <f>CONCATENATE(TRIM(Table_Employee_Clean[[#This Row],[Name_Concat]])," FROM ",TRIM(Table_Employee_Clean[[#This Row],[Region]]))</f>
        <v>Eva Davis FROM Illinois</v>
      </c>
    </row>
    <row r="653" spans="1:19" x14ac:dyDescent="0.25">
      <c r="A653" t="s">
        <v>787</v>
      </c>
      <c r="B653" t="s">
        <v>25</v>
      </c>
      <c r="C653" t="s">
        <v>42</v>
      </c>
      <c r="D653">
        <v>30</v>
      </c>
      <c r="E653" t="s">
        <v>1170</v>
      </c>
      <c r="F653" t="s">
        <v>1167</v>
      </c>
      <c r="G653" t="s">
        <v>28</v>
      </c>
      <c r="H653" s="5">
        <v>45420</v>
      </c>
      <c r="I653">
        <v>62236.03</v>
      </c>
      <c r="J653" t="s">
        <v>44</v>
      </c>
      <c r="K653">
        <v>-3257375533</v>
      </c>
      <c r="L653" t="s">
        <v>23</v>
      </c>
      <c r="M653" t="b">
        <v>1</v>
      </c>
      <c r="N653" s="6" cm="1">
        <f t="array" ref="N653">IF(Table_Employee!I653="N/A",
    IFERROR(MEDIAN(_xlfn._xlws.FILTER(Table_Employee_Clean[Salary],
        (Table_Employee_Clean[Department] = Table_Employee!E653) *
        (Table_Employee_Clean[Region] = Table_Employee!F653))),
    "N/A"),
Table_Employee!I653)</f>
        <v>62236.03</v>
      </c>
      <c r="O653" t="str">
        <f>" "&amp;SUBSTITUTE(Table_Employee_Clean[[#This Row],[Phone]],"-","")</f>
        <v xml:space="preserve"> 3257375533</v>
      </c>
      <c r="P653" t="str">
        <f>TEXT(Table_Employee_Clean[[#This Row],[Format_Phone]],"(000) 000-0000")</f>
        <v>(325) 737-5533</v>
      </c>
      <c r="Q653" t="str">
        <f>CONCATENATE(TRIM(Table_Employee_Clean[[#This Row],[First_Name]])," ",TRIM(Table_Employee_Clean[[#This Row],[Last_Name]]))</f>
        <v>Alice Garcia</v>
      </c>
      <c r="R653">
        <f ca="1">DATEDIF(Table_Employee_Clean[[#This Row],[Join_Date]], TODAY(), "y")</f>
        <v>2</v>
      </c>
      <c r="S653" t="str">
        <f>CONCATENATE(TRIM(Table_Employee_Clean[[#This Row],[Name_Concat]])," FROM ",TRIM(Table_Employee_Clean[[#This Row],[Region]]))</f>
        <v>Alice Garcia FROM Florida</v>
      </c>
    </row>
    <row r="654" spans="1:19" x14ac:dyDescent="0.25">
      <c r="A654" t="s">
        <v>788</v>
      </c>
      <c r="B654" t="s">
        <v>63</v>
      </c>
      <c r="C654" t="s">
        <v>14</v>
      </c>
      <c r="D654">
        <v>35</v>
      </c>
      <c r="E654" t="s">
        <v>1160</v>
      </c>
      <c r="F654" t="s">
        <v>1163</v>
      </c>
      <c r="G654" t="s">
        <v>16</v>
      </c>
      <c r="H654" s="5">
        <v>45211</v>
      </c>
      <c r="I654">
        <v>64752.67</v>
      </c>
      <c r="J654" t="s">
        <v>301</v>
      </c>
      <c r="K654">
        <v>-4902166669</v>
      </c>
      <c r="L654" t="s">
        <v>40</v>
      </c>
      <c r="M654" t="b">
        <v>0</v>
      </c>
      <c r="N654" s="6" cm="1">
        <f t="array" ref="N654">IF(Table_Employee!I654="N/A",
    IFERROR(MEDIAN(_xlfn._xlws.FILTER(Table_Employee_Clean[Salary],
        (Table_Employee_Clean[Department] = Table_Employee!E654) *
        (Table_Employee_Clean[Region] = Table_Employee!F654))),
    "N/A"),
Table_Employee!I654)</f>
        <v>64752.67</v>
      </c>
      <c r="O654" t="str">
        <f>" "&amp;SUBSTITUTE(Table_Employee_Clean[[#This Row],[Phone]],"-","")</f>
        <v xml:space="preserve"> 4902166669</v>
      </c>
      <c r="P654" t="str">
        <f>TEXT(Table_Employee_Clean[[#This Row],[Format_Phone]],"(000) 000-0000")</f>
        <v>(490) 216-6669</v>
      </c>
      <c r="Q654" t="str">
        <f>CONCATENATE(TRIM(Table_Employee_Clean[[#This Row],[First_Name]])," ",TRIM(Table_Employee_Clean[[#This Row],[Last_Name]]))</f>
        <v>Heidi Davis</v>
      </c>
      <c r="R654">
        <f ca="1">DATEDIF(Table_Employee_Clean[[#This Row],[Join_Date]], TODAY(), "y")</f>
        <v>3</v>
      </c>
      <c r="S654" t="str">
        <f>CONCATENATE(TRIM(Table_Employee_Clean[[#This Row],[Name_Concat]])," FROM ",TRIM(Table_Employee_Clean[[#This Row],[Region]]))</f>
        <v>Heidi Davis FROM Texas</v>
      </c>
    </row>
    <row r="655" spans="1:19" x14ac:dyDescent="0.25">
      <c r="A655" t="s">
        <v>789</v>
      </c>
      <c r="B655" t="s">
        <v>36</v>
      </c>
      <c r="C655" t="s">
        <v>26</v>
      </c>
      <c r="D655">
        <v>35</v>
      </c>
      <c r="E655" t="s">
        <v>1168</v>
      </c>
      <c r="F655" t="s">
        <v>1161</v>
      </c>
      <c r="G655" t="s">
        <v>16</v>
      </c>
      <c r="H655" s="5">
        <v>44954</v>
      </c>
      <c r="I655">
        <v>68399.429999999993</v>
      </c>
      <c r="J655" t="s">
        <v>46</v>
      </c>
      <c r="K655">
        <v>-8085096084</v>
      </c>
      <c r="L655" t="s">
        <v>23</v>
      </c>
      <c r="M655" t="b">
        <v>0</v>
      </c>
      <c r="N655" s="6" cm="1">
        <f t="array" ref="N655">IF(Table_Employee!I655="N/A",
    IFERROR(MEDIAN(_xlfn._xlws.FILTER(Table_Employee_Clean[Salary],
        (Table_Employee_Clean[Department] = Table_Employee!E655) *
        (Table_Employee_Clean[Region] = Table_Employee!F655))),
    "N/A"),
Table_Employee!I655)</f>
        <v>68399.429999999993</v>
      </c>
      <c r="O655" t="str">
        <f>" "&amp;SUBSTITUTE(Table_Employee_Clean[[#This Row],[Phone]],"-","")</f>
        <v xml:space="preserve"> 8085096084</v>
      </c>
      <c r="P655" t="str">
        <f>TEXT(Table_Employee_Clean[[#This Row],[Format_Phone]],"(000) 000-0000")</f>
        <v>(808) 509-6084</v>
      </c>
      <c r="Q655" t="str">
        <f>CONCATENATE(TRIM(Table_Employee_Clean[[#This Row],[First_Name]])," ",TRIM(Table_Employee_Clean[[#This Row],[Last_Name]]))</f>
        <v>Frank Jones</v>
      </c>
      <c r="R655">
        <f ca="1">DATEDIF(Table_Employee_Clean[[#This Row],[Join_Date]], TODAY(), "y")</f>
        <v>3</v>
      </c>
      <c r="S655" t="str">
        <f>CONCATENATE(TRIM(Table_Employee_Clean[[#This Row],[Name_Concat]])," FROM ",TRIM(Table_Employee_Clean[[#This Row],[Region]]))</f>
        <v>Frank Jones FROM California</v>
      </c>
    </row>
    <row r="656" spans="1:19" x14ac:dyDescent="0.25">
      <c r="A656" t="s">
        <v>790</v>
      </c>
      <c r="B656" t="s">
        <v>36</v>
      </c>
      <c r="C656" t="s">
        <v>86</v>
      </c>
      <c r="D656">
        <v>35</v>
      </c>
      <c r="E656" t="s">
        <v>1164</v>
      </c>
      <c r="F656" t="s">
        <v>1167</v>
      </c>
      <c r="G656" t="s">
        <v>33</v>
      </c>
      <c r="H656" s="5">
        <v>44262</v>
      </c>
      <c r="I656">
        <v>79336.509999999995</v>
      </c>
      <c r="J656" t="s">
        <v>101</v>
      </c>
      <c r="K656">
        <v>-8749511917</v>
      </c>
      <c r="L656" t="s">
        <v>23</v>
      </c>
      <c r="M656" t="b">
        <v>0</v>
      </c>
      <c r="N656" s="6" cm="1">
        <f t="array" ref="N656">IF(Table_Employee!I656="N/A",
    IFERROR(MEDIAN(_xlfn._xlws.FILTER(Table_Employee_Clean[Salary],
        (Table_Employee_Clean[Department] = Table_Employee!E656) *
        (Table_Employee_Clean[Region] = Table_Employee!F656))),
    "N/A"),
Table_Employee!I656)</f>
        <v>79336.509999999995</v>
      </c>
      <c r="O656" t="str">
        <f>" "&amp;SUBSTITUTE(Table_Employee_Clean[[#This Row],[Phone]],"-","")</f>
        <v xml:space="preserve"> 8749511917</v>
      </c>
      <c r="P656" t="str">
        <f>TEXT(Table_Employee_Clean[[#This Row],[Format_Phone]],"(000) 000-0000")</f>
        <v>(874) 951-1917</v>
      </c>
      <c r="Q656" t="str">
        <f>CONCATENATE(TRIM(Table_Employee_Clean[[#This Row],[First_Name]])," ",TRIM(Table_Employee_Clean[[#This Row],[Last_Name]]))</f>
        <v>Frank Miller</v>
      </c>
      <c r="R656">
        <f ca="1">DATEDIF(Table_Employee_Clean[[#This Row],[Join_Date]], TODAY(), "y")</f>
        <v>5</v>
      </c>
      <c r="S656" t="str">
        <f>CONCATENATE(TRIM(Table_Employee_Clean[[#This Row],[Name_Concat]])," FROM ",TRIM(Table_Employee_Clean[[#This Row],[Region]]))</f>
        <v>Frank Miller FROM Florida</v>
      </c>
    </row>
    <row r="657" spans="1:19" x14ac:dyDescent="0.25">
      <c r="A657" t="s">
        <v>791</v>
      </c>
      <c r="B657" t="s">
        <v>36</v>
      </c>
      <c r="C657" t="s">
        <v>26</v>
      </c>
      <c r="D657">
        <v>40</v>
      </c>
      <c r="E657" t="s">
        <v>1170</v>
      </c>
      <c r="F657" t="s">
        <v>1167</v>
      </c>
      <c r="G657" t="s">
        <v>16</v>
      </c>
      <c r="H657" s="5">
        <v>45001</v>
      </c>
      <c r="I657">
        <v>59179.74</v>
      </c>
      <c r="J657" t="s">
        <v>46</v>
      </c>
      <c r="K657">
        <v>-1828197930</v>
      </c>
      <c r="L657" t="s">
        <v>23</v>
      </c>
      <c r="M657" t="b">
        <v>0</v>
      </c>
      <c r="N657" s="6" cm="1">
        <f t="array" ref="N657">IF(Table_Employee!I657="N/A",
    IFERROR(MEDIAN(_xlfn._xlws.FILTER(Table_Employee_Clean[Salary],
        (Table_Employee_Clean[Department] = Table_Employee!E657) *
        (Table_Employee_Clean[Region] = Table_Employee!F657))),
    "N/A"),
Table_Employee!I657)</f>
        <v>59179.74</v>
      </c>
      <c r="O657" t="str">
        <f>" "&amp;SUBSTITUTE(Table_Employee_Clean[[#This Row],[Phone]],"-","")</f>
        <v xml:space="preserve"> 1828197930</v>
      </c>
      <c r="P657" t="str">
        <f>TEXT(Table_Employee_Clean[[#This Row],[Format_Phone]],"(000) 000-0000")</f>
        <v>(182) 819-7930</v>
      </c>
      <c r="Q657" t="str">
        <f>CONCATENATE(TRIM(Table_Employee_Clean[[#This Row],[First_Name]])," ",TRIM(Table_Employee_Clean[[#This Row],[Last_Name]]))</f>
        <v>Frank Jones</v>
      </c>
      <c r="R657">
        <f ca="1">DATEDIF(Table_Employee_Clean[[#This Row],[Join_Date]], TODAY(), "y")</f>
        <v>3</v>
      </c>
      <c r="S657" t="str">
        <f>CONCATENATE(TRIM(Table_Employee_Clean[[#This Row],[Name_Concat]])," FROM ",TRIM(Table_Employee_Clean[[#This Row],[Region]]))</f>
        <v>Frank Jones FROM Florida</v>
      </c>
    </row>
    <row r="658" spans="1:19" x14ac:dyDescent="0.25">
      <c r="A658" t="s">
        <v>792</v>
      </c>
      <c r="B658" t="s">
        <v>57</v>
      </c>
      <c r="C658" t="s">
        <v>14</v>
      </c>
      <c r="D658">
        <v>25</v>
      </c>
      <c r="E658" t="s">
        <v>1160</v>
      </c>
      <c r="F658" t="s">
        <v>1161</v>
      </c>
      <c r="G658" t="s">
        <v>16</v>
      </c>
      <c r="H658" s="5">
        <v>44968</v>
      </c>
      <c r="I658">
        <v>80255.31</v>
      </c>
      <c r="J658" t="s">
        <v>61</v>
      </c>
      <c r="K658">
        <v>-6477251294</v>
      </c>
      <c r="L658" t="s">
        <v>18</v>
      </c>
      <c r="M658" t="b">
        <v>0</v>
      </c>
      <c r="N658" s="6" cm="1">
        <f t="array" ref="N658">IF(Table_Employee!I658="N/A",
    IFERROR(MEDIAN(_xlfn._xlws.FILTER(Table_Employee_Clean[Salary],
        (Table_Employee_Clean[Department] = Table_Employee!E658) *
        (Table_Employee_Clean[Region] = Table_Employee!F658))),
    "N/A"),
Table_Employee!I658)</f>
        <v>80255.31</v>
      </c>
      <c r="O658" t="str">
        <f>" "&amp;SUBSTITUTE(Table_Employee_Clean[[#This Row],[Phone]],"-","")</f>
        <v xml:space="preserve"> 6477251294</v>
      </c>
      <c r="P658" t="str">
        <f>TEXT(Table_Employee_Clean[[#This Row],[Format_Phone]],"(000) 000-0000")</f>
        <v>(647) 725-1294</v>
      </c>
      <c r="Q658" t="str">
        <f>CONCATENATE(TRIM(Table_Employee_Clean[[#This Row],[First_Name]])," ",TRIM(Table_Employee_Clean[[#This Row],[Last_Name]]))</f>
        <v>David Davis</v>
      </c>
      <c r="R658">
        <f ca="1">DATEDIF(Table_Employee_Clean[[#This Row],[Join_Date]], TODAY(), "y")</f>
        <v>3</v>
      </c>
      <c r="S658" t="str">
        <f>CONCATENATE(TRIM(Table_Employee_Clean[[#This Row],[Name_Concat]])," FROM ",TRIM(Table_Employee_Clean[[#This Row],[Region]]))</f>
        <v>David Davis FROM California</v>
      </c>
    </row>
    <row r="659" spans="1:19" x14ac:dyDescent="0.25">
      <c r="A659" t="s">
        <v>793</v>
      </c>
      <c r="B659" t="s">
        <v>52</v>
      </c>
      <c r="C659" t="s">
        <v>37</v>
      </c>
      <c r="D659">
        <v>30</v>
      </c>
      <c r="E659" t="s">
        <v>1162</v>
      </c>
      <c r="F659" t="s">
        <v>1163</v>
      </c>
      <c r="G659" t="s">
        <v>16</v>
      </c>
      <c r="H659" s="5">
        <v>44694</v>
      </c>
      <c r="I659">
        <v>84971.85</v>
      </c>
      <c r="J659" t="s">
        <v>84</v>
      </c>
      <c r="K659">
        <v>-7860694095</v>
      </c>
      <c r="L659" t="s">
        <v>18</v>
      </c>
      <c r="M659" t="b">
        <v>0</v>
      </c>
      <c r="N659" s="6" cm="1">
        <f t="array" ref="N659">IF(Table_Employee!I659="N/A",
    IFERROR(MEDIAN(_xlfn._xlws.FILTER(Table_Employee_Clean[Salary],
        (Table_Employee_Clean[Department] = Table_Employee!E659) *
        (Table_Employee_Clean[Region] = Table_Employee!F659))),
    "N/A"),
Table_Employee!I659)</f>
        <v>84971.85</v>
      </c>
      <c r="O659" t="str">
        <f>" "&amp;SUBSTITUTE(Table_Employee_Clean[[#This Row],[Phone]],"-","")</f>
        <v xml:space="preserve"> 7860694095</v>
      </c>
      <c r="P659" t="str">
        <f>TEXT(Table_Employee_Clean[[#This Row],[Format_Phone]],"(000) 000-0000")</f>
        <v>(786) 069-4095</v>
      </c>
      <c r="Q659" t="str">
        <f>CONCATENATE(TRIM(Table_Employee_Clean[[#This Row],[First_Name]])," ",TRIM(Table_Employee_Clean[[#This Row],[Last_Name]]))</f>
        <v>Charlie Williams</v>
      </c>
      <c r="R659">
        <f ca="1">DATEDIF(Table_Employee_Clean[[#This Row],[Join_Date]], TODAY(), "y")</f>
        <v>4</v>
      </c>
      <c r="S659" t="str">
        <f>CONCATENATE(TRIM(Table_Employee_Clean[[#This Row],[Name_Concat]])," FROM ",TRIM(Table_Employee_Clean[[#This Row],[Region]]))</f>
        <v>Charlie Williams FROM Texas</v>
      </c>
    </row>
    <row r="660" spans="1:19" x14ac:dyDescent="0.25">
      <c r="A660" t="s">
        <v>794</v>
      </c>
      <c r="B660" t="s">
        <v>36</v>
      </c>
      <c r="C660" t="s">
        <v>20</v>
      </c>
      <c r="D660">
        <v>40</v>
      </c>
      <c r="E660" t="s">
        <v>1170</v>
      </c>
      <c r="F660" t="s">
        <v>1161</v>
      </c>
      <c r="G660" t="s">
        <v>28</v>
      </c>
      <c r="H660" s="5">
        <v>45589</v>
      </c>
      <c r="I660">
        <v>89748.42</v>
      </c>
      <c r="J660" t="s">
        <v>198</v>
      </c>
      <c r="K660">
        <v>-35624394</v>
      </c>
      <c r="L660" t="s">
        <v>30</v>
      </c>
      <c r="M660" t="b">
        <v>0</v>
      </c>
      <c r="N660" s="6" cm="1">
        <f t="array" ref="N660">IF(Table_Employee!I660="N/A",
    IFERROR(MEDIAN(_xlfn._xlws.FILTER(Table_Employee_Clean[Salary],
        (Table_Employee_Clean[Department] = Table_Employee!E660) *
        (Table_Employee_Clean[Region] = Table_Employee!F660))),
    "N/A"),
Table_Employee!I660)</f>
        <v>89748.42</v>
      </c>
      <c r="O660" t="str">
        <f>" "&amp;SUBSTITUTE(Table_Employee_Clean[[#This Row],[Phone]],"-","")</f>
        <v xml:space="preserve"> 35624394</v>
      </c>
      <c r="P660" t="str">
        <f>TEXT(Table_Employee_Clean[[#This Row],[Format_Phone]],"(000) 000-0000")</f>
        <v>(003) 562-4394</v>
      </c>
      <c r="Q660" t="str">
        <f>CONCATENATE(TRIM(Table_Employee_Clean[[#This Row],[First_Name]])," ",TRIM(Table_Employee_Clean[[#This Row],[Last_Name]]))</f>
        <v>Frank Brown</v>
      </c>
      <c r="R660">
        <f ca="1">DATEDIF(Table_Employee_Clean[[#This Row],[Join_Date]], TODAY(), "y")</f>
        <v>1</v>
      </c>
      <c r="S660" t="str">
        <f>CONCATENATE(TRIM(Table_Employee_Clean[[#This Row],[Name_Concat]])," FROM ",TRIM(Table_Employee_Clean[[#This Row],[Region]]))</f>
        <v>Frank Brown FROM California</v>
      </c>
    </row>
    <row r="661" spans="1:19" x14ac:dyDescent="0.25">
      <c r="A661" t="s">
        <v>795</v>
      </c>
      <c r="B661" t="s">
        <v>52</v>
      </c>
      <c r="C661" t="s">
        <v>53</v>
      </c>
      <c r="D661">
        <v>25</v>
      </c>
      <c r="E661" t="s">
        <v>1164</v>
      </c>
      <c r="F661" t="s">
        <v>1161</v>
      </c>
      <c r="G661" t="s">
        <v>33</v>
      </c>
      <c r="H661" s="5">
        <v>45549</v>
      </c>
      <c r="I661">
        <v>94090.35</v>
      </c>
      <c r="J661" t="s">
        <v>55</v>
      </c>
      <c r="K661">
        <v>-8739592322</v>
      </c>
      <c r="L661" t="s">
        <v>30</v>
      </c>
      <c r="M661" t="b">
        <v>0</v>
      </c>
      <c r="N661" s="6" cm="1">
        <f t="array" ref="N661">IF(Table_Employee!I661="N/A",
    IFERROR(MEDIAN(_xlfn._xlws.FILTER(Table_Employee_Clean[Salary],
        (Table_Employee_Clean[Department] = Table_Employee!E661) *
        (Table_Employee_Clean[Region] = Table_Employee!F661))),
    "N/A"),
Table_Employee!I661)</f>
        <v>94090.35</v>
      </c>
      <c r="O661" t="str">
        <f>" "&amp;SUBSTITUTE(Table_Employee_Clean[[#This Row],[Phone]],"-","")</f>
        <v xml:space="preserve"> 8739592322</v>
      </c>
      <c r="P661" t="str">
        <f>TEXT(Table_Employee_Clean[[#This Row],[Format_Phone]],"(000) 000-0000")</f>
        <v>(873) 959-2322</v>
      </c>
      <c r="Q661" t="str">
        <f>CONCATENATE(TRIM(Table_Employee_Clean[[#This Row],[First_Name]])," ",TRIM(Table_Employee_Clean[[#This Row],[Last_Name]]))</f>
        <v>Charlie Johnson</v>
      </c>
      <c r="R661">
        <f ca="1">DATEDIF(Table_Employee_Clean[[#This Row],[Join_Date]], TODAY(), "y")</f>
        <v>2</v>
      </c>
      <c r="S661" t="str">
        <f>CONCATENATE(TRIM(Table_Employee_Clean[[#This Row],[Name_Concat]])," FROM ",TRIM(Table_Employee_Clean[[#This Row],[Region]]))</f>
        <v>Charlie Johnson FROM California</v>
      </c>
    </row>
    <row r="662" spans="1:19" x14ac:dyDescent="0.25">
      <c r="A662" t="s">
        <v>796</v>
      </c>
      <c r="B662" t="s">
        <v>36</v>
      </c>
      <c r="C662" t="s">
        <v>42</v>
      </c>
      <c r="D662">
        <v>35</v>
      </c>
      <c r="E662" t="s">
        <v>1170</v>
      </c>
      <c r="F662" t="s">
        <v>1161</v>
      </c>
      <c r="G662" t="s">
        <v>28</v>
      </c>
      <c r="H662" s="5">
        <v>44972</v>
      </c>
      <c r="I662">
        <v>115229.12</v>
      </c>
      <c r="J662" t="s">
        <v>157</v>
      </c>
      <c r="K662">
        <v>-4210890284</v>
      </c>
      <c r="L662" t="s">
        <v>40</v>
      </c>
      <c r="M662" t="b">
        <v>1</v>
      </c>
      <c r="N662" s="6" cm="1">
        <f t="array" ref="N662">IF(Table_Employee!I662="N/A",
    IFERROR(MEDIAN(_xlfn._xlws.FILTER(Table_Employee_Clean[Salary],
        (Table_Employee_Clean[Department] = Table_Employee!E662) *
        (Table_Employee_Clean[Region] = Table_Employee!F662))),
    "N/A"),
Table_Employee!I662)</f>
        <v>115229.12</v>
      </c>
      <c r="O662" t="str">
        <f>" "&amp;SUBSTITUTE(Table_Employee_Clean[[#This Row],[Phone]],"-","")</f>
        <v xml:space="preserve"> 4210890284</v>
      </c>
      <c r="P662" t="str">
        <f>TEXT(Table_Employee_Clean[[#This Row],[Format_Phone]],"(000) 000-0000")</f>
        <v>(421) 089-0284</v>
      </c>
      <c r="Q662" t="str">
        <f>CONCATENATE(TRIM(Table_Employee_Clean[[#This Row],[First_Name]])," ",TRIM(Table_Employee_Clean[[#This Row],[Last_Name]]))</f>
        <v>Frank Garcia</v>
      </c>
      <c r="R662">
        <f ca="1">DATEDIF(Table_Employee_Clean[[#This Row],[Join_Date]], TODAY(), "y")</f>
        <v>3</v>
      </c>
      <c r="S662" t="str">
        <f>CONCATENATE(TRIM(Table_Employee_Clean[[#This Row],[Name_Concat]])," FROM ",TRIM(Table_Employee_Clean[[#This Row],[Region]]))</f>
        <v>Frank Garcia FROM California</v>
      </c>
    </row>
    <row r="663" spans="1:19" x14ac:dyDescent="0.25">
      <c r="A663" t="s">
        <v>797</v>
      </c>
      <c r="B663" t="s">
        <v>25</v>
      </c>
      <c r="C663" t="s">
        <v>37</v>
      </c>
      <c r="D663">
        <v>40</v>
      </c>
      <c r="E663" t="s">
        <v>1166</v>
      </c>
      <c r="F663" t="s">
        <v>1161</v>
      </c>
      <c r="G663" t="s">
        <v>28</v>
      </c>
      <c r="H663" s="5">
        <v>45071</v>
      </c>
      <c r="I663">
        <v>63927.07</v>
      </c>
      <c r="J663" t="s">
        <v>281</v>
      </c>
      <c r="K663">
        <v>-1553334263</v>
      </c>
      <c r="L663" t="s">
        <v>30</v>
      </c>
      <c r="M663" t="b">
        <v>1</v>
      </c>
      <c r="N663" s="6" cm="1">
        <f t="array" ref="N663">IF(Table_Employee!I663="N/A",
    IFERROR(MEDIAN(_xlfn._xlws.FILTER(Table_Employee_Clean[Salary],
        (Table_Employee_Clean[Department] = Table_Employee!E663) *
        (Table_Employee_Clean[Region] = Table_Employee!F663))),
    "N/A"),
Table_Employee!I663)</f>
        <v>63927.07</v>
      </c>
      <c r="O663" t="str">
        <f>" "&amp;SUBSTITUTE(Table_Employee_Clean[[#This Row],[Phone]],"-","")</f>
        <v xml:space="preserve"> 1553334263</v>
      </c>
      <c r="P663" t="str">
        <f>TEXT(Table_Employee_Clean[[#This Row],[Format_Phone]],"(000) 000-0000")</f>
        <v>(155) 333-4263</v>
      </c>
      <c r="Q663" t="str">
        <f>CONCATENATE(TRIM(Table_Employee_Clean[[#This Row],[First_Name]])," ",TRIM(Table_Employee_Clean[[#This Row],[Last_Name]]))</f>
        <v>Alice Williams</v>
      </c>
      <c r="R663">
        <f ca="1">DATEDIF(Table_Employee_Clean[[#This Row],[Join_Date]], TODAY(), "y")</f>
        <v>3</v>
      </c>
      <c r="S663" t="str">
        <f>CONCATENATE(TRIM(Table_Employee_Clean[[#This Row],[Name_Concat]])," FROM ",TRIM(Table_Employee_Clean[[#This Row],[Region]]))</f>
        <v>Alice Williams FROM California</v>
      </c>
    </row>
    <row r="664" spans="1:19" x14ac:dyDescent="0.25">
      <c r="A664" t="s">
        <v>798</v>
      </c>
      <c r="B664" t="s">
        <v>52</v>
      </c>
      <c r="C664" t="s">
        <v>26</v>
      </c>
      <c r="D664">
        <v>35</v>
      </c>
      <c r="E664" t="s">
        <v>1170</v>
      </c>
      <c r="F664" t="s">
        <v>1161</v>
      </c>
      <c r="G664" t="s">
        <v>28</v>
      </c>
      <c r="H664" s="5">
        <v>44876</v>
      </c>
      <c r="I664">
        <v>84124.56</v>
      </c>
      <c r="J664" t="s">
        <v>109</v>
      </c>
      <c r="K664">
        <v>-3350271606</v>
      </c>
      <c r="L664" t="s">
        <v>23</v>
      </c>
      <c r="M664" t="b">
        <v>0</v>
      </c>
      <c r="N664" s="6" cm="1">
        <f t="array" ref="N664">IF(Table_Employee!I664="N/A",
    IFERROR(MEDIAN(_xlfn._xlws.FILTER(Table_Employee_Clean[Salary],
        (Table_Employee_Clean[Department] = Table_Employee!E664) *
        (Table_Employee_Clean[Region] = Table_Employee!F664))),
    "N/A"),
Table_Employee!I664)</f>
        <v>84124.56</v>
      </c>
      <c r="O664" t="str">
        <f>" "&amp;SUBSTITUTE(Table_Employee_Clean[[#This Row],[Phone]],"-","")</f>
        <v xml:space="preserve"> 3350271606</v>
      </c>
      <c r="P664" t="str">
        <f>TEXT(Table_Employee_Clean[[#This Row],[Format_Phone]],"(000) 000-0000")</f>
        <v>(335) 027-1606</v>
      </c>
      <c r="Q664" t="str">
        <f>CONCATENATE(TRIM(Table_Employee_Clean[[#This Row],[First_Name]])," ",TRIM(Table_Employee_Clean[[#This Row],[Last_Name]]))</f>
        <v>Charlie Jones</v>
      </c>
      <c r="R664">
        <f ca="1">DATEDIF(Table_Employee_Clean[[#This Row],[Join_Date]], TODAY(), "y")</f>
        <v>3</v>
      </c>
      <c r="S664" t="str">
        <f>CONCATENATE(TRIM(Table_Employee_Clean[[#This Row],[Name_Concat]])," FROM ",TRIM(Table_Employee_Clean[[#This Row],[Region]]))</f>
        <v>Charlie Jones FROM California</v>
      </c>
    </row>
    <row r="665" spans="1:19" x14ac:dyDescent="0.25">
      <c r="A665" t="s">
        <v>799</v>
      </c>
      <c r="B665" t="s">
        <v>13</v>
      </c>
      <c r="C665" t="s">
        <v>86</v>
      </c>
      <c r="D665">
        <v>40</v>
      </c>
      <c r="E665" t="s">
        <v>1168</v>
      </c>
      <c r="F665" t="s">
        <v>1161</v>
      </c>
      <c r="G665" t="s">
        <v>33</v>
      </c>
      <c r="H665" s="5">
        <v>45124</v>
      </c>
      <c r="I665">
        <v>116961.61</v>
      </c>
      <c r="J665" t="s">
        <v>87</v>
      </c>
      <c r="K665">
        <v>-3607763368</v>
      </c>
      <c r="L665" t="s">
        <v>23</v>
      </c>
      <c r="M665" t="b">
        <v>1</v>
      </c>
      <c r="N665" s="6" cm="1">
        <f t="array" ref="N665">IF(Table_Employee!I665="N/A",
    IFERROR(MEDIAN(_xlfn._xlws.FILTER(Table_Employee_Clean[Salary],
        (Table_Employee_Clean[Department] = Table_Employee!E665) *
        (Table_Employee_Clean[Region] = Table_Employee!F665))),
    "N/A"),
Table_Employee!I665)</f>
        <v>116961.61</v>
      </c>
      <c r="O665" t="str">
        <f>" "&amp;SUBSTITUTE(Table_Employee_Clean[[#This Row],[Phone]],"-","")</f>
        <v xml:space="preserve"> 3607763368</v>
      </c>
      <c r="P665" t="str">
        <f>TEXT(Table_Employee_Clean[[#This Row],[Format_Phone]],"(000) 000-0000")</f>
        <v>(360) 776-3368</v>
      </c>
      <c r="Q665" t="str">
        <f>CONCATENATE(TRIM(Table_Employee_Clean[[#This Row],[First_Name]])," ",TRIM(Table_Employee_Clean[[#This Row],[Last_Name]]))</f>
        <v>Bob Miller</v>
      </c>
      <c r="R665">
        <f ca="1">DATEDIF(Table_Employee_Clean[[#This Row],[Join_Date]], TODAY(), "y")</f>
        <v>3</v>
      </c>
      <c r="S665" t="str">
        <f>CONCATENATE(TRIM(Table_Employee_Clean[[#This Row],[Name_Concat]])," FROM ",TRIM(Table_Employee_Clean[[#This Row],[Region]]))</f>
        <v>Bob Miller FROM California</v>
      </c>
    </row>
    <row r="666" spans="1:19" x14ac:dyDescent="0.25">
      <c r="A666" t="s">
        <v>800</v>
      </c>
      <c r="B666" t="s">
        <v>36</v>
      </c>
      <c r="C666" t="s">
        <v>111</v>
      </c>
      <c r="D666">
        <v>40</v>
      </c>
      <c r="E666" t="s">
        <v>1160</v>
      </c>
      <c r="F666" t="s">
        <v>1171</v>
      </c>
      <c r="G666" t="s">
        <v>28</v>
      </c>
      <c r="H666" s="5">
        <v>44659</v>
      </c>
      <c r="I666">
        <v>109423.05</v>
      </c>
      <c r="J666" t="s">
        <v>124</v>
      </c>
      <c r="K666">
        <v>-1128981230</v>
      </c>
      <c r="L666" t="s">
        <v>18</v>
      </c>
      <c r="M666" t="b">
        <v>0</v>
      </c>
      <c r="N666" s="6" cm="1">
        <f t="array" ref="N666">IF(Table_Employee!I666="N/A",
    IFERROR(MEDIAN(_xlfn._xlws.FILTER(Table_Employee_Clean[Salary],
        (Table_Employee_Clean[Department] = Table_Employee!E666) *
        (Table_Employee_Clean[Region] = Table_Employee!F666))),
    "N/A"),
Table_Employee!I666)</f>
        <v>109423.05</v>
      </c>
      <c r="O666" t="str">
        <f>" "&amp;SUBSTITUTE(Table_Employee_Clean[[#This Row],[Phone]],"-","")</f>
        <v xml:space="preserve"> 1128981230</v>
      </c>
      <c r="P666" t="str">
        <f>TEXT(Table_Employee_Clean[[#This Row],[Format_Phone]],"(000) 000-0000")</f>
        <v>(112) 898-1230</v>
      </c>
      <c r="Q666" t="str">
        <f>CONCATENATE(TRIM(Table_Employee_Clean[[#This Row],[First_Name]])," ",TRIM(Table_Employee_Clean[[#This Row],[Last_Name]]))</f>
        <v>Frank Smith</v>
      </c>
      <c r="R666">
        <f ca="1">DATEDIF(Table_Employee_Clean[[#This Row],[Join_Date]], TODAY(), "y")</f>
        <v>4</v>
      </c>
      <c r="S666" t="str">
        <f>CONCATENATE(TRIM(Table_Employee_Clean[[#This Row],[Name_Concat]])," FROM ",TRIM(Table_Employee_Clean[[#This Row],[Region]]))</f>
        <v>Frank Smith FROM Illinois</v>
      </c>
    </row>
    <row r="667" spans="1:19" x14ac:dyDescent="0.25">
      <c r="A667" t="s">
        <v>801</v>
      </c>
      <c r="B667" t="s">
        <v>52</v>
      </c>
      <c r="C667" t="s">
        <v>26</v>
      </c>
      <c r="D667">
        <v>35</v>
      </c>
      <c r="E667" t="s">
        <v>1164</v>
      </c>
      <c r="F667" t="s">
        <v>1161</v>
      </c>
      <c r="G667" t="s">
        <v>33</v>
      </c>
      <c r="H667" s="5">
        <v>45168</v>
      </c>
      <c r="I667">
        <v>70394.94</v>
      </c>
      <c r="J667" t="s">
        <v>109</v>
      </c>
      <c r="K667">
        <v>-7955633184</v>
      </c>
      <c r="L667" t="s">
        <v>23</v>
      </c>
      <c r="M667" t="b">
        <v>0</v>
      </c>
      <c r="N667" s="6" cm="1">
        <f t="array" ref="N667">IF(Table_Employee!I667="N/A",
    IFERROR(MEDIAN(_xlfn._xlws.FILTER(Table_Employee_Clean[Salary],
        (Table_Employee_Clean[Department] = Table_Employee!E667) *
        (Table_Employee_Clean[Region] = Table_Employee!F667))),
    "N/A"),
Table_Employee!I667)</f>
        <v>70394.94</v>
      </c>
      <c r="O667" t="str">
        <f>" "&amp;SUBSTITUTE(Table_Employee_Clean[[#This Row],[Phone]],"-","")</f>
        <v xml:space="preserve"> 7955633184</v>
      </c>
      <c r="P667" t="str">
        <f>TEXT(Table_Employee_Clean[[#This Row],[Format_Phone]],"(000) 000-0000")</f>
        <v>(795) 563-3184</v>
      </c>
      <c r="Q667" t="str">
        <f>CONCATENATE(TRIM(Table_Employee_Clean[[#This Row],[First_Name]])," ",TRIM(Table_Employee_Clean[[#This Row],[Last_Name]]))</f>
        <v>Charlie Jones</v>
      </c>
      <c r="R667">
        <f ca="1">DATEDIF(Table_Employee_Clean[[#This Row],[Join_Date]], TODAY(), "y")</f>
        <v>3</v>
      </c>
      <c r="S667" t="str">
        <f>CONCATENATE(TRIM(Table_Employee_Clean[[#This Row],[Name_Concat]])," FROM ",TRIM(Table_Employee_Clean[[#This Row],[Region]]))</f>
        <v>Charlie Jones FROM California</v>
      </c>
    </row>
    <row r="668" spans="1:19" x14ac:dyDescent="0.25">
      <c r="A668" t="s">
        <v>802</v>
      </c>
      <c r="B668" t="s">
        <v>67</v>
      </c>
      <c r="C668" t="s">
        <v>86</v>
      </c>
      <c r="D668">
        <v>35</v>
      </c>
      <c r="E668" t="s">
        <v>1162</v>
      </c>
      <c r="F668" t="s">
        <v>1161</v>
      </c>
      <c r="G668" t="s">
        <v>28</v>
      </c>
      <c r="H668" s="5">
        <v>45033</v>
      </c>
      <c r="I668">
        <v>86465.5</v>
      </c>
      <c r="J668" t="s">
        <v>147</v>
      </c>
      <c r="K668">
        <v>-7481700665</v>
      </c>
      <c r="L668" t="s">
        <v>40</v>
      </c>
      <c r="M668" t="b">
        <v>1</v>
      </c>
      <c r="N668" s="6" cm="1">
        <f t="array" ref="N668">IF(Table_Employee!I668="N/A",
    IFERROR(MEDIAN(_xlfn._xlws.FILTER(Table_Employee_Clean[Salary],
        (Table_Employee_Clean[Department] = Table_Employee!E668) *
        (Table_Employee_Clean[Region] = Table_Employee!F668))),
    "N/A"),
Table_Employee!I668)</f>
        <v>86465.5</v>
      </c>
      <c r="O668" t="str">
        <f>" "&amp;SUBSTITUTE(Table_Employee_Clean[[#This Row],[Phone]],"-","")</f>
        <v xml:space="preserve"> 7481700665</v>
      </c>
      <c r="P668" t="str">
        <f>TEXT(Table_Employee_Clean[[#This Row],[Format_Phone]],"(000) 000-0000")</f>
        <v>(748) 170-0665</v>
      </c>
      <c r="Q668" t="str">
        <f>CONCATENATE(TRIM(Table_Employee_Clean[[#This Row],[First_Name]])," ",TRIM(Table_Employee_Clean[[#This Row],[Last_Name]]))</f>
        <v>Grace Miller</v>
      </c>
      <c r="R668">
        <f ca="1">DATEDIF(Table_Employee_Clean[[#This Row],[Join_Date]], TODAY(), "y")</f>
        <v>3</v>
      </c>
      <c r="S668" t="str">
        <f>CONCATENATE(TRIM(Table_Employee_Clean[[#This Row],[Name_Concat]])," FROM ",TRIM(Table_Employee_Clean[[#This Row],[Region]]))</f>
        <v>Grace Miller FROM California</v>
      </c>
    </row>
    <row r="669" spans="1:19" x14ac:dyDescent="0.25">
      <c r="A669" t="s">
        <v>803</v>
      </c>
      <c r="B669" t="s">
        <v>52</v>
      </c>
      <c r="C669" t="s">
        <v>20</v>
      </c>
      <c r="D669">
        <v>30</v>
      </c>
      <c r="E669" t="s">
        <v>1166</v>
      </c>
      <c r="F669" t="s">
        <v>1169</v>
      </c>
      <c r="G669" t="s">
        <v>28</v>
      </c>
      <c r="H669" s="5">
        <v>44311</v>
      </c>
      <c r="I669">
        <v>96341.58</v>
      </c>
      <c r="J669" t="s">
        <v>114</v>
      </c>
      <c r="K669">
        <v>-1554164315</v>
      </c>
      <c r="L669" t="s">
        <v>23</v>
      </c>
      <c r="M669" t="b">
        <v>0</v>
      </c>
      <c r="N669" s="6" cm="1">
        <f t="array" ref="N669">IF(Table_Employee!I669="N/A",
    IFERROR(MEDIAN(_xlfn._xlws.FILTER(Table_Employee_Clean[Salary],
        (Table_Employee_Clean[Department] = Table_Employee!E669) *
        (Table_Employee_Clean[Region] = Table_Employee!F669))),
    "N/A"),
Table_Employee!I669)</f>
        <v>96341.58</v>
      </c>
      <c r="O669" t="str">
        <f>" "&amp;SUBSTITUTE(Table_Employee_Clean[[#This Row],[Phone]],"-","")</f>
        <v xml:space="preserve"> 1554164315</v>
      </c>
      <c r="P669" t="str">
        <f>TEXT(Table_Employee_Clean[[#This Row],[Format_Phone]],"(000) 000-0000")</f>
        <v>(155) 416-4315</v>
      </c>
      <c r="Q669" t="str">
        <f>CONCATENATE(TRIM(Table_Employee_Clean[[#This Row],[First_Name]])," ",TRIM(Table_Employee_Clean[[#This Row],[Last_Name]]))</f>
        <v>Charlie Brown</v>
      </c>
      <c r="R669">
        <f ca="1">DATEDIF(Table_Employee_Clean[[#This Row],[Join_Date]], TODAY(), "y")</f>
        <v>5</v>
      </c>
      <c r="S669" t="str">
        <f>CONCATENATE(TRIM(Table_Employee_Clean[[#This Row],[Name_Concat]])," FROM ",TRIM(Table_Employee_Clean[[#This Row],[Region]]))</f>
        <v>Charlie Brown FROM New York</v>
      </c>
    </row>
    <row r="670" spans="1:19" x14ac:dyDescent="0.25">
      <c r="A670" t="s">
        <v>804</v>
      </c>
      <c r="B670" t="s">
        <v>13</v>
      </c>
      <c r="C670" t="s">
        <v>26</v>
      </c>
      <c r="D670">
        <v>30</v>
      </c>
      <c r="E670" t="s">
        <v>1164</v>
      </c>
      <c r="F670" t="s">
        <v>1167</v>
      </c>
      <c r="G670" t="s">
        <v>16</v>
      </c>
      <c r="H670" s="5">
        <v>44026</v>
      </c>
      <c r="I670">
        <v>54465.47</v>
      </c>
      <c r="J670" t="s">
        <v>48</v>
      </c>
      <c r="K670">
        <v>-7045023289</v>
      </c>
      <c r="L670" t="s">
        <v>23</v>
      </c>
      <c r="M670" t="b">
        <v>0</v>
      </c>
      <c r="N670" s="6" cm="1">
        <f t="array" ref="N670">IF(Table_Employee!I670="N/A",
    IFERROR(MEDIAN(_xlfn._xlws.FILTER(Table_Employee_Clean[Salary],
        (Table_Employee_Clean[Department] = Table_Employee!E670) *
        (Table_Employee_Clean[Region] = Table_Employee!F670))),
    "N/A"),
Table_Employee!I670)</f>
        <v>54465.47</v>
      </c>
      <c r="O670" t="str">
        <f>" "&amp;SUBSTITUTE(Table_Employee_Clean[[#This Row],[Phone]],"-","")</f>
        <v xml:space="preserve"> 7045023289</v>
      </c>
      <c r="P670" t="str">
        <f>TEXT(Table_Employee_Clean[[#This Row],[Format_Phone]],"(000) 000-0000")</f>
        <v>(704) 502-3289</v>
      </c>
      <c r="Q670" t="str">
        <f>CONCATENATE(TRIM(Table_Employee_Clean[[#This Row],[First_Name]])," ",TRIM(Table_Employee_Clean[[#This Row],[Last_Name]]))</f>
        <v>Bob Jones</v>
      </c>
      <c r="R670">
        <f ca="1">DATEDIF(Table_Employee_Clean[[#This Row],[Join_Date]], TODAY(), "y")</f>
        <v>6</v>
      </c>
      <c r="S670" t="str">
        <f>CONCATENATE(TRIM(Table_Employee_Clean[[#This Row],[Name_Concat]])," FROM ",TRIM(Table_Employee_Clean[[#This Row],[Region]]))</f>
        <v>Bob Jones FROM Florida</v>
      </c>
    </row>
    <row r="671" spans="1:19" x14ac:dyDescent="0.25">
      <c r="A671" t="s">
        <v>805</v>
      </c>
      <c r="B671" t="s">
        <v>25</v>
      </c>
      <c r="C671" t="s">
        <v>14</v>
      </c>
      <c r="D671">
        <v>25</v>
      </c>
      <c r="E671" t="s">
        <v>1162</v>
      </c>
      <c r="F671" t="s">
        <v>1171</v>
      </c>
      <c r="G671" t="s">
        <v>16</v>
      </c>
      <c r="H671" s="5">
        <v>44043</v>
      </c>
      <c r="I671">
        <v>68371.66</v>
      </c>
      <c r="J671" t="s">
        <v>143</v>
      </c>
      <c r="K671">
        <v>-2822700933</v>
      </c>
      <c r="L671" t="s">
        <v>40</v>
      </c>
      <c r="M671" t="b">
        <v>0</v>
      </c>
      <c r="N671" s="6" cm="1">
        <f t="array" ref="N671">IF(Table_Employee!I671="N/A",
    IFERROR(MEDIAN(_xlfn._xlws.FILTER(Table_Employee_Clean[Salary],
        (Table_Employee_Clean[Department] = Table_Employee!E671) *
        (Table_Employee_Clean[Region] = Table_Employee!F671))),
    "N/A"),
Table_Employee!I671)</f>
        <v>68371.66</v>
      </c>
      <c r="O671" t="str">
        <f>" "&amp;SUBSTITUTE(Table_Employee_Clean[[#This Row],[Phone]],"-","")</f>
        <v xml:space="preserve"> 2822700933</v>
      </c>
      <c r="P671" t="str">
        <f>TEXT(Table_Employee_Clean[[#This Row],[Format_Phone]],"(000) 000-0000")</f>
        <v>(282) 270-0933</v>
      </c>
      <c r="Q671" t="str">
        <f>CONCATENATE(TRIM(Table_Employee_Clean[[#This Row],[First_Name]])," ",TRIM(Table_Employee_Clean[[#This Row],[Last_Name]]))</f>
        <v>Alice Davis</v>
      </c>
      <c r="R671">
        <f ca="1">DATEDIF(Table_Employee_Clean[[#This Row],[Join_Date]], TODAY(), "y")</f>
        <v>6</v>
      </c>
      <c r="S671" t="str">
        <f>CONCATENATE(TRIM(Table_Employee_Clean[[#This Row],[Name_Concat]])," FROM ",TRIM(Table_Employee_Clean[[#This Row],[Region]]))</f>
        <v>Alice Davis FROM Illinois</v>
      </c>
    </row>
    <row r="672" spans="1:19" x14ac:dyDescent="0.25">
      <c r="A672" t="s">
        <v>806</v>
      </c>
      <c r="B672" t="s">
        <v>67</v>
      </c>
      <c r="C672" t="s">
        <v>111</v>
      </c>
      <c r="D672">
        <v>35</v>
      </c>
      <c r="E672" t="s">
        <v>1164</v>
      </c>
      <c r="F672" t="s">
        <v>1169</v>
      </c>
      <c r="G672" t="s">
        <v>28</v>
      </c>
      <c r="H672" s="5">
        <v>44412</v>
      </c>
      <c r="I672">
        <v>81021.23</v>
      </c>
      <c r="J672" t="s">
        <v>122</v>
      </c>
      <c r="K672">
        <v>-5962622821</v>
      </c>
      <c r="L672" t="s">
        <v>30</v>
      </c>
      <c r="M672" t="b">
        <v>0</v>
      </c>
      <c r="N672" s="6" cm="1">
        <f t="array" ref="N672">IF(Table_Employee!I672="N/A",
    IFERROR(MEDIAN(_xlfn._xlws.FILTER(Table_Employee_Clean[Salary],
        (Table_Employee_Clean[Department] = Table_Employee!E672) *
        (Table_Employee_Clean[Region] = Table_Employee!F672))),
    "N/A"),
Table_Employee!I672)</f>
        <v>81021.23</v>
      </c>
      <c r="O672" t="str">
        <f>" "&amp;SUBSTITUTE(Table_Employee_Clean[[#This Row],[Phone]],"-","")</f>
        <v xml:space="preserve"> 5962622821</v>
      </c>
      <c r="P672" t="str">
        <f>TEXT(Table_Employee_Clean[[#This Row],[Format_Phone]],"(000) 000-0000")</f>
        <v>(596) 262-2821</v>
      </c>
      <c r="Q672" t="str">
        <f>CONCATENATE(TRIM(Table_Employee_Clean[[#This Row],[First_Name]])," ",TRIM(Table_Employee_Clean[[#This Row],[Last_Name]]))</f>
        <v>Grace Smith</v>
      </c>
      <c r="R672">
        <f ca="1">DATEDIF(Table_Employee_Clean[[#This Row],[Join_Date]], TODAY(), "y")</f>
        <v>5</v>
      </c>
      <c r="S672" t="str">
        <f>CONCATENATE(TRIM(Table_Employee_Clean[[#This Row],[Name_Concat]])," FROM ",TRIM(Table_Employee_Clean[[#This Row],[Region]]))</f>
        <v>Grace Smith FROM New York</v>
      </c>
    </row>
    <row r="673" spans="1:19" x14ac:dyDescent="0.25">
      <c r="A673" t="s">
        <v>807</v>
      </c>
      <c r="B673" t="s">
        <v>52</v>
      </c>
      <c r="C673" t="s">
        <v>86</v>
      </c>
      <c r="D673">
        <v>25</v>
      </c>
      <c r="E673" t="s">
        <v>1166</v>
      </c>
      <c r="F673" t="s">
        <v>1165</v>
      </c>
      <c r="G673" t="s">
        <v>33</v>
      </c>
      <c r="H673" s="5">
        <v>45593</v>
      </c>
      <c r="I673">
        <v>114069.07</v>
      </c>
      <c r="J673" t="s">
        <v>371</v>
      </c>
      <c r="K673">
        <v>-5120734653</v>
      </c>
      <c r="L673" t="s">
        <v>30</v>
      </c>
      <c r="M673" t="b">
        <v>1</v>
      </c>
      <c r="N673" s="6" cm="1">
        <f t="array" ref="N673">IF(Table_Employee!I673="N/A",
    IFERROR(MEDIAN(_xlfn._xlws.FILTER(Table_Employee_Clean[Salary],
        (Table_Employee_Clean[Department] = Table_Employee!E673) *
        (Table_Employee_Clean[Region] = Table_Employee!F673))),
    "N/A"),
Table_Employee!I673)</f>
        <v>114069.07</v>
      </c>
      <c r="O673" t="str">
        <f>" "&amp;SUBSTITUTE(Table_Employee_Clean[[#This Row],[Phone]],"-","")</f>
        <v xml:space="preserve"> 5120734653</v>
      </c>
      <c r="P673" t="str">
        <f>TEXT(Table_Employee_Clean[[#This Row],[Format_Phone]],"(000) 000-0000")</f>
        <v>(512) 073-4653</v>
      </c>
      <c r="Q673" t="str">
        <f>CONCATENATE(TRIM(Table_Employee_Clean[[#This Row],[First_Name]])," ",TRIM(Table_Employee_Clean[[#This Row],[Last_Name]]))</f>
        <v>Charlie Miller</v>
      </c>
      <c r="R673">
        <f ca="1">DATEDIF(Table_Employee_Clean[[#This Row],[Join_Date]], TODAY(), "y")</f>
        <v>1</v>
      </c>
      <c r="S673" t="str">
        <f>CONCATENATE(TRIM(Table_Employee_Clean[[#This Row],[Name_Concat]])," FROM ",TRIM(Table_Employee_Clean[[#This Row],[Region]]))</f>
        <v>Charlie Miller FROM Nevada</v>
      </c>
    </row>
    <row r="674" spans="1:19" x14ac:dyDescent="0.25">
      <c r="A674" t="s">
        <v>808</v>
      </c>
      <c r="B674" t="s">
        <v>63</v>
      </c>
      <c r="C674" t="s">
        <v>86</v>
      </c>
      <c r="D674">
        <v>30</v>
      </c>
      <c r="E674" t="s">
        <v>1170</v>
      </c>
      <c r="F674" t="s">
        <v>1171</v>
      </c>
      <c r="G674" t="s">
        <v>33</v>
      </c>
      <c r="H674" s="5">
        <v>44107</v>
      </c>
      <c r="I674">
        <v>117867.96</v>
      </c>
      <c r="J674" t="s">
        <v>118</v>
      </c>
      <c r="K674">
        <v>-9500507025</v>
      </c>
      <c r="L674" t="s">
        <v>40</v>
      </c>
      <c r="M674" t="b">
        <v>0</v>
      </c>
      <c r="N674" s="6" cm="1">
        <f t="array" ref="N674">IF(Table_Employee!I674="N/A",
    IFERROR(MEDIAN(_xlfn._xlws.FILTER(Table_Employee_Clean[Salary],
        (Table_Employee_Clean[Department] = Table_Employee!E674) *
        (Table_Employee_Clean[Region] = Table_Employee!F674))),
    "N/A"),
Table_Employee!I674)</f>
        <v>117867.96</v>
      </c>
      <c r="O674" t="str">
        <f>" "&amp;SUBSTITUTE(Table_Employee_Clean[[#This Row],[Phone]],"-","")</f>
        <v xml:space="preserve"> 9500507025</v>
      </c>
      <c r="P674" t="str">
        <f>TEXT(Table_Employee_Clean[[#This Row],[Format_Phone]],"(000) 000-0000")</f>
        <v>(950) 050-7025</v>
      </c>
      <c r="Q674" t="str">
        <f>CONCATENATE(TRIM(Table_Employee_Clean[[#This Row],[First_Name]])," ",TRIM(Table_Employee_Clean[[#This Row],[Last_Name]]))</f>
        <v>Heidi Miller</v>
      </c>
      <c r="R674">
        <f ca="1">DATEDIF(Table_Employee_Clean[[#This Row],[Join_Date]], TODAY(), "y")</f>
        <v>6</v>
      </c>
      <c r="S674" t="str">
        <f>CONCATENATE(TRIM(Table_Employee_Clean[[#This Row],[Name_Concat]])," FROM ",TRIM(Table_Employee_Clean[[#This Row],[Region]]))</f>
        <v>Heidi Miller FROM Illinois</v>
      </c>
    </row>
    <row r="675" spans="1:19" x14ac:dyDescent="0.25">
      <c r="A675" t="s">
        <v>809</v>
      </c>
      <c r="B675" t="s">
        <v>52</v>
      </c>
      <c r="C675" t="s">
        <v>86</v>
      </c>
      <c r="D675">
        <v>30</v>
      </c>
      <c r="E675" t="s">
        <v>1168</v>
      </c>
      <c r="F675" t="s">
        <v>1167</v>
      </c>
      <c r="G675" t="s">
        <v>28</v>
      </c>
      <c r="H675" s="5">
        <v>45364</v>
      </c>
      <c r="I675">
        <v>94509.58</v>
      </c>
      <c r="J675" t="s">
        <v>371</v>
      </c>
      <c r="K675">
        <v>-869822104</v>
      </c>
      <c r="L675" t="s">
        <v>18</v>
      </c>
      <c r="M675" t="b">
        <v>0</v>
      </c>
      <c r="N675" s="6" cm="1">
        <f t="array" ref="N675">IF(Table_Employee!I675="N/A",
    IFERROR(MEDIAN(_xlfn._xlws.FILTER(Table_Employee_Clean[Salary],
        (Table_Employee_Clean[Department] = Table_Employee!E675) *
        (Table_Employee_Clean[Region] = Table_Employee!F675))),
    "N/A"),
Table_Employee!I675)</f>
        <v>94509.58</v>
      </c>
      <c r="O675" t="str">
        <f>" "&amp;SUBSTITUTE(Table_Employee_Clean[[#This Row],[Phone]],"-","")</f>
        <v xml:space="preserve"> 869822104</v>
      </c>
      <c r="P675" t="str">
        <f>TEXT(Table_Employee_Clean[[#This Row],[Format_Phone]],"(000) 000-0000")</f>
        <v>(086) 982-2104</v>
      </c>
      <c r="Q675" t="str">
        <f>CONCATENATE(TRIM(Table_Employee_Clean[[#This Row],[First_Name]])," ",TRIM(Table_Employee_Clean[[#This Row],[Last_Name]]))</f>
        <v>Charlie Miller</v>
      </c>
      <c r="R675">
        <f ca="1">DATEDIF(Table_Employee_Clean[[#This Row],[Join_Date]], TODAY(), "y")</f>
        <v>2</v>
      </c>
      <c r="S675" t="str">
        <f>CONCATENATE(TRIM(Table_Employee_Clean[[#This Row],[Name_Concat]])," FROM ",TRIM(Table_Employee_Clean[[#This Row],[Region]]))</f>
        <v>Charlie Miller FROM Florida</v>
      </c>
    </row>
    <row r="676" spans="1:19" x14ac:dyDescent="0.25">
      <c r="A676" t="s">
        <v>810</v>
      </c>
      <c r="B676" t="s">
        <v>32</v>
      </c>
      <c r="C676" t="s">
        <v>20</v>
      </c>
      <c r="D676">
        <v>35</v>
      </c>
      <c r="E676" t="s">
        <v>1162</v>
      </c>
      <c r="F676" t="s">
        <v>1171</v>
      </c>
      <c r="G676" t="s">
        <v>16</v>
      </c>
      <c r="H676" s="5">
        <v>45479</v>
      </c>
      <c r="I676">
        <v>56268.78</v>
      </c>
      <c r="J676" t="s">
        <v>138</v>
      </c>
      <c r="K676">
        <v>-3161177686</v>
      </c>
      <c r="L676" t="s">
        <v>23</v>
      </c>
      <c r="M676" t="b">
        <v>0</v>
      </c>
      <c r="N676" s="6" cm="1">
        <f t="array" ref="N676">IF(Table_Employee!I676="N/A",
    IFERROR(MEDIAN(_xlfn._xlws.FILTER(Table_Employee_Clean[Salary],
        (Table_Employee_Clean[Department] = Table_Employee!E676) *
        (Table_Employee_Clean[Region] = Table_Employee!F676))),
    "N/A"),
Table_Employee!I676)</f>
        <v>56268.78</v>
      </c>
      <c r="O676" t="str">
        <f>" "&amp;SUBSTITUTE(Table_Employee_Clean[[#This Row],[Phone]],"-","")</f>
        <v xml:space="preserve"> 3161177686</v>
      </c>
      <c r="P676" t="str">
        <f>TEXT(Table_Employee_Clean[[#This Row],[Format_Phone]],"(000) 000-0000")</f>
        <v>(316) 117-7686</v>
      </c>
      <c r="Q676" t="str">
        <f>CONCATENATE(TRIM(Table_Employee_Clean[[#This Row],[First_Name]])," ",TRIM(Table_Employee_Clean[[#This Row],[Last_Name]]))</f>
        <v>Eva Brown</v>
      </c>
      <c r="R676">
        <f ca="1">DATEDIF(Table_Employee_Clean[[#This Row],[Join_Date]], TODAY(), "y")</f>
        <v>2</v>
      </c>
      <c r="S676" t="str">
        <f>CONCATENATE(TRIM(Table_Employee_Clean[[#This Row],[Name_Concat]])," FROM ",TRIM(Table_Employee_Clean[[#This Row],[Region]]))</f>
        <v>Eva Brown FROM Illinois</v>
      </c>
    </row>
    <row r="677" spans="1:19" x14ac:dyDescent="0.25">
      <c r="A677" t="s">
        <v>811</v>
      </c>
      <c r="B677" t="s">
        <v>67</v>
      </c>
      <c r="C677" t="s">
        <v>26</v>
      </c>
      <c r="D677">
        <v>35</v>
      </c>
      <c r="E677" t="s">
        <v>1164</v>
      </c>
      <c r="F677" t="s">
        <v>1161</v>
      </c>
      <c r="G677" t="s">
        <v>16</v>
      </c>
      <c r="H677" s="5">
        <v>43831</v>
      </c>
      <c r="I677">
        <v>86632.14</v>
      </c>
      <c r="J677" t="s">
        <v>73</v>
      </c>
      <c r="K677">
        <v>-2904774257</v>
      </c>
      <c r="L677" t="s">
        <v>40</v>
      </c>
      <c r="M677" t="b">
        <v>1</v>
      </c>
      <c r="N677" s="6" cm="1">
        <f t="array" ref="N677">IF(Table_Employee!I677="N/A",
    IFERROR(MEDIAN(_xlfn._xlws.FILTER(Table_Employee_Clean[Salary],
        (Table_Employee_Clean[Department] = Table_Employee!E677) *
        (Table_Employee_Clean[Region] = Table_Employee!F677))),
    "N/A"),
Table_Employee!I677)</f>
        <v>86632.14</v>
      </c>
      <c r="O677" t="str">
        <f>" "&amp;SUBSTITUTE(Table_Employee_Clean[[#This Row],[Phone]],"-","")</f>
        <v xml:space="preserve"> 2904774257</v>
      </c>
      <c r="P677" t="str">
        <f>TEXT(Table_Employee_Clean[[#This Row],[Format_Phone]],"(000) 000-0000")</f>
        <v>(290) 477-4257</v>
      </c>
      <c r="Q677" t="str">
        <f>CONCATENATE(TRIM(Table_Employee_Clean[[#This Row],[First_Name]])," ",TRIM(Table_Employee_Clean[[#This Row],[Last_Name]]))</f>
        <v>Grace Jones</v>
      </c>
      <c r="R677">
        <f ca="1">DATEDIF(Table_Employee_Clean[[#This Row],[Join_Date]], TODAY(), "y")</f>
        <v>6</v>
      </c>
      <c r="S677" t="str">
        <f>CONCATENATE(TRIM(Table_Employee_Clean[[#This Row],[Name_Concat]])," FROM ",TRIM(Table_Employee_Clean[[#This Row],[Region]]))</f>
        <v>Grace Jones FROM California</v>
      </c>
    </row>
    <row r="678" spans="1:19" x14ac:dyDescent="0.25">
      <c r="A678" t="s">
        <v>812</v>
      </c>
      <c r="B678" t="s">
        <v>52</v>
      </c>
      <c r="C678" t="s">
        <v>20</v>
      </c>
      <c r="D678">
        <v>35</v>
      </c>
      <c r="E678" t="s">
        <v>1170</v>
      </c>
      <c r="F678" t="s">
        <v>1167</v>
      </c>
      <c r="G678" t="s">
        <v>28</v>
      </c>
      <c r="H678" s="5">
        <v>43848</v>
      </c>
      <c r="I678">
        <v>98143.9</v>
      </c>
      <c r="J678" t="s">
        <v>114</v>
      </c>
      <c r="K678">
        <v>-5917793237</v>
      </c>
      <c r="L678" t="s">
        <v>23</v>
      </c>
      <c r="M678" t="b">
        <v>0</v>
      </c>
      <c r="N678" s="6" cm="1">
        <f t="array" ref="N678">IF(Table_Employee!I678="N/A",
    IFERROR(MEDIAN(_xlfn._xlws.FILTER(Table_Employee_Clean[Salary],
        (Table_Employee_Clean[Department] = Table_Employee!E678) *
        (Table_Employee_Clean[Region] = Table_Employee!F678))),
    "N/A"),
Table_Employee!I678)</f>
        <v>98143.9</v>
      </c>
      <c r="O678" t="str">
        <f>" "&amp;SUBSTITUTE(Table_Employee_Clean[[#This Row],[Phone]],"-","")</f>
        <v xml:space="preserve"> 5917793237</v>
      </c>
      <c r="P678" t="str">
        <f>TEXT(Table_Employee_Clean[[#This Row],[Format_Phone]],"(000) 000-0000")</f>
        <v>(591) 779-3237</v>
      </c>
      <c r="Q678" t="str">
        <f>CONCATENATE(TRIM(Table_Employee_Clean[[#This Row],[First_Name]])," ",TRIM(Table_Employee_Clean[[#This Row],[Last_Name]]))</f>
        <v>Charlie Brown</v>
      </c>
      <c r="R678">
        <f ca="1">DATEDIF(Table_Employee_Clean[[#This Row],[Join_Date]], TODAY(), "y")</f>
        <v>6</v>
      </c>
      <c r="S678" t="str">
        <f>CONCATENATE(TRIM(Table_Employee_Clean[[#This Row],[Name_Concat]])," FROM ",TRIM(Table_Employee_Clean[[#This Row],[Region]]))</f>
        <v>Charlie Brown FROM Florida</v>
      </c>
    </row>
    <row r="679" spans="1:19" x14ac:dyDescent="0.25">
      <c r="A679" t="s">
        <v>813</v>
      </c>
      <c r="B679" t="s">
        <v>63</v>
      </c>
      <c r="C679" t="s">
        <v>42</v>
      </c>
      <c r="D679">
        <v>35</v>
      </c>
      <c r="E679" t="s">
        <v>1166</v>
      </c>
      <c r="F679" t="s">
        <v>1167</v>
      </c>
      <c r="G679" t="s">
        <v>33</v>
      </c>
      <c r="H679" s="5">
        <v>45053</v>
      </c>
      <c r="I679" t="s">
        <v>223</v>
      </c>
      <c r="J679" t="s">
        <v>209</v>
      </c>
      <c r="K679">
        <v>-2231164912</v>
      </c>
      <c r="L679" t="s">
        <v>18</v>
      </c>
      <c r="M679" t="b">
        <v>1</v>
      </c>
      <c r="N679" s="6" cm="1">
        <f t="array" ref="N679">IF(Table_Employee!I679="N/A",
    IFERROR(MEDIAN(_xlfn._xlws.FILTER(Table_Employee_Clean[Salary],
        (Table_Employee_Clean[Department] = Table_Employee!E679) *
        (Table_Employee_Clean[Region] = Table_Employee!F679))),
    "N/A"),
Table_Employee!I679)</f>
        <v>97046.33</v>
      </c>
      <c r="O679" t="str">
        <f>" "&amp;SUBSTITUTE(Table_Employee_Clean[[#This Row],[Phone]],"-","")</f>
        <v xml:space="preserve"> 2231164912</v>
      </c>
      <c r="P679" t="str">
        <f>TEXT(Table_Employee_Clean[[#This Row],[Format_Phone]],"(000) 000-0000")</f>
        <v>(223) 116-4912</v>
      </c>
      <c r="Q679" t="str">
        <f>CONCATENATE(TRIM(Table_Employee_Clean[[#This Row],[First_Name]])," ",TRIM(Table_Employee_Clean[[#This Row],[Last_Name]]))</f>
        <v>Heidi Garcia</v>
      </c>
      <c r="R679">
        <f ca="1">DATEDIF(Table_Employee_Clean[[#This Row],[Join_Date]], TODAY(), "y")</f>
        <v>3</v>
      </c>
      <c r="S679" t="str">
        <f>CONCATENATE(TRIM(Table_Employee_Clean[[#This Row],[Name_Concat]])," FROM ",TRIM(Table_Employee_Clean[[#This Row],[Region]]))</f>
        <v>Heidi Garcia FROM Florida</v>
      </c>
    </row>
    <row r="680" spans="1:19" x14ac:dyDescent="0.25">
      <c r="A680" t="s">
        <v>814</v>
      </c>
      <c r="B680" t="s">
        <v>36</v>
      </c>
      <c r="C680" t="s">
        <v>53</v>
      </c>
      <c r="D680">
        <v>30</v>
      </c>
      <c r="E680" t="s">
        <v>1162</v>
      </c>
      <c r="F680" t="s">
        <v>1171</v>
      </c>
      <c r="G680" t="s">
        <v>33</v>
      </c>
      <c r="H680" s="5">
        <v>44639</v>
      </c>
      <c r="I680">
        <v>67492.73</v>
      </c>
      <c r="J680" t="s">
        <v>219</v>
      </c>
      <c r="K680">
        <v>-3424579888</v>
      </c>
      <c r="L680" t="s">
        <v>23</v>
      </c>
      <c r="M680" t="b">
        <v>1</v>
      </c>
      <c r="N680" s="6" cm="1">
        <f t="array" ref="N680">IF(Table_Employee!I680="N/A",
    IFERROR(MEDIAN(_xlfn._xlws.FILTER(Table_Employee_Clean[Salary],
        (Table_Employee_Clean[Department] = Table_Employee!E680) *
        (Table_Employee_Clean[Region] = Table_Employee!F680))),
    "N/A"),
Table_Employee!I680)</f>
        <v>67492.73</v>
      </c>
      <c r="O680" t="str">
        <f>" "&amp;SUBSTITUTE(Table_Employee_Clean[[#This Row],[Phone]],"-","")</f>
        <v xml:space="preserve"> 3424579888</v>
      </c>
      <c r="P680" t="str">
        <f>TEXT(Table_Employee_Clean[[#This Row],[Format_Phone]],"(000) 000-0000")</f>
        <v>(342) 457-9888</v>
      </c>
      <c r="Q680" t="str">
        <f>CONCATENATE(TRIM(Table_Employee_Clean[[#This Row],[First_Name]])," ",TRIM(Table_Employee_Clean[[#This Row],[Last_Name]]))</f>
        <v>Frank Johnson</v>
      </c>
      <c r="R680">
        <f ca="1">DATEDIF(Table_Employee_Clean[[#This Row],[Join_Date]], TODAY(), "y")</f>
        <v>4</v>
      </c>
      <c r="S680" t="str">
        <f>CONCATENATE(TRIM(Table_Employee_Clean[[#This Row],[Name_Concat]])," FROM ",TRIM(Table_Employee_Clean[[#This Row],[Region]]))</f>
        <v>Frank Johnson FROM Illinois</v>
      </c>
    </row>
    <row r="681" spans="1:19" x14ac:dyDescent="0.25">
      <c r="A681" t="s">
        <v>815</v>
      </c>
      <c r="B681" t="s">
        <v>67</v>
      </c>
      <c r="C681" t="s">
        <v>53</v>
      </c>
      <c r="D681">
        <v>40</v>
      </c>
      <c r="E681" t="s">
        <v>1164</v>
      </c>
      <c r="F681" t="s">
        <v>1161</v>
      </c>
      <c r="G681" t="s">
        <v>16</v>
      </c>
      <c r="H681" s="5">
        <v>44695</v>
      </c>
      <c r="I681">
        <v>93772.61</v>
      </c>
      <c r="J681" t="s">
        <v>116</v>
      </c>
      <c r="K681">
        <v>-4256529059</v>
      </c>
      <c r="L681" t="s">
        <v>40</v>
      </c>
      <c r="M681" t="b">
        <v>0</v>
      </c>
      <c r="N681" s="6" cm="1">
        <f t="array" ref="N681">IF(Table_Employee!I681="N/A",
    IFERROR(MEDIAN(_xlfn._xlws.FILTER(Table_Employee_Clean[Salary],
        (Table_Employee_Clean[Department] = Table_Employee!E681) *
        (Table_Employee_Clean[Region] = Table_Employee!F681))),
    "N/A"),
Table_Employee!I681)</f>
        <v>93772.61</v>
      </c>
      <c r="O681" t="str">
        <f>" "&amp;SUBSTITUTE(Table_Employee_Clean[[#This Row],[Phone]],"-","")</f>
        <v xml:space="preserve"> 4256529059</v>
      </c>
      <c r="P681" t="str">
        <f>TEXT(Table_Employee_Clean[[#This Row],[Format_Phone]],"(000) 000-0000")</f>
        <v>(425) 652-9059</v>
      </c>
      <c r="Q681" t="str">
        <f>CONCATENATE(TRIM(Table_Employee_Clean[[#This Row],[First_Name]])," ",TRIM(Table_Employee_Clean[[#This Row],[Last_Name]]))</f>
        <v>Grace Johnson</v>
      </c>
      <c r="R681">
        <f ca="1">DATEDIF(Table_Employee_Clean[[#This Row],[Join_Date]], TODAY(), "y")</f>
        <v>4</v>
      </c>
      <c r="S681" t="str">
        <f>CONCATENATE(TRIM(Table_Employee_Clean[[#This Row],[Name_Concat]])," FROM ",TRIM(Table_Employee_Clean[[#This Row],[Region]]))</f>
        <v>Grace Johnson FROM California</v>
      </c>
    </row>
    <row r="682" spans="1:19" x14ac:dyDescent="0.25">
      <c r="A682" t="s">
        <v>816</v>
      </c>
      <c r="B682" t="s">
        <v>32</v>
      </c>
      <c r="C682" t="s">
        <v>42</v>
      </c>
      <c r="D682">
        <v>35</v>
      </c>
      <c r="E682" t="s">
        <v>1160</v>
      </c>
      <c r="F682" t="s">
        <v>1165</v>
      </c>
      <c r="G682" t="s">
        <v>28</v>
      </c>
      <c r="H682" s="5">
        <v>45487</v>
      </c>
      <c r="I682">
        <v>68817.539999999994</v>
      </c>
      <c r="J682" t="s">
        <v>236</v>
      </c>
      <c r="K682">
        <v>-3202032649</v>
      </c>
      <c r="L682" t="s">
        <v>23</v>
      </c>
      <c r="M682" t="b">
        <v>0</v>
      </c>
      <c r="N682" s="6" cm="1">
        <f t="array" ref="N682">IF(Table_Employee!I682="N/A",
    IFERROR(MEDIAN(_xlfn._xlws.FILTER(Table_Employee_Clean[Salary],
        (Table_Employee_Clean[Department] = Table_Employee!E682) *
        (Table_Employee_Clean[Region] = Table_Employee!F682))),
    "N/A"),
Table_Employee!I682)</f>
        <v>68817.539999999994</v>
      </c>
      <c r="O682" t="str">
        <f>" "&amp;SUBSTITUTE(Table_Employee_Clean[[#This Row],[Phone]],"-","")</f>
        <v xml:space="preserve"> 3202032649</v>
      </c>
      <c r="P682" t="str">
        <f>TEXT(Table_Employee_Clean[[#This Row],[Format_Phone]],"(000) 000-0000")</f>
        <v>(320) 203-2649</v>
      </c>
      <c r="Q682" t="str">
        <f>CONCATENATE(TRIM(Table_Employee_Clean[[#This Row],[First_Name]])," ",TRIM(Table_Employee_Clean[[#This Row],[Last_Name]]))</f>
        <v>Eva Garcia</v>
      </c>
      <c r="R682">
        <f ca="1">DATEDIF(Table_Employee_Clean[[#This Row],[Join_Date]], TODAY(), "y")</f>
        <v>2</v>
      </c>
      <c r="S682" t="str">
        <f>CONCATENATE(TRIM(Table_Employee_Clean[[#This Row],[Name_Concat]])," FROM ",TRIM(Table_Employee_Clean[[#This Row],[Region]]))</f>
        <v>Eva Garcia FROM Nevada</v>
      </c>
    </row>
    <row r="683" spans="1:19" x14ac:dyDescent="0.25">
      <c r="A683" t="s">
        <v>817</v>
      </c>
      <c r="B683" t="s">
        <v>13</v>
      </c>
      <c r="C683" t="s">
        <v>26</v>
      </c>
      <c r="D683">
        <v>30</v>
      </c>
      <c r="E683" t="s">
        <v>1164</v>
      </c>
      <c r="F683" t="s">
        <v>1161</v>
      </c>
      <c r="G683" t="s">
        <v>16</v>
      </c>
      <c r="H683" s="5">
        <v>45135</v>
      </c>
      <c r="I683">
        <v>81874.009999999995</v>
      </c>
      <c r="J683" t="s">
        <v>48</v>
      </c>
      <c r="K683">
        <v>-9775396736</v>
      </c>
      <c r="L683" t="s">
        <v>30</v>
      </c>
      <c r="M683" t="b">
        <v>1</v>
      </c>
      <c r="N683" s="6" cm="1">
        <f t="array" ref="N683">IF(Table_Employee!I683="N/A",
    IFERROR(MEDIAN(_xlfn._xlws.FILTER(Table_Employee_Clean[Salary],
        (Table_Employee_Clean[Department] = Table_Employee!E683) *
        (Table_Employee_Clean[Region] = Table_Employee!F683))),
    "N/A"),
Table_Employee!I683)</f>
        <v>81874.009999999995</v>
      </c>
      <c r="O683" t="str">
        <f>" "&amp;SUBSTITUTE(Table_Employee_Clean[[#This Row],[Phone]],"-","")</f>
        <v xml:space="preserve"> 9775396736</v>
      </c>
      <c r="P683" t="str">
        <f>TEXT(Table_Employee_Clean[[#This Row],[Format_Phone]],"(000) 000-0000")</f>
        <v>(977) 539-6736</v>
      </c>
      <c r="Q683" t="str">
        <f>CONCATENATE(TRIM(Table_Employee_Clean[[#This Row],[First_Name]])," ",TRIM(Table_Employee_Clean[[#This Row],[Last_Name]]))</f>
        <v>Bob Jones</v>
      </c>
      <c r="R683">
        <f ca="1">DATEDIF(Table_Employee_Clean[[#This Row],[Join_Date]], TODAY(), "y")</f>
        <v>3</v>
      </c>
      <c r="S683" t="str">
        <f>CONCATENATE(TRIM(Table_Employee_Clean[[#This Row],[Name_Concat]])," FROM ",TRIM(Table_Employee_Clean[[#This Row],[Region]]))</f>
        <v>Bob Jones FROM California</v>
      </c>
    </row>
    <row r="684" spans="1:19" x14ac:dyDescent="0.25">
      <c r="A684" t="s">
        <v>818</v>
      </c>
      <c r="B684" t="s">
        <v>63</v>
      </c>
      <c r="C684" t="s">
        <v>14</v>
      </c>
      <c r="D684">
        <v>30</v>
      </c>
      <c r="E684" t="s">
        <v>1170</v>
      </c>
      <c r="F684" t="s">
        <v>1163</v>
      </c>
      <c r="G684" t="s">
        <v>16</v>
      </c>
      <c r="H684" s="5">
        <v>43932</v>
      </c>
      <c r="I684">
        <v>117880.14</v>
      </c>
      <c r="J684" t="s">
        <v>301</v>
      </c>
      <c r="K684">
        <v>-9487148551</v>
      </c>
      <c r="L684" t="s">
        <v>18</v>
      </c>
      <c r="M684" t="b">
        <v>0</v>
      </c>
      <c r="N684" s="6" cm="1">
        <f t="array" ref="N684">IF(Table_Employee!I684="N/A",
    IFERROR(MEDIAN(_xlfn._xlws.FILTER(Table_Employee_Clean[Salary],
        (Table_Employee_Clean[Department] = Table_Employee!E684) *
        (Table_Employee_Clean[Region] = Table_Employee!F684))),
    "N/A"),
Table_Employee!I684)</f>
        <v>117880.14</v>
      </c>
      <c r="O684" t="str">
        <f>" "&amp;SUBSTITUTE(Table_Employee_Clean[[#This Row],[Phone]],"-","")</f>
        <v xml:space="preserve"> 9487148551</v>
      </c>
      <c r="P684" t="str">
        <f>TEXT(Table_Employee_Clean[[#This Row],[Format_Phone]],"(000) 000-0000")</f>
        <v>(948) 714-8551</v>
      </c>
      <c r="Q684" t="str">
        <f>CONCATENATE(TRIM(Table_Employee_Clean[[#This Row],[First_Name]])," ",TRIM(Table_Employee_Clean[[#This Row],[Last_Name]]))</f>
        <v>Heidi Davis</v>
      </c>
      <c r="R684">
        <f ca="1">DATEDIF(Table_Employee_Clean[[#This Row],[Join_Date]], TODAY(), "y")</f>
        <v>6</v>
      </c>
      <c r="S684" t="str">
        <f>CONCATENATE(TRIM(Table_Employee_Clean[[#This Row],[Name_Concat]])," FROM ",TRIM(Table_Employee_Clean[[#This Row],[Region]]))</f>
        <v>Heidi Davis FROM Texas</v>
      </c>
    </row>
    <row r="685" spans="1:19" x14ac:dyDescent="0.25">
      <c r="A685" t="s">
        <v>819</v>
      </c>
      <c r="B685" t="s">
        <v>13</v>
      </c>
      <c r="C685" t="s">
        <v>20</v>
      </c>
      <c r="D685">
        <v>35</v>
      </c>
      <c r="E685" t="s">
        <v>1170</v>
      </c>
      <c r="F685" t="s">
        <v>1169</v>
      </c>
      <c r="G685" t="s">
        <v>28</v>
      </c>
      <c r="H685" s="5">
        <v>44728</v>
      </c>
      <c r="I685">
        <v>100897.49</v>
      </c>
      <c r="J685" t="s">
        <v>22</v>
      </c>
      <c r="K685">
        <v>-4578715840</v>
      </c>
      <c r="L685" t="s">
        <v>18</v>
      </c>
      <c r="M685" t="b">
        <v>1</v>
      </c>
      <c r="N685" s="6" cm="1">
        <f t="array" ref="N685">IF(Table_Employee!I685="N/A",
    IFERROR(MEDIAN(_xlfn._xlws.FILTER(Table_Employee_Clean[Salary],
        (Table_Employee_Clean[Department] = Table_Employee!E685) *
        (Table_Employee_Clean[Region] = Table_Employee!F685))),
    "N/A"),
Table_Employee!I685)</f>
        <v>100897.49</v>
      </c>
      <c r="O685" t="str">
        <f>" "&amp;SUBSTITUTE(Table_Employee_Clean[[#This Row],[Phone]],"-","")</f>
        <v xml:space="preserve"> 4578715840</v>
      </c>
      <c r="P685" t="str">
        <f>TEXT(Table_Employee_Clean[[#This Row],[Format_Phone]],"(000) 000-0000")</f>
        <v>(457) 871-5840</v>
      </c>
      <c r="Q685" t="str">
        <f>CONCATENATE(TRIM(Table_Employee_Clean[[#This Row],[First_Name]])," ",TRIM(Table_Employee_Clean[[#This Row],[Last_Name]]))</f>
        <v>Bob Brown</v>
      </c>
      <c r="R685">
        <f ca="1">DATEDIF(Table_Employee_Clean[[#This Row],[Join_Date]], TODAY(), "y")</f>
        <v>4</v>
      </c>
      <c r="S685" t="str">
        <f>CONCATENATE(TRIM(Table_Employee_Clean[[#This Row],[Name_Concat]])," FROM ",TRIM(Table_Employee_Clean[[#This Row],[Region]]))</f>
        <v>Bob Brown FROM New York</v>
      </c>
    </row>
    <row r="686" spans="1:19" x14ac:dyDescent="0.25">
      <c r="A686" t="s">
        <v>820</v>
      </c>
      <c r="B686" t="s">
        <v>52</v>
      </c>
      <c r="C686" t="s">
        <v>111</v>
      </c>
      <c r="D686">
        <v>25</v>
      </c>
      <c r="E686" t="s">
        <v>1162</v>
      </c>
      <c r="F686" t="s">
        <v>1169</v>
      </c>
      <c r="G686" t="s">
        <v>33</v>
      </c>
      <c r="H686" s="5">
        <v>44691</v>
      </c>
      <c r="I686">
        <v>71810.37</v>
      </c>
      <c r="J686" t="s">
        <v>167</v>
      </c>
      <c r="K686">
        <v>-5608213710</v>
      </c>
      <c r="L686" t="s">
        <v>18</v>
      </c>
      <c r="M686" t="b">
        <v>1</v>
      </c>
      <c r="N686" s="6" cm="1">
        <f t="array" ref="N686">IF(Table_Employee!I686="N/A",
    IFERROR(MEDIAN(_xlfn._xlws.FILTER(Table_Employee_Clean[Salary],
        (Table_Employee_Clean[Department] = Table_Employee!E686) *
        (Table_Employee_Clean[Region] = Table_Employee!F686))),
    "N/A"),
Table_Employee!I686)</f>
        <v>71810.37</v>
      </c>
      <c r="O686" t="str">
        <f>" "&amp;SUBSTITUTE(Table_Employee_Clean[[#This Row],[Phone]],"-","")</f>
        <v xml:space="preserve"> 5608213710</v>
      </c>
      <c r="P686" t="str">
        <f>TEXT(Table_Employee_Clean[[#This Row],[Format_Phone]],"(000) 000-0000")</f>
        <v>(560) 821-3710</v>
      </c>
      <c r="Q686" t="str">
        <f>CONCATENATE(TRIM(Table_Employee_Clean[[#This Row],[First_Name]])," ",TRIM(Table_Employee_Clean[[#This Row],[Last_Name]]))</f>
        <v>Charlie Smith</v>
      </c>
      <c r="R686">
        <f ca="1">DATEDIF(Table_Employee_Clean[[#This Row],[Join_Date]], TODAY(), "y")</f>
        <v>4</v>
      </c>
      <c r="S686" t="str">
        <f>CONCATENATE(TRIM(Table_Employee_Clean[[#This Row],[Name_Concat]])," FROM ",TRIM(Table_Employee_Clean[[#This Row],[Region]]))</f>
        <v>Charlie Smith FROM New York</v>
      </c>
    </row>
    <row r="687" spans="1:19" x14ac:dyDescent="0.25">
      <c r="A687" t="s">
        <v>821</v>
      </c>
      <c r="B687" t="s">
        <v>36</v>
      </c>
      <c r="C687" t="s">
        <v>86</v>
      </c>
      <c r="D687">
        <v>40</v>
      </c>
      <c r="E687" t="s">
        <v>1160</v>
      </c>
      <c r="F687" t="s">
        <v>1163</v>
      </c>
      <c r="G687" t="s">
        <v>33</v>
      </c>
      <c r="H687" s="5">
        <v>43995</v>
      </c>
      <c r="I687">
        <v>109048.24</v>
      </c>
      <c r="J687" t="s">
        <v>101</v>
      </c>
      <c r="K687">
        <v>-8425476817</v>
      </c>
      <c r="L687" t="s">
        <v>40</v>
      </c>
      <c r="M687" t="b">
        <v>0</v>
      </c>
      <c r="N687" s="6" cm="1">
        <f t="array" ref="N687">IF(Table_Employee!I687="N/A",
    IFERROR(MEDIAN(_xlfn._xlws.FILTER(Table_Employee_Clean[Salary],
        (Table_Employee_Clean[Department] = Table_Employee!E687) *
        (Table_Employee_Clean[Region] = Table_Employee!F687))),
    "N/A"),
Table_Employee!I687)</f>
        <v>109048.24</v>
      </c>
      <c r="O687" t="str">
        <f>" "&amp;SUBSTITUTE(Table_Employee_Clean[[#This Row],[Phone]],"-","")</f>
        <v xml:space="preserve"> 8425476817</v>
      </c>
      <c r="P687" t="str">
        <f>TEXT(Table_Employee_Clean[[#This Row],[Format_Phone]],"(000) 000-0000")</f>
        <v>(842) 547-6817</v>
      </c>
      <c r="Q687" t="str">
        <f>CONCATENATE(TRIM(Table_Employee_Clean[[#This Row],[First_Name]])," ",TRIM(Table_Employee_Clean[[#This Row],[Last_Name]]))</f>
        <v>Frank Miller</v>
      </c>
      <c r="R687">
        <f ca="1">DATEDIF(Table_Employee_Clean[[#This Row],[Join_Date]], TODAY(), "y")</f>
        <v>6</v>
      </c>
      <c r="S687" t="str">
        <f>CONCATENATE(TRIM(Table_Employee_Clean[[#This Row],[Name_Concat]])," FROM ",TRIM(Table_Employee_Clean[[#This Row],[Region]]))</f>
        <v>Frank Miller FROM Texas</v>
      </c>
    </row>
    <row r="688" spans="1:19" x14ac:dyDescent="0.25">
      <c r="A688" t="s">
        <v>822</v>
      </c>
      <c r="B688" t="s">
        <v>25</v>
      </c>
      <c r="C688" t="s">
        <v>86</v>
      </c>
      <c r="D688">
        <v>35</v>
      </c>
      <c r="E688" t="s">
        <v>1162</v>
      </c>
      <c r="F688" t="s">
        <v>1163</v>
      </c>
      <c r="G688" t="s">
        <v>28</v>
      </c>
      <c r="H688" s="5">
        <v>44793</v>
      </c>
      <c r="I688">
        <v>62712.26</v>
      </c>
      <c r="J688" t="s">
        <v>145</v>
      </c>
      <c r="K688">
        <v>-2683230357</v>
      </c>
      <c r="L688" t="s">
        <v>18</v>
      </c>
      <c r="M688" t="b">
        <v>0</v>
      </c>
      <c r="N688" s="6" cm="1">
        <f t="array" ref="N688">IF(Table_Employee!I688="N/A",
    IFERROR(MEDIAN(_xlfn._xlws.FILTER(Table_Employee_Clean[Salary],
        (Table_Employee_Clean[Department] = Table_Employee!E688) *
        (Table_Employee_Clean[Region] = Table_Employee!F688))),
    "N/A"),
Table_Employee!I688)</f>
        <v>62712.26</v>
      </c>
      <c r="O688" t="str">
        <f>" "&amp;SUBSTITUTE(Table_Employee_Clean[[#This Row],[Phone]],"-","")</f>
        <v xml:space="preserve"> 2683230357</v>
      </c>
      <c r="P688" t="str">
        <f>TEXT(Table_Employee_Clean[[#This Row],[Format_Phone]],"(000) 000-0000")</f>
        <v>(268) 323-0357</v>
      </c>
      <c r="Q688" t="str">
        <f>CONCATENATE(TRIM(Table_Employee_Clean[[#This Row],[First_Name]])," ",TRIM(Table_Employee_Clean[[#This Row],[Last_Name]]))</f>
        <v>Alice Miller</v>
      </c>
      <c r="R688">
        <f ca="1">DATEDIF(Table_Employee_Clean[[#This Row],[Join_Date]], TODAY(), "y")</f>
        <v>4</v>
      </c>
      <c r="S688" t="str">
        <f>CONCATENATE(TRIM(Table_Employee_Clean[[#This Row],[Name_Concat]])," FROM ",TRIM(Table_Employee_Clean[[#This Row],[Region]]))</f>
        <v>Alice Miller FROM Texas</v>
      </c>
    </row>
    <row r="689" spans="1:19" x14ac:dyDescent="0.25">
      <c r="A689" t="s">
        <v>823</v>
      </c>
      <c r="B689" t="s">
        <v>32</v>
      </c>
      <c r="C689" t="s">
        <v>26</v>
      </c>
      <c r="D689">
        <v>40</v>
      </c>
      <c r="E689" t="s">
        <v>1166</v>
      </c>
      <c r="F689" t="s">
        <v>1163</v>
      </c>
      <c r="G689" t="s">
        <v>28</v>
      </c>
      <c r="H689" s="5">
        <v>44340</v>
      </c>
      <c r="I689">
        <v>76935.850000000006</v>
      </c>
      <c r="J689" t="s">
        <v>224</v>
      </c>
      <c r="K689">
        <v>-9298808582</v>
      </c>
      <c r="L689" t="s">
        <v>30</v>
      </c>
      <c r="M689" t="b">
        <v>1</v>
      </c>
      <c r="N689" s="6" cm="1">
        <f t="array" ref="N689">IF(Table_Employee!I689="N/A",
    IFERROR(MEDIAN(_xlfn._xlws.FILTER(Table_Employee_Clean[Salary],
        (Table_Employee_Clean[Department] = Table_Employee!E689) *
        (Table_Employee_Clean[Region] = Table_Employee!F689))),
    "N/A"),
Table_Employee!I689)</f>
        <v>76935.850000000006</v>
      </c>
      <c r="O689" t="str">
        <f>" "&amp;SUBSTITUTE(Table_Employee_Clean[[#This Row],[Phone]],"-","")</f>
        <v xml:space="preserve"> 9298808582</v>
      </c>
      <c r="P689" t="str">
        <f>TEXT(Table_Employee_Clean[[#This Row],[Format_Phone]],"(000) 000-0000")</f>
        <v>(929) 880-8582</v>
      </c>
      <c r="Q689" t="str">
        <f>CONCATENATE(TRIM(Table_Employee_Clean[[#This Row],[First_Name]])," ",TRIM(Table_Employee_Clean[[#This Row],[Last_Name]]))</f>
        <v>Eva Jones</v>
      </c>
      <c r="R689">
        <f ca="1">DATEDIF(Table_Employee_Clean[[#This Row],[Join_Date]], TODAY(), "y")</f>
        <v>5</v>
      </c>
      <c r="S689" t="str">
        <f>CONCATENATE(TRIM(Table_Employee_Clean[[#This Row],[Name_Concat]])," FROM ",TRIM(Table_Employee_Clean[[#This Row],[Region]]))</f>
        <v>Eva Jones FROM Texas</v>
      </c>
    </row>
    <row r="690" spans="1:19" x14ac:dyDescent="0.25">
      <c r="A690" t="s">
        <v>824</v>
      </c>
      <c r="B690" t="s">
        <v>57</v>
      </c>
      <c r="C690" t="s">
        <v>14</v>
      </c>
      <c r="D690">
        <v>25</v>
      </c>
      <c r="E690" t="s">
        <v>1164</v>
      </c>
      <c r="F690" t="s">
        <v>1167</v>
      </c>
      <c r="G690" t="s">
        <v>28</v>
      </c>
      <c r="H690" s="5">
        <v>45409</v>
      </c>
      <c r="I690">
        <v>56577.22</v>
      </c>
      <c r="J690" t="s">
        <v>61</v>
      </c>
      <c r="K690">
        <v>-8252129327</v>
      </c>
      <c r="L690" t="s">
        <v>40</v>
      </c>
      <c r="M690" t="b">
        <v>1</v>
      </c>
      <c r="N690" s="6" cm="1">
        <f t="array" ref="N690">IF(Table_Employee!I690="N/A",
    IFERROR(MEDIAN(_xlfn._xlws.FILTER(Table_Employee_Clean[Salary],
        (Table_Employee_Clean[Department] = Table_Employee!E690) *
        (Table_Employee_Clean[Region] = Table_Employee!F690))),
    "N/A"),
Table_Employee!I690)</f>
        <v>56577.22</v>
      </c>
      <c r="O690" t="str">
        <f>" "&amp;SUBSTITUTE(Table_Employee_Clean[[#This Row],[Phone]],"-","")</f>
        <v xml:space="preserve"> 8252129327</v>
      </c>
      <c r="P690" t="str">
        <f>TEXT(Table_Employee_Clean[[#This Row],[Format_Phone]],"(000) 000-0000")</f>
        <v>(825) 212-9327</v>
      </c>
      <c r="Q690" t="str">
        <f>CONCATENATE(TRIM(Table_Employee_Clean[[#This Row],[First_Name]])," ",TRIM(Table_Employee_Clean[[#This Row],[Last_Name]]))</f>
        <v>David Davis</v>
      </c>
      <c r="R690">
        <f ca="1">DATEDIF(Table_Employee_Clean[[#This Row],[Join_Date]], TODAY(), "y")</f>
        <v>2</v>
      </c>
      <c r="S690" t="str">
        <f>CONCATENATE(TRIM(Table_Employee_Clean[[#This Row],[Name_Concat]])," FROM ",TRIM(Table_Employee_Clean[[#This Row],[Region]]))</f>
        <v>David Davis FROM Florida</v>
      </c>
    </row>
    <row r="691" spans="1:19" x14ac:dyDescent="0.25">
      <c r="A691" t="s">
        <v>825</v>
      </c>
      <c r="B691" t="s">
        <v>57</v>
      </c>
      <c r="C691" t="s">
        <v>53</v>
      </c>
      <c r="D691">
        <v>40</v>
      </c>
      <c r="E691" t="s">
        <v>1162</v>
      </c>
      <c r="F691" t="s">
        <v>1165</v>
      </c>
      <c r="G691" t="s">
        <v>33</v>
      </c>
      <c r="H691" s="5">
        <v>44492</v>
      </c>
      <c r="I691">
        <v>61102.8</v>
      </c>
      <c r="J691" t="s">
        <v>183</v>
      </c>
      <c r="K691">
        <v>-9634064685</v>
      </c>
      <c r="L691" t="s">
        <v>30</v>
      </c>
      <c r="M691" t="b">
        <v>1</v>
      </c>
      <c r="N691" s="6" cm="1">
        <f t="array" ref="N691">IF(Table_Employee!I691="N/A",
    IFERROR(MEDIAN(_xlfn._xlws.FILTER(Table_Employee_Clean[Salary],
        (Table_Employee_Clean[Department] = Table_Employee!E691) *
        (Table_Employee_Clean[Region] = Table_Employee!F691))),
    "N/A"),
Table_Employee!I691)</f>
        <v>61102.8</v>
      </c>
      <c r="O691" t="str">
        <f>" "&amp;SUBSTITUTE(Table_Employee_Clean[[#This Row],[Phone]],"-","")</f>
        <v xml:space="preserve"> 9634064685</v>
      </c>
      <c r="P691" t="str">
        <f>TEXT(Table_Employee_Clean[[#This Row],[Format_Phone]],"(000) 000-0000")</f>
        <v>(963) 406-4685</v>
      </c>
      <c r="Q691" t="str">
        <f>CONCATENATE(TRIM(Table_Employee_Clean[[#This Row],[First_Name]])," ",TRIM(Table_Employee_Clean[[#This Row],[Last_Name]]))</f>
        <v>David Johnson</v>
      </c>
      <c r="R691">
        <f ca="1">DATEDIF(Table_Employee_Clean[[#This Row],[Join_Date]], TODAY(), "y")</f>
        <v>4</v>
      </c>
      <c r="S691" t="str">
        <f>CONCATENATE(TRIM(Table_Employee_Clean[[#This Row],[Name_Concat]])," FROM ",TRIM(Table_Employee_Clean[[#This Row],[Region]]))</f>
        <v>David Johnson FROM Nevada</v>
      </c>
    </row>
    <row r="692" spans="1:19" x14ac:dyDescent="0.25">
      <c r="A692" t="s">
        <v>826</v>
      </c>
      <c r="B692" t="s">
        <v>13</v>
      </c>
      <c r="C692" t="s">
        <v>53</v>
      </c>
      <c r="D692">
        <v>35</v>
      </c>
      <c r="E692" t="s">
        <v>1162</v>
      </c>
      <c r="F692" t="s">
        <v>1165</v>
      </c>
      <c r="G692" t="s">
        <v>33</v>
      </c>
      <c r="H692" s="5">
        <v>44237</v>
      </c>
      <c r="I692">
        <v>75229.87</v>
      </c>
      <c r="J692" t="s">
        <v>171</v>
      </c>
      <c r="K692">
        <v>-7752401483</v>
      </c>
      <c r="L692" t="s">
        <v>23</v>
      </c>
      <c r="M692" t="b">
        <v>1</v>
      </c>
      <c r="N692" s="6" cm="1">
        <f t="array" ref="N692">IF(Table_Employee!I692="N/A",
    IFERROR(MEDIAN(_xlfn._xlws.FILTER(Table_Employee_Clean[Salary],
        (Table_Employee_Clean[Department] = Table_Employee!E692) *
        (Table_Employee_Clean[Region] = Table_Employee!F692))),
    "N/A"),
Table_Employee!I692)</f>
        <v>75229.87</v>
      </c>
      <c r="O692" t="str">
        <f>" "&amp;SUBSTITUTE(Table_Employee_Clean[[#This Row],[Phone]],"-","")</f>
        <v xml:space="preserve"> 7752401483</v>
      </c>
      <c r="P692" t="str">
        <f>TEXT(Table_Employee_Clean[[#This Row],[Format_Phone]],"(000) 000-0000")</f>
        <v>(775) 240-1483</v>
      </c>
      <c r="Q692" t="str">
        <f>CONCATENATE(TRIM(Table_Employee_Clean[[#This Row],[First_Name]])," ",TRIM(Table_Employee_Clean[[#This Row],[Last_Name]]))</f>
        <v>Bob Johnson</v>
      </c>
      <c r="R692">
        <f ca="1">DATEDIF(Table_Employee_Clean[[#This Row],[Join_Date]], TODAY(), "y")</f>
        <v>5</v>
      </c>
      <c r="S692" t="str">
        <f>CONCATENATE(TRIM(Table_Employee_Clean[[#This Row],[Name_Concat]])," FROM ",TRIM(Table_Employee_Clean[[#This Row],[Region]]))</f>
        <v>Bob Johnson FROM Nevada</v>
      </c>
    </row>
    <row r="693" spans="1:19" x14ac:dyDescent="0.25">
      <c r="A693" t="s">
        <v>827</v>
      </c>
      <c r="B693" t="s">
        <v>57</v>
      </c>
      <c r="C693" t="s">
        <v>86</v>
      </c>
      <c r="D693">
        <v>25</v>
      </c>
      <c r="E693" t="s">
        <v>1164</v>
      </c>
      <c r="F693" t="s">
        <v>1165</v>
      </c>
      <c r="G693" t="s">
        <v>33</v>
      </c>
      <c r="H693" s="5">
        <v>44495</v>
      </c>
      <c r="I693">
        <v>51054.74</v>
      </c>
      <c r="J693" t="s">
        <v>98</v>
      </c>
      <c r="K693">
        <v>-3991062271</v>
      </c>
      <c r="L693" t="s">
        <v>23</v>
      </c>
      <c r="M693" t="b">
        <v>0</v>
      </c>
      <c r="N693" s="6" cm="1">
        <f t="array" ref="N693">IF(Table_Employee!I693="N/A",
    IFERROR(MEDIAN(_xlfn._xlws.FILTER(Table_Employee_Clean[Salary],
        (Table_Employee_Clean[Department] = Table_Employee!E693) *
        (Table_Employee_Clean[Region] = Table_Employee!F693))),
    "N/A"),
Table_Employee!I693)</f>
        <v>51054.74</v>
      </c>
      <c r="O693" t="str">
        <f>" "&amp;SUBSTITUTE(Table_Employee_Clean[[#This Row],[Phone]],"-","")</f>
        <v xml:space="preserve"> 3991062271</v>
      </c>
      <c r="P693" t="str">
        <f>TEXT(Table_Employee_Clean[[#This Row],[Format_Phone]],"(000) 000-0000")</f>
        <v>(399) 106-2271</v>
      </c>
      <c r="Q693" t="str">
        <f>CONCATENATE(TRIM(Table_Employee_Clean[[#This Row],[First_Name]])," ",TRIM(Table_Employee_Clean[[#This Row],[Last_Name]]))</f>
        <v>David Miller</v>
      </c>
      <c r="R693">
        <f ca="1">DATEDIF(Table_Employee_Clean[[#This Row],[Join_Date]], TODAY(), "y")</f>
        <v>4</v>
      </c>
      <c r="S693" t="str">
        <f>CONCATENATE(TRIM(Table_Employee_Clean[[#This Row],[Name_Concat]])," FROM ",TRIM(Table_Employee_Clean[[#This Row],[Region]]))</f>
        <v>David Miller FROM Nevada</v>
      </c>
    </row>
    <row r="694" spans="1:19" x14ac:dyDescent="0.25">
      <c r="A694" t="s">
        <v>828</v>
      </c>
      <c r="B694" t="s">
        <v>13</v>
      </c>
      <c r="C694" t="s">
        <v>26</v>
      </c>
      <c r="D694">
        <v>40</v>
      </c>
      <c r="E694" t="s">
        <v>1164</v>
      </c>
      <c r="F694" t="s">
        <v>1163</v>
      </c>
      <c r="G694" t="s">
        <v>16</v>
      </c>
      <c r="H694" s="5">
        <v>45021</v>
      </c>
      <c r="I694">
        <v>104843.27</v>
      </c>
      <c r="J694" t="s">
        <v>48</v>
      </c>
      <c r="K694">
        <v>-3626693350</v>
      </c>
      <c r="L694" t="s">
        <v>23</v>
      </c>
      <c r="M694" t="b">
        <v>0</v>
      </c>
      <c r="N694" s="6" cm="1">
        <f t="array" ref="N694">IF(Table_Employee!I694="N/A",
    IFERROR(MEDIAN(_xlfn._xlws.FILTER(Table_Employee_Clean[Salary],
        (Table_Employee_Clean[Department] = Table_Employee!E694) *
        (Table_Employee_Clean[Region] = Table_Employee!F694))),
    "N/A"),
Table_Employee!I694)</f>
        <v>104843.27</v>
      </c>
      <c r="O694" t="str">
        <f>" "&amp;SUBSTITUTE(Table_Employee_Clean[[#This Row],[Phone]],"-","")</f>
        <v xml:space="preserve"> 3626693350</v>
      </c>
      <c r="P694" t="str">
        <f>TEXT(Table_Employee_Clean[[#This Row],[Format_Phone]],"(000) 000-0000")</f>
        <v>(362) 669-3350</v>
      </c>
      <c r="Q694" t="str">
        <f>CONCATENATE(TRIM(Table_Employee_Clean[[#This Row],[First_Name]])," ",TRIM(Table_Employee_Clean[[#This Row],[Last_Name]]))</f>
        <v>Bob Jones</v>
      </c>
      <c r="R694">
        <f ca="1">DATEDIF(Table_Employee_Clean[[#This Row],[Join_Date]], TODAY(), "y")</f>
        <v>3</v>
      </c>
      <c r="S694" t="str">
        <f>CONCATENATE(TRIM(Table_Employee_Clean[[#This Row],[Name_Concat]])," FROM ",TRIM(Table_Employee_Clean[[#This Row],[Region]]))</f>
        <v>Bob Jones FROM Texas</v>
      </c>
    </row>
    <row r="695" spans="1:19" x14ac:dyDescent="0.25">
      <c r="A695" t="s">
        <v>829</v>
      </c>
      <c r="B695" t="s">
        <v>52</v>
      </c>
      <c r="C695" t="s">
        <v>20</v>
      </c>
      <c r="D695">
        <v>35</v>
      </c>
      <c r="E695" t="s">
        <v>1166</v>
      </c>
      <c r="F695" t="s">
        <v>1169</v>
      </c>
      <c r="G695" t="s">
        <v>16</v>
      </c>
      <c r="H695" s="5">
        <v>44854</v>
      </c>
      <c r="I695">
        <v>56398.11</v>
      </c>
      <c r="J695" t="s">
        <v>114</v>
      </c>
      <c r="K695">
        <v>-3426192371</v>
      </c>
      <c r="L695" t="s">
        <v>23</v>
      </c>
      <c r="M695" t="b">
        <v>0</v>
      </c>
      <c r="N695" s="6" cm="1">
        <f t="array" ref="N695">IF(Table_Employee!I695="N/A",
    IFERROR(MEDIAN(_xlfn._xlws.FILTER(Table_Employee_Clean[Salary],
        (Table_Employee_Clean[Department] = Table_Employee!E695) *
        (Table_Employee_Clean[Region] = Table_Employee!F695))),
    "N/A"),
Table_Employee!I695)</f>
        <v>56398.11</v>
      </c>
      <c r="O695" t="str">
        <f>" "&amp;SUBSTITUTE(Table_Employee_Clean[[#This Row],[Phone]],"-","")</f>
        <v xml:space="preserve"> 3426192371</v>
      </c>
      <c r="P695" t="str">
        <f>TEXT(Table_Employee_Clean[[#This Row],[Format_Phone]],"(000) 000-0000")</f>
        <v>(342) 619-2371</v>
      </c>
      <c r="Q695" t="str">
        <f>CONCATENATE(TRIM(Table_Employee_Clean[[#This Row],[First_Name]])," ",TRIM(Table_Employee_Clean[[#This Row],[Last_Name]]))</f>
        <v>Charlie Brown</v>
      </c>
      <c r="R695">
        <f ca="1">DATEDIF(Table_Employee_Clean[[#This Row],[Join_Date]], TODAY(), "y")</f>
        <v>3</v>
      </c>
      <c r="S695" t="str">
        <f>CONCATENATE(TRIM(Table_Employee_Clean[[#This Row],[Name_Concat]])," FROM ",TRIM(Table_Employee_Clean[[#This Row],[Region]]))</f>
        <v>Charlie Brown FROM New York</v>
      </c>
    </row>
    <row r="696" spans="1:19" x14ac:dyDescent="0.25">
      <c r="A696" t="s">
        <v>830</v>
      </c>
      <c r="B696" t="s">
        <v>25</v>
      </c>
      <c r="C696" t="s">
        <v>53</v>
      </c>
      <c r="D696">
        <v>25</v>
      </c>
      <c r="E696" t="s">
        <v>1170</v>
      </c>
      <c r="F696" t="s">
        <v>1165</v>
      </c>
      <c r="G696" t="s">
        <v>16</v>
      </c>
      <c r="H696" s="5">
        <v>45267</v>
      </c>
      <c r="I696">
        <v>87544.73</v>
      </c>
      <c r="J696" t="s">
        <v>134</v>
      </c>
      <c r="K696">
        <v>-4501848196</v>
      </c>
      <c r="L696" t="s">
        <v>30</v>
      </c>
      <c r="M696" t="b">
        <v>0</v>
      </c>
      <c r="N696" s="6" cm="1">
        <f t="array" ref="N696">IF(Table_Employee!I696="N/A",
    IFERROR(MEDIAN(_xlfn._xlws.FILTER(Table_Employee_Clean[Salary],
        (Table_Employee_Clean[Department] = Table_Employee!E696) *
        (Table_Employee_Clean[Region] = Table_Employee!F696))),
    "N/A"),
Table_Employee!I696)</f>
        <v>87544.73</v>
      </c>
      <c r="O696" t="str">
        <f>" "&amp;SUBSTITUTE(Table_Employee_Clean[[#This Row],[Phone]],"-","")</f>
        <v xml:space="preserve"> 4501848196</v>
      </c>
      <c r="P696" t="str">
        <f>TEXT(Table_Employee_Clean[[#This Row],[Format_Phone]],"(000) 000-0000")</f>
        <v>(450) 184-8196</v>
      </c>
      <c r="Q696" t="str">
        <f>CONCATENATE(TRIM(Table_Employee_Clean[[#This Row],[First_Name]])," ",TRIM(Table_Employee_Clean[[#This Row],[Last_Name]]))</f>
        <v>Alice Johnson</v>
      </c>
      <c r="R696">
        <f ca="1">DATEDIF(Table_Employee_Clean[[#This Row],[Join_Date]], TODAY(), "y")</f>
        <v>2</v>
      </c>
      <c r="S696" t="str">
        <f>CONCATENATE(TRIM(Table_Employee_Clean[[#This Row],[Name_Concat]])," FROM ",TRIM(Table_Employee_Clean[[#This Row],[Region]]))</f>
        <v>Alice Johnson FROM Nevada</v>
      </c>
    </row>
    <row r="697" spans="1:19" x14ac:dyDescent="0.25">
      <c r="A697" t="s">
        <v>831</v>
      </c>
      <c r="B697" t="s">
        <v>63</v>
      </c>
      <c r="C697" t="s">
        <v>20</v>
      </c>
      <c r="D697">
        <v>30</v>
      </c>
      <c r="E697" t="s">
        <v>1170</v>
      </c>
      <c r="F697" t="s">
        <v>1171</v>
      </c>
      <c r="G697" t="s">
        <v>28</v>
      </c>
      <c r="H697" s="5">
        <v>45380</v>
      </c>
      <c r="I697">
        <v>74312.240000000005</v>
      </c>
      <c r="J697" t="s">
        <v>307</v>
      </c>
      <c r="K697">
        <v>-3741897214</v>
      </c>
      <c r="L697" t="s">
        <v>40</v>
      </c>
      <c r="M697" t="b">
        <v>0</v>
      </c>
      <c r="N697" s="6" cm="1">
        <f t="array" ref="N697">IF(Table_Employee!I697="N/A",
    IFERROR(MEDIAN(_xlfn._xlws.FILTER(Table_Employee_Clean[Salary],
        (Table_Employee_Clean[Department] = Table_Employee!E697) *
        (Table_Employee_Clean[Region] = Table_Employee!F697))),
    "N/A"),
Table_Employee!I697)</f>
        <v>74312.240000000005</v>
      </c>
      <c r="O697" t="str">
        <f>" "&amp;SUBSTITUTE(Table_Employee_Clean[[#This Row],[Phone]],"-","")</f>
        <v xml:space="preserve"> 3741897214</v>
      </c>
      <c r="P697" t="str">
        <f>TEXT(Table_Employee_Clean[[#This Row],[Format_Phone]],"(000) 000-0000")</f>
        <v>(374) 189-7214</v>
      </c>
      <c r="Q697" t="str">
        <f>CONCATENATE(TRIM(Table_Employee_Clean[[#This Row],[First_Name]])," ",TRIM(Table_Employee_Clean[[#This Row],[Last_Name]]))</f>
        <v>Heidi Brown</v>
      </c>
      <c r="R697">
        <f ca="1">DATEDIF(Table_Employee_Clean[[#This Row],[Join_Date]], TODAY(), "y")</f>
        <v>2</v>
      </c>
      <c r="S697" t="str">
        <f>CONCATENATE(TRIM(Table_Employee_Clean[[#This Row],[Name_Concat]])," FROM ",TRIM(Table_Employee_Clean[[#This Row],[Region]]))</f>
        <v>Heidi Brown FROM Illinois</v>
      </c>
    </row>
    <row r="698" spans="1:19" x14ac:dyDescent="0.25">
      <c r="A698" t="s">
        <v>832</v>
      </c>
      <c r="B698" t="s">
        <v>57</v>
      </c>
      <c r="C698" t="s">
        <v>14</v>
      </c>
      <c r="D698">
        <v>25</v>
      </c>
      <c r="E698" t="s">
        <v>1160</v>
      </c>
      <c r="F698" t="s">
        <v>1167</v>
      </c>
      <c r="G698" t="s">
        <v>33</v>
      </c>
      <c r="H698" s="5">
        <v>45314</v>
      </c>
      <c r="I698">
        <v>59431.25</v>
      </c>
      <c r="J698" t="s">
        <v>61</v>
      </c>
      <c r="K698">
        <v>-4064176926</v>
      </c>
      <c r="L698" t="s">
        <v>40</v>
      </c>
      <c r="M698" t="b">
        <v>1</v>
      </c>
      <c r="N698" s="6" cm="1">
        <f t="array" ref="N698">IF(Table_Employee!I698="N/A",
    IFERROR(MEDIAN(_xlfn._xlws.FILTER(Table_Employee_Clean[Salary],
        (Table_Employee_Clean[Department] = Table_Employee!E698) *
        (Table_Employee_Clean[Region] = Table_Employee!F698))),
    "N/A"),
Table_Employee!I698)</f>
        <v>59431.25</v>
      </c>
      <c r="O698" t="str">
        <f>" "&amp;SUBSTITUTE(Table_Employee_Clean[[#This Row],[Phone]],"-","")</f>
        <v xml:space="preserve"> 4064176926</v>
      </c>
      <c r="P698" t="str">
        <f>TEXT(Table_Employee_Clean[[#This Row],[Format_Phone]],"(000) 000-0000")</f>
        <v>(406) 417-6926</v>
      </c>
      <c r="Q698" t="str">
        <f>CONCATENATE(TRIM(Table_Employee_Clean[[#This Row],[First_Name]])," ",TRIM(Table_Employee_Clean[[#This Row],[Last_Name]]))</f>
        <v>David Davis</v>
      </c>
      <c r="R698">
        <f ca="1">DATEDIF(Table_Employee_Clean[[#This Row],[Join_Date]], TODAY(), "y")</f>
        <v>2</v>
      </c>
      <c r="S698" t="str">
        <f>CONCATENATE(TRIM(Table_Employee_Clean[[#This Row],[Name_Concat]])," FROM ",TRIM(Table_Employee_Clean[[#This Row],[Region]]))</f>
        <v>David Davis FROM Florida</v>
      </c>
    </row>
    <row r="699" spans="1:19" x14ac:dyDescent="0.25">
      <c r="A699" t="s">
        <v>833</v>
      </c>
      <c r="B699" t="s">
        <v>63</v>
      </c>
      <c r="C699" t="s">
        <v>53</v>
      </c>
      <c r="D699">
        <v>40</v>
      </c>
      <c r="E699" t="s">
        <v>1168</v>
      </c>
      <c r="F699" t="s">
        <v>1161</v>
      </c>
      <c r="G699" t="s">
        <v>28</v>
      </c>
      <c r="H699" s="5">
        <v>45258</v>
      </c>
      <c r="I699">
        <v>84306.44</v>
      </c>
      <c r="J699" t="s">
        <v>104</v>
      </c>
      <c r="K699">
        <v>-4381199536</v>
      </c>
      <c r="L699" t="s">
        <v>18</v>
      </c>
      <c r="M699" t="b">
        <v>0</v>
      </c>
      <c r="N699" s="6" cm="1">
        <f t="array" ref="N699">IF(Table_Employee!I699="N/A",
    IFERROR(MEDIAN(_xlfn._xlws.FILTER(Table_Employee_Clean[Salary],
        (Table_Employee_Clean[Department] = Table_Employee!E699) *
        (Table_Employee_Clean[Region] = Table_Employee!F699))),
    "N/A"),
Table_Employee!I699)</f>
        <v>84306.44</v>
      </c>
      <c r="O699" t="str">
        <f>" "&amp;SUBSTITUTE(Table_Employee_Clean[[#This Row],[Phone]],"-","")</f>
        <v xml:space="preserve"> 4381199536</v>
      </c>
      <c r="P699" t="str">
        <f>TEXT(Table_Employee_Clean[[#This Row],[Format_Phone]],"(000) 000-0000")</f>
        <v>(438) 119-9536</v>
      </c>
      <c r="Q699" t="str">
        <f>CONCATENATE(TRIM(Table_Employee_Clean[[#This Row],[First_Name]])," ",TRIM(Table_Employee_Clean[[#This Row],[Last_Name]]))</f>
        <v>Heidi Johnson</v>
      </c>
      <c r="R699">
        <f ca="1">DATEDIF(Table_Employee_Clean[[#This Row],[Join_Date]], TODAY(), "y")</f>
        <v>2</v>
      </c>
      <c r="S699" t="str">
        <f>CONCATENATE(TRIM(Table_Employee_Clean[[#This Row],[Name_Concat]])," FROM ",TRIM(Table_Employee_Clean[[#This Row],[Region]]))</f>
        <v>Heidi Johnson FROM California</v>
      </c>
    </row>
    <row r="700" spans="1:19" x14ac:dyDescent="0.25">
      <c r="A700" t="s">
        <v>834</v>
      </c>
      <c r="B700" t="s">
        <v>36</v>
      </c>
      <c r="C700" t="s">
        <v>53</v>
      </c>
      <c r="D700">
        <v>35</v>
      </c>
      <c r="E700" t="s">
        <v>1160</v>
      </c>
      <c r="F700" t="s">
        <v>1167</v>
      </c>
      <c r="G700" t="s">
        <v>33</v>
      </c>
      <c r="H700" s="5">
        <v>45607</v>
      </c>
      <c r="I700">
        <v>108194.47</v>
      </c>
      <c r="J700" t="s">
        <v>219</v>
      </c>
      <c r="K700">
        <v>-6601444855</v>
      </c>
      <c r="L700" t="s">
        <v>30</v>
      </c>
      <c r="M700" t="b">
        <v>0</v>
      </c>
      <c r="N700" s="6" cm="1">
        <f t="array" ref="N700">IF(Table_Employee!I700="N/A",
    IFERROR(MEDIAN(_xlfn._xlws.FILTER(Table_Employee_Clean[Salary],
        (Table_Employee_Clean[Department] = Table_Employee!E700) *
        (Table_Employee_Clean[Region] = Table_Employee!F700))),
    "N/A"),
Table_Employee!I700)</f>
        <v>108194.47</v>
      </c>
      <c r="O700" t="str">
        <f>" "&amp;SUBSTITUTE(Table_Employee_Clean[[#This Row],[Phone]],"-","")</f>
        <v xml:space="preserve"> 6601444855</v>
      </c>
      <c r="P700" t="str">
        <f>TEXT(Table_Employee_Clean[[#This Row],[Format_Phone]],"(000) 000-0000")</f>
        <v>(660) 144-4855</v>
      </c>
      <c r="Q700" t="str">
        <f>CONCATENATE(TRIM(Table_Employee_Clean[[#This Row],[First_Name]])," ",TRIM(Table_Employee_Clean[[#This Row],[Last_Name]]))</f>
        <v>Frank Johnson</v>
      </c>
      <c r="R700">
        <f ca="1">DATEDIF(Table_Employee_Clean[[#This Row],[Join_Date]], TODAY(), "y")</f>
        <v>1</v>
      </c>
      <c r="S700" t="str">
        <f>CONCATENATE(TRIM(Table_Employee_Clean[[#This Row],[Name_Concat]])," FROM ",TRIM(Table_Employee_Clean[[#This Row],[Region]]))</f>
        <v>Frank Johnson FROM Florida</v>
      </c>
    </row>
    <row r="701" spans="1:19" x14ac:dyDescent="0.25">
      <c r="A701" t="s">
        <v>835</v>
      </c>
      <c r="B701" t="s">
        <v>52</v>
      </c>
      <c r="C701" t="s">
        <v>37</v>
      </c>
      <c r="D701">
        <v>25</v>
      </c>
      <c r="E701" t="s">
        <v>1168</v>
      </c>
      <c r="F701" t="s">
        <v>1169</v>
      </c>
      <c r="G701" t="s">
        <v>33</v>
      </c>
      <c r="H701" s="5">
        <v>44436</v>
      </c>
      <c r="I701">
        <v>107359.3</v>
      </c>
      <c r="J701" t="s">
        <v>84</v>
      </c>
      <c r="K701">
        <v>-4510173972</v>
      </c>
      <c r="L701" t="s">
        <v>23</v>
      </c>
      <c r="M701" t="b">
        <v>0</v>
      </c>
      <c r="N701" s="6" cm="1">
        <f t="array" ref="N701">IF(Table_Employee!I701="N/A",
    IFERROR(MEDIAN(_xlfn._xlws.FILTER(Table_Employee_Clean[Salary],
        (Table_Employee_Clean[Department] = Table_Employee!E701) *
        (Table_Employee_Clean[Region] = Table_Employee!F701))),
    "N/A"),
Table_Employee!I701)</f>
        <v>107359.3</v>
      </c>
      <c r="O701" t="str">
        <f>" "&amp;SUBSTITUTE(Table_Employee_Clean[[#This Row],[Phone]],"-","")</f>
        <v xml:space="preserve"> 4510173972</v>
      </c>
      <c r="P701" t="str">
        <f>TEXT(Table_Employee_Clean[[#This Row],[Format_Phone]],"(000) 000-0000")</f>
        <v>(451) 017-3972</v>
      </c>
      <c r="Q701" t="str">
        <f>CONCATENATE(TRIM(Table_Employee_Clean[[#This Row],[First_Name]])," ",TRIM(Table_Employee_Clean[[#This Row],[Last_Name]]))</f>
        <v>Charlie Williams</v>
      </c>
      <c r="R701">
        <f ca="1">DATEDIF(Table_Employee_Clean[[#This Row],[Join_Date]], TODAY(), "y")</f>
        <v>5</v>
      </c>
      <c r="S701" t="str">
        <f>CONCATENATE(TRIM(Table_Employee_Clean[[#This Row],[Name_Concat]])," FROM ",TRIM(Table_Employee_Clean[[#This Row],[Region]]))</f>
        <v>Charlie Williams FROM New York</v>
      </c>
    </row>
    <row r="702" spans="1:19" x14ac:dyDescent="0.25">
      <c r="A702" t="s">
        <v>836</v>
      </c>
      <c r="B702" t="s">
        <v>63</v>
      </c>
      <c r="C702" t="s">
        <v>53</v>
      </c>
      <c r="D702">
        <v>25</v>
      </c>
      <c r="E702" t="s">
        <v>1160</v>
      </c>
      <c r="F702" t="s">
        <v>1171</v>
      </c>
      <c r="G702" t="s">
        <v>33</v>
      </c>
      <c r="H702" s="5">
        <v>45333</v>
      </c>
      <c r="I702" t="s">
        <v>223</v>
      </c>
      <c r="J702" t="s">
        <v>104</v>
      </c>
      <c r="K702">
        <v>-9641789968</v>
      </c>
      <c r="L702" t="s">
        <v>30</v>
      </c>
      <c r="M702" t="b">
        <v>0</v>
      </c>
      <c r="N702" s="6" cm="1">
        <f t="array" ref="N702">IF(Table_Employee!I702="N/A",
    IFERROR(MEDIAN(_xlfn._xlws.FILTER(Table_Employee_Clean[Salary],
        (Table_Employee_Clean[Department] = Table_Employee!E702) *
        (Table_Employee_Clean[Region] = Table_Employee!F702))),
    "N/A"),
Table_Employee!I702)</f>
        <v>81909.81</v>
      </c>
      <c r="O702" t="str">
        <f>" "&amp;SUBSTITUTE(Table_Employee_Clean[[#This Row],[Phone]],"-","")</f>
        <v xml:space="preserve"> 9641789968</v>
      </c>
      <c r="P702" t="str">
        <f>TEXT(Table_Employee_Clean[[#This Row],[Format_Phone]],"(000) 000-0000")</f>
        <v>(964) 178-9968</v>
      </c>
      <c r="Q702" t="str">
        <f>CONCATENATE(TRIM(Table_Employee_Clean[[#This Row],[First_Name]])," ",TRIM(Table_Employee_Clean[[#This Row],[Last_Name]]))</f>
        <v>Heidi Johnson</v>
      </c>
      <c r="R702">
        <f ca="1">DATEDIF(Table_Employee_Clean[[#This Row],[Join_Date]], TODAY(), "y")</f>
        <v>2</v>
      </c>
      <c r="S702" t="str">
        <f>CONCATENATE(TRIM(Table_Employee_Clean[[#This Row],[Name_Concat]])," FROM ",TRIM(Table_Employee_Clean[[#This Row],[Region]]))</f>
        <v>Heidi Johnson FROM Illinois</v>
      </c>
    </row>
    <row r="703" spans="1:19" x14ac:dyDescent="0.25">
      <c r="A703" t="s">
        <v>837</v>
      </c>
      <c r="B703" t="s">
        <v>36</v>
      </c>
      <c r="C703" t="s">
        <v>42</v>
      </c>
      <c r="D703">
        <v>30</v>
      </c>
      <c r="E703" t="s">
        <v>1164</v>
      </c>
      <c r="F703" t="s">
        <v>1161</v>
      </c>
      <c r="G703" t="s">
        <v>28</v>
      </c>
      <c r="H703" s="5">
        <v>43960</v>
      </c>
      <c r="I703">
        <v>96080.26</v>
      </c>
      <c r="J703" t="s">
        <v>157</v>
      </c>
      <c r="K703">
        <v>-8609191910</v>
      </c>
      <c r="L703" t="s">
        <v>18</v>
      </c>
      <c r="M703" t="b">
        <v>0</v>
      </c>
      <c r="N703" s="6" cm="1">
        <f t="array" ref="N703">IF(Table_Employee!I703="N/A",
    IFERROR(MEDIAN(_xlfn._xlws.FILTER(Table_Employee_Clean[Salary],
        (Table_Employee_Clean[Department] = Table_Employee!E703) *
        (Table_Employee_Clean[Region] = Table_Employee!F703))),
    "N/A"),
Table_Employee!I703)</f>
        <v>96080.26</v>
      </c>
      <c r="O703" t="str">
        <f>" "&amp;SUBSTITUTE(Table_Employee_Clean[[#This Row],[Phone]],"-","")</f>
        <v xml:space="preserve"> 8609191910</v>
      </c>
      <c r="P703" t="str">
        <f>TEXT(Table_Employee_Clean[[#This Row],[Format_Phone]],"(000) 000-0000")</f>
        <v>(860) 919-1910</v>
      </c>
      <c r="Q703" t="str">
        <f>CONCATENATE(TRIM(Table_Employee_Clean[[#This Row],[First_Name]])," ",TRIM(Table_Employee_Clean[[#This Row],[Last_Name]]))</f>
        <v>Frank Garcia</v>
      </c>
      <c r="R703">
        <f ca="1">DATEDIF(Table_Employee_Clean[[#This Row],[Join_Date]], TODAY(), "y")</f>
        <v>6</v>
      </c>
      <c r="S703" t="str">
        <f>CONCATENATE(TRIM(Table_Employee_Clean[[#This Row],[Name_Concat]])," FROM ",TRIM(Table_Employee_Clean[[#This Row],[Region]]))</f>
        <v>Frank Garcia FROM California</v>
      </c>
    </row>
    <row r="704" spans="1:19" x14ac:dyDescent="0.25">
      <c r="A704" t="s">
        <v>838</v>
      </c>
      <c r="B704" t="s">
        <v>67</v>
      </c>
      <c r="C704" t="s">
        <v>111</v>
      </c>
      <c r="D704">
        <v>30</v>
      </c>
      <c r="E704" t="s">
        <v>1168</v>
      </c>
      <c r="F704" t="s">
        <v>1165</v>
      </c>
      <c r="G704" t="s">
        <v>33</v>
      </c>
      <c r="H704" s="5">
        <v>45399</v>
      </c>
      <c r="I704">
        <v>88602.75</v>
      </c>
      <c r="J704" t="s">
        <v>122</v>
      </c>
      <c r="K704">
        <v>-3599660576</v>
      </c>
      <c r="L704" t="s">
        <v>18</v>
      </c>
      <c r="M704" t="b">
        <v>1</v>
      </c>
      <c r="N704" s="6" cm="1">
        <f t="array" ref="N704">IF(Table_Employee!I704="N/A",
    IFERROR(MEDIAN(_xlfn._xlws.FILTER(Table_Employee_Clean[Salary],
        (Table_Employee_Clean[Department] = Table_Employee!E704) *
        (Table_Employee_Clean[Region] = Table_Employee!F704))),
    "N/A"),
Table_Employee!I704)</f>
        <v>88602.75</v>
      </c>
      <c r="O704" t="str">
        <f>" "&amp;SUBSTITUTE(Table_Employee_Clean[[#This Row],[Phone]],"-","")</f>
        <v xml:space="preserve"> 3599660576</v>
      </c>
      <c r="P704" t="str">
        <f>TEXT(Table_Employee_Clean[[#This Row],[Format_Phone]],"(000) 000-0000")</f>
        <v>(359) 966-0576</v>
      </c>
      <c r="Q704" t="str">
        <f>CONCATENATE(TRIM(Table_Employee_Clean[[#This Row],[First_Name]])," ",TRIM(Table_Employee_Clean[[#This Row],[Last_Name]]))</f>
        <v>Grace Smith</v>
      </c>
      <c r="R704">
        <f ca="1">DATEDIF(Table_Employee_Clean[[#This Row],[Join_Date]], TODAY(), "y")</f>
        <v>2</v>
      </c>
      <c r="S704" t="str">
        <f>CONCATENATE(TRIM(Table_Employee_Clean[[#This Row],[Name_Concat]])," FROM ",TRIM(Table_Employee_Clean[[#This Row],[Region]]))</f>
        <v>Grace Smith FROM Nevada</v>
      </c>
    </row>
    <row r="705" spans="1:19" x14ac:dyDescent="0.25">
      <c r="A705" t="s">
        <v>839</v>
      </c>
      <c r="B705" t="s">
        <v>36</v>
      </c>
      <c r="C705" t="s">
        <v>42</v>
      </c>
      <c r="D705">
        <v>40</v>
      </c>
      <c r="E705" t="s">
        <v>1160</v>
      </c>
      <c r="F705" t="s">
        <v>1161</v>
      </c>
      <c r="G705" t="s">
        <v>16</v>
      </c>
      <c r="H705" s="5">
        <v>44028</v>
      </c>
      <c r="I705">
        <v>86624.04</v>
      </c>
      <c r="J705" t="s">
        <v>157</v>
      </c>
      <c r="K705">
        <v>-9806603919</v>
      </c>
      <c r="L705" t="s">
        <v>30</v>
      </c>
      <c r="M705" t="b">
        <v>1</v>
      </c>
      <c r="N705" s="6" cm="1">
        <f t="array" ref="N705">IF(Table_Employee!I705="N/A",
    IFERROR(MEDIAN(_xlfn._xlws.FILTER(Table_Employee_Clean[Salary],
        (Table_Employee_Clean[Department] = Table_Employee!E705) *
        (Table_Employee_Clean[Region] = Table_Employee!F705))),
    "N/A"),
Table_Employee!I705)</f>
        <v>86624.04</v>
      </c>
      <c r="O705" t="str">
        <f>" "&amp;SUBSTITUTE(Table_Employee_Clean[[#This Row],[Phone]],"-","")</f>
        <v xml:space="preserve"> 9806603919</v>
      </c>
      <c r="P705" t="str">
        <f>TEXT(Table_Employee_Clean[[#This Row],[Format_Phone]],"(000) 000-0000")</f>
        <v>(980) 660-3919</v>
      </c>
      <c r="Q705" t="str">
        <f>CONCATENATE(TRIM(Table_Employee_Clean[[#This Row],[First_Name]])," ",TRIM(Table_Employee_Clean[[#This Row],[Last_Name]]))</f>
        <v>Frank Garcia</v>
      </c>
      <c r="R705">
        <f ca="1">DATEDIF(Table_Employee_Clean[[#This Row],[Join_Date]], TODAY(), "y")</f>
        <v>6</v>
      </c>
      <c r="S705" t="str">
        <f>CONCATENATE(TRIM(Table_Employee_Clean[[#This Row],[Name_Concat]])," FROM ",TRIM(Table_Employee_Clean[[#This Row],[Region]]))</f>
        <v>Frank Garcia FROM California</v>
      </c>
    </row>
    <row r="706" spans="1:19" x14ac:dyDescent="0.25">
      <c r="A706" t="s">
        <v>840</v>
      </c>
      <c r="B706" t="s">
        <v>52</v>
      </c>
      <c r="C706" t="s">
        <v>26</v>
      </c>
      <c r="D706">
        <v>30</v>
      </c>
      <c r="E706" t="s">
        <v>1166</v>
      </c>
      <c r="F706" t="s">
        <v>1169</v>
      </c>
      <c r="G706" t="s">
        <v>16</v>
      </c>
      <c r="H706" s="5">
        <v>44825</v>
      </c>
      <c r="I706">
        <v>63413.16</v>
      </c>
      <c r="J706" t="s">
        <v>109</v>
      </c>
      <c r="K706">
        <v>-5146074554</v>
      </c>
      <c r="L706" t="s">
        <v>30</v>
      </c>
      <c r="M706" t="b">
        <v>1</v>
      </c>
      <c r="N706" s="6" cm="1">
        <f t="array" ref="N706">IF(Table_Employee!I706="N/A",
    IFERROR(MEDIAN(_xlfn._xlws.FILTER(Table_Employee_Clean[Salary],
        (Table_Employee_Clean[Department] = Table_Employee!E706) *
        (Table_Employee_Clean[Region] = Table_Employee!F706))),
    "N/A"),
Table_Employee!I706)</f>
        <v>63413.16</v>
      </c>
      <c r="O706" t="str">
        <f>" "&amp;SUBSTITUTE(Table_Employee_Clean[[#This Row],[Phone]],"-","")</f>
        <v xml:space="preserve"> 5146074554</v>
      </c>
      <c r="P706" t="str">
        <f>TEXT(Table_Employee_Clean[[#This Row],[Format_Phone]],"(000) 000-0000")</f>
        <v>(514) 607-4554</v>
      </c>
      <c r="Q706" t="str">
        <f>CONCATENATE(TRIM(Table_Employee_Clean[[#This Row],[First_Name]])," ",TRIM(Table_Employee_Clean[[#This Row],[Last_Name]]))</f>
        <v>Charlie Jones</v>
      </c>
      <c r="R706">
        <f ca="1">DATEDIF(Table_Employee_Clean[[#This Row],[Join_Date]], TODAY(), "y")</f>
        <v>4</v>
      </c>
      <c r="S706" t="str">
        <f>CONCATENATE(TRIM(Table_Employee_Clean[[#This Row],[Name_Concat]])," FROM ",TRIM(Table_Employee_Clean[[#This Row],[Region]]))</f>
        <v>Charlie Jones FROM New York</v>
      </c>
    </row>
    <row r="707" spans="1:19" x14ac:dyDescent="0.25">
      <c r="A707" t="s">
        <v>841</v>
      </c>
      <c r="B707" t="s">
        <v>67</v>
      </c>
      <c r="C707" t="s">
        <v>26</v>
      </c>
      <c r="D707">
        <v>40</v>
      </c>
      <c r="E707" t="s">
        <v>1168</v>
      </c>
      <c r="F707" t="s">
        <v>1171</v>
      </c>
      <c r="G707" t="s">
        <v>28</v>
      </c>
      <c r="H707" s="5">
        <v>45039</v>
      </c>
      <c r="I707">
        <v>67915.7</v>
      </c>
      <c r="J707" t="s">
        <v>73</v>
      </c>
      <c r="K707">
        <v>-3470574237</v>
      </c>
      <c r="L707" t="s">
        <v>30</v>
      </c>
      <c r="M707" t="b">
        <v>0</v>
      </c>
      <c r="N707" s="6" cm="1">
        <f t="array" ref="N707">IF(Table_Employee!I707="N/A",
    IFERROR(MEDIAN(_xlfn._xlws.FILTER(Table_Employee_Clean[Salary],
        (Table_Employee_Clean[Department] = Table_Employee!E707) *
        (Table_Employee_Clean[Region] = Table_Employee!F707))),
    "N/A"),
Table_Employee!I707)</f>
        <v>67915.7</v>
      </c>
      <c r="O707" t="str">
        <f>" "&amp;SUBSTITUTE(Table_Employee_Clean[[#This Row],[Phone]],"-","")</f>
        <v xml:space="preserve"> 3470574237</v>
      </c>
      <c r="P707" t="str">
        <f>TEXT(Table_Employee_Clean[[#This Row],[Format_Phone]],"(000) 000-0000")</f>
        <v>(347) 057-4237</v>
      </c>
      <c r="Q707" t="str">
        <f>CONCATENATE(TRIM(Table_Employee_Clean[[#This Row],[First_Name]])," ",TRIM(Table_Employee_Clean[[#This Row],[Last_Name]]))</f>
        <v>Grace Jones</v>
      </c>
      <c r="R707">
        <f ca="1">DATEDIF(Table_Employee_Clean[[#This Row],[Join_Date]], TODAY(), "y")</f>
        <v>3</v>
      </c>
      <c r="S707" t="str">
        <f>CONCATENATE(TRIM(Table_Employee_Clean[[#This Row],[Name_Concat]])," FROM ",TRIM(Table_Employee_Clean[[#This Row],[Region]]))</f>
        <v>Grace Jones FROM Illinois</v>
      </c>
    </row>
    <row r="708" spans="1:19" x14ac:dyDescent="0.25">
      <c r="A708" t="s">
        <v>842</v>
      </c>
      <c r="B708" t="s">
        <v>13</v>
      </c>
      <c r="C708" t="s">
        <v>20</v>
      </c>
      <c r="D708">
        <v>25</v>
      </c>
      <c r="E708" t="s">
        <v>1164</v>
      </c>
      <c r="F708" t="s">
        <v>1165</v>
      </c>
      <c r="G708" t="s">
        <v>33</v>
      </c>
      <c r="H708" s="5">
        <v>45653</v>
      </c>
      <c r="I708">
        <v>108245.44</v>
      </c>
      <c r="J708" t="s">
        <v>22</v>
      </c>
      <c r="K708">
        <v>-8565271558</v>
      </c>
      <c r="L708" t="s">
        <v>40</v>
      </c>
      <c r="M708" t="b">
        <v>1</v>
      </c>
      <c r="N708" s="6" cm="1">
        <f t="array" ref="N708">IF(Table_Employee!I708="N/A",
    IFERROR(MEDIAN(_xlfn._xlws.FILTER(Table_Employee_Clean[Salary],
        (Table_Employee_Clean[Department] = Table_Employee!E708) *
        (Table_Employee_Clean[Region] = Table_Employee!F708))),
    "N/A"),
Table_Employee!I708)</f>
        <v>108245.44</v>
      </c>
      <c r="O708" t="str">
        <f>" "&amp;SUBSTITUTE(Table_Employee_Clean[[#This Row],[Phone]],"-","")</f>
        <v xml:space="preserve"> 8565271558</v>
      </c>
      <c r="P708" t="str">
        <f>TEXT(Table_Employee_Clean[[#This Row],[Format_Phone]],"(000) 000-0000")</f>
        <v>(856) 527-1558</v>
      </c>
      <c r="Q708" t="str">
        <f>CONCATENATE(TRIM(Table_Employee_Clean[[#This Row],[First_Name]])," ",TRIM(Table_Employee_Clean[[#This Row],[Last_Name]]))</f>
        <v>Bob Brown</v>
      </c>
      <c r="R708">
        <f ca="1">DATEDIF(Table_Employee_Clean[[#This Row],[Join_Date]], TODAY(), "y")</f>
        <v>1</v>
      </c>
      <c r="S708" t="str">
        <f>CONCATENATE(TRIM(Table_Employee_Clean[[#This Row],[Name_Concat]])," FROM ",TRIM(Table_Employee_Clean[[#This Row],[Region]]))</f>
        <v>Bob Brown FROM Nevada</v>
      </c>
    </row>
    <row r="709" spans="1:19" x14ac:dyDescent="0.25">
      <c r="A709" t="s">
        <v>843</v>
      </c>
      <c r="B709" t="s">
        <v>25</v>
      </c>
      <c r="C709" t="s">
        <v>42</v>
      </c>
      <c r="D709">
        <v>35</v>
      </c>
      <c r="E709" t="s">
        <v>1168</v>
      </c>
      <c r="F709" t="s">
        <v>1165</v>
      </c>
      <c r="G709" t="s">
        <v>33</v>
      </c>
      <c r="H709" s="5">
        <v>45514</v>
      </c>
      <c r="I709">
        <v>75834.81</v>
      </c>
      <c r="J709" t="s">
        <v>44</v>
      </c>
      <c r="K709">
        <v>-8354116596</v>
      </c>
      <c r="L709" t="s">
        <v>23</v>
      </c>
      <c r="M709" t="b">
        <v>1</v>
      </c>
      <c r="N709" s="6" cm="1">
        <f t="array" ref="N709">IF(Table_Employee!I709="N/A",
    IFERROR(MEDIAN(_xlfn._xlws.FILTER(Table_Employee_Clean[Salary],
        (Table_Employee_Clean[Department] = Table_Employee!E709) *
        (Table_Employee_Clean[Region] = Table_Employee!F709))),
    "N/A"),
Table_Employee!I709)</f>
        <v>75834.81</v>
      </c>
      <c r="O709" t="str">
        <f>" "&amp;SUBSTITUTE(Table_Employee_Clean[[#This Row],[Phone]],"-","")</f>
        <v xml:space="preserve"> 8354116596</v>
      </c>
      <c r="P709" t="str">
        <f>TEXT(Table_Employee_Clean[[#This Row],[Format_Phone]],"(000) 000-0000")</f>
        <v>(835) 411-6596</v>
      </c>
      <c r="Q709" t="str">
        <f>CONCATENATE(TRIM(Table_Employee_Clean[[#This Row],[First_Name]])," ",TRIM(Table_Employee_Clean[[#This Row],[Last_Name]]))</f>
        <v>Alice Garcia</v>
      </c>
      <c r="R709">
        <f ca="1">DATEDIF(Table_Employee_Clean[[#This Row],[Join_Date]], TODAY(), "y")</f>
        <v>2</v>
      </c>
      <c r="S709" t="str">
        <f>CONCATENATE(TRIM(Table_Employee_Clean[[#This Row],[Name_Concat]])," FROM ",TRIM(Table_Employee_Clean[[#This Row],[Region]]))</f>
        <v>Alice Garcia FROM Nevada</v>
      </c>
    </row>
    <row r="710" spans="1:19" x14ac:dyDescent="0.25">
      <c r="A710" t="s">
        <v>844</v>
      </c>
      <c r="B710" t="s">
        <v>32</v>
      </c>
      <c r="C710" t="s">
        <v>42</v>
      </c>
      <c r="D710">
        <v>30</v>
      </c>
      <c r="E710" t="s">
        <v>1166</v>
      </c>
      <c r="F710" t="s">
        <v>1165</v>
      </c>
      <c r="G710" t="s">
        <v>16</v>
      </c>
      <c r="H710" s="5">
        <v>45539</v>
      </c>
      <c r="I710">
        <v>71273.320000000007</v>
      </c>
      <c r="J710" t="s">
        <v>236</v>
      </c>
      <c r="K710">
        <v>-2634755751</v>
      </c>
      <c r="L710" t="s">
        <v>30</v>
      </c>
      <c r="M710" t="b">
        <v>0</v>
      </c>
      <c r="N710" s="6" cm="1">
        <f t="array" ref="N710">IF(Table_Employee!I710="N/A",
    IFERROR(MEDIAN(_xlfn._xlws.FILTER(Table_Employee_Clean[Salary],
        (Table_Employee_Clean[Department] = Table_Employee!E710) *
        (Table_Employee_Clean[Region] = Table_Employee!F710))),
    "N/A"),
Table_Employee!I710)</f>
        <v>71273.320000000007</v>
      </c>
      <c r="O710" t="str">
        <f>" "&amp;SUBSTITUTE(Table_Employee_Clean[[#This Row],[Phone]],"-","")</f>
        <v xml:space="preserve"> 2634755751</v>
      </c>
      <c r="P710" t="str">
        <f>TEXT(Table_Employee_Clean[[#This Row],[Format_Phone]],"(000) 000-0000")</f>
        <v>(263) 475-5751</v>
      </c>
      <c r="Q710" t="str">
        <f>CONCATENATE(TRIM(Table_Employee_Clean[[#This Row],[First_Name]])," ",TRIM(Table_Employee_Clean[[#This Row],[Last_Name]]))</f>
        <v>Eva Garcia</v>
      </c>
      <c r="R710">
        <f ca="1">DATEDIF(Table_Employee_Clean[[#This Row],[Join_Date]], TODAY(), "y")</f>
        <v>2</v>
      </c>
      <c r="S710" t="str">
        <f>CONCATENATE(TRIM(Table_Employee_Clean[[#This Row],[Name_Concat]])," FROM ",TRIM(Table_Employee_Clean[[#This Row],[Region]]))</f>
        <v>Eva Garcia FROM Nevada</v>
      </c>
    </row>
    <row r="711" spans="1:19" x14ac:dyDescent="0.25">
      <c r="A711" t="s">
        <v>845</v>
      </c>
      <c r="B711" t="s">
        <v>13</v>
      </c>
      <c r="C711" t="s">
        <v>42</v>
      </c>
      <c r="D711">
        <v>25</v>
      </c>
      <c r="E711" t="s">
        <v>1160</v>
      </c>
      <c r="F711" t="s">
        <v>1169</v>
      </c>
      <c r="G711" t="s">
        <v>28</v>
      </c>
      <c r="H711" s="5">
        <v>44620</v>
      </c>
      <c r="I711">
        <v>63262.23</v>
      </c>
      <c r="J711" t="s">
        <v>136</v>
      </c>
      <c r="K711">
        <v>-2501394883</v>
      </c>
      <c r="L711" t="s">
        <v>30</v>
      </c>
      <c r="M711" t="b">
        <v>0</v>
      </c>
      <c r="N711" s="6" cm="1">
        <f t="array" ref="N711">IF(Table_Employee!I711="N/A",
    IFERROR(MEDIAN(_xlfn._xlws.FILTER(Table_Employee_Clean[Salary],
        (Table_Employee_Clean[Department] = Table_Employee!E711) *
        (Table_Employee_Clean[Region] = Table_Employee!F711))),
    "N/A"),
Table_Employee!I711)</f>
        <v>63262.23</v>
      </c>
      <c r="O711" t="str">
        <f>" "&amp;SUBSTITUTE(Table_Employee_Clean[[#This Row],[Phone]],"-","")</f>
        <v xml:space="preserve"> 2501394883</v>
      </c>
      <c r="P711" t="str">
        <f>TEXT(Table_Employee_Clean[[#This Row],[Format_Phone]],"(000) 000-0000")</f>
        <v>(250) 139-4883</v>
      </c>
      <c r="Q711" t="str">
        <f>CONCATENATE(TRIM(Table_Employee_Clean[[#This Row],[First_Name]])," ",TRIM(Table_Employee_Clean[[#This Row],[Last_Name]]))</f>
        <v>Bob Garcia</v>
      </c>
      <c r="R711">
        <f ca="1">DATEDIF(Table_Employee_Clean[[#This Row],[Join_Date]], TODAY(), "y")</f>
        <v>4</v>
      </c>
      <c r="S711" t="str">
        <f>CONCATENATE(TRIM(Table_Employee_Clean[[#This Row],[Name_Concat]])," FROM ",TRIM(Table_Employee_Clean[[#This Row],[Region]]))</f>
        <v>Bob Garcia FROM New York</v>
      </c>
    </row>
    <row r="712" spans="1:19" x14ac:dyDescent="0.25">
      <c r="A712" t="s">
        <v>846</v>
      </c>
      <c r="B712" t="s">
        <v>57</v>
      </c>
      <c r="C712" t="s">
        <v>14</v>
      </c>
      <c r="D712">
        <v>30</v>
      </c>
      <c r="E712" t="s">
        <v>1160</v>
      </c>
      <c r="F712" t="s">
        <v>1169</v>
      </c>
      <c r="G712" t="s">
        <v>28</v>
      </c>
      <c r="H712" s="5">
        <v>45365</v>
      </c>
      <c r="I712">
        <v>89069.91</v>
      </c>
      <c r="J712" t="s">
        <v>61</v>
      </c>
      <c r="K712">
        <v>-8826913118</v>
      </c>
      <c r="L712" t="s">
        <v>30</v>
      </c>
      <c r="M712" t="b">
        <v>0</v>
      </c>
      <c r="N712" s="6" cm="1">
        <f t="array" ref="N712">IF(Table_Employee!I712="N/A",
    IFERROR(MEDIAN(_xlfn._xlws.FILTER(Table_Employee_Clean[Salary],
        (Table_Employee_Clean[Department] = Table_Employee!E712) *
        (Table_Employee_Clean[Region] = Table_Employee!F712))),
    "N/A"),
Table_Employee!I712)</f>
        <v>89069.91</v>
      </c>
      <c r="O712" t="str">
        <f>" "&amp;SUBSTITUTE(Table_Employee_Clean[[#This Row],[Phone]],"-","")</f>
        <v xml:space="preserve"> 8826913118</v>
      </c>
      <c r="P712" t="str">
        <f>TEXT(Table_Employee_Clean[[#This Row],[Format_Phone]],"(000) 000-0000")</f>
        <v>(882) 691-3118</v>
      </c>
      <c r="Q712" t="str">
        <f>CONCATENATE(TRIM(Table_Employee_Clean[[#This Row],[First_Name]])," ",TRIM(Table_Employee_Clean[[#This Row],[Last_Name]]))</f>
        <v>David Davis</v>
      </c>
      <c r="R712">
        <f ca="1">DATEDIF(Table_Employee_Clean[[#This Row],[Join_Date]], TODAY(), "y")</f>
        <v>2</v>
      </c>
      <c r="S712" t="str">
        <f>CONCATENATE(TRIM(Table_Employee_Clean[[#This Row],[Name_Concat]])," FROM ",TRIM(Table_Employee_Clean[[#This Row],[Region]]))</f>
        <v>David Davis FROM New York</v>
      </c>
    </row>
    <row r="713" spans="1:19" x14ac:dyDescent="0.25">
      <c r="A713" t="s">
        <v>847</v>
      </c>
      <c r="B713" t="s">
        <v>36</v>
      </c>
      <c r="C713" t="s">
        <v>53</v>
      </c>
      <c r="D713">
        <v>40</v>
      </c>
      <c r="E713" t="s">
        <v>1160</v>
      </c>
      <c r="F713" t="s">
        <v>1165</v>
      </c>
      <c r="G713" t="s">
        <v>33</v>
      </c>
      <c r="H713" s="5">
        <v>45639</v>
      </c>
      <c r="I713">
        <v>57287.17</v>
      </c>
      <c r="J713" t="s">
        <v>219</v>
      </c>
      <c r="K713">
        <v>-6425856260</v>
      </c>
      <c r="L713" t="s">
        <v>18</v>
      </c>
      <c r="M713" t="b">
        <v>1</v>
      </c>
      <c r="N713" s="6" cm="1">
        <f t="array" ref="N713">IF(Table_Employee!I713="N/A",
    IFERROR(MEDIAN(_xlfn._xlws.FILTER(Table_Employee_Clean[Salary],
        (Table_Employee_Clean[Department] = Table_Employee!E713) *
        (Table_Employee_Clean[Region] = Table_Employee!F713))),
    "N/A"),
Table_Employee!I713)</f>
        <v>57287.17</v>
      </c>
      <c r="O713" t="str">
        <f>" "&amp;SUBSTITUTE(Table_Employee_Clean[[#This Row],[Phone]],"-","")</f>
        <v xml:space="preserve"> 6425856260</v>
      </c>
      <c r="P713" t="str">
        <f>TEXT(Table_Employee_Clean[[#This Row],[Format_Phone]],"(000) 000-0000")</f>
        <v>(642) 585-6260</v>
      </c>
      <c r="Q713" t="str">
        <f>CONCATENATE(TRIM(Table_Employee_Clean[[#This Row],[First_Name]])," ",TRIM(Table_Employee_Clean[[#This Row],[Last_Name]]))</f>
        <v>Frank Johnson</v>
      </c>
      <c r="R713">
        <f ca="1">DATEDIF(Table_Employee_Clean[[#This Row],[Join_Date]], TODAY(), "y")</f>
        <v>1</v>
      </c>
      <c r="S713" t="str">
        <f>CONCATENATE(TRIM(Table_Employee_Clean[[#This Row],[Name_Concat]])," FROM ",TRIM(Table_Employee_Clean[[#This Row],[Region]]))</f>
        <v>Frank Johnson FROM Nevada</v>
      </c>
    </row>
    <row r="714" spans="1:19" x14ac:dyDescent="0.25">
      <c r="A714" t="s">
        <v>848</v>
      </c>
      <c r="B714" t="s">
        <v>67</v>
      </c>
      <c r="C714" t="s">
        <v>111</v>
      </c>
      <c r="D714">
        <v>30</v>
      </c>
      <c r="E714" t="s">
        <v>1170</v>
      </c>
      <c r="F714" t="s">
        <v>1165</v>
      </c>
      <c r="G714" t="s">
        <v>16</v>
      </c>
      <c r="H714" s="5">
        <v>44924</v>
      </c>
      <c r="I714">
        <v>119890.35</v>
      </c>
      <c r="J714" t="s">
        <v>122</v>
      </c>
      <c r="K714">
        <v>-4991537037</v>
      </c>
      <c r="L714" t="s">
        <v>18</v>
      </c>
      <c r="M714" t="b">
        <v>1</v>
      </c>
      <c r="N714" s="6" cm="1">
        <f t="array" ref="N714">IF(Table_Employee!I714="N/A",
    IFERROR(MEDIAN(_xlfn._xlws.FILTER(Table_Employee_Clean[Salary],
        (Table_Employee_Clean[Department] = Table_Employee!E714) *
        (Table_Employee_Clean[Region] = Table_Employee!F714))),
    "N/A"),
Table_Employee!I714)</f>
        <v>119890.35</v>
      </c>
      <c r="O714" t="str">
        <f>" "&amp;SUBSTITUTE(Table_Employee_Clean[[#This Row],[Phone]],"-","")</f>
        <v xml:space="preserve"> 4991537037</v>
      </c>
      <c r="P714" t="str">
        <f>TEXT(Table_Employee_Clean[[#This Row],[Format_Phone]],"(000) 000-0000")</f>
        <v>(499) 153-7037</v>
      </c>
      <c r="Q714" t="str">
        <f>CONCATENATE(TRIM(Table_Employee_Clean[[#This Row],[First_Name]])," ",TRIM(Table_Employee_Clean[[#This Row],[Last_Name]]))</f>
        <v>Grace Smith</v>
      </c>
      <c r="R714">
        <f ca="1">DATEDIF(Table_Employee_Clean[[#This Row],[Join_Date]], TODAY(), "y")</f>
        <v>3</v>
      </c>
      <c r="S714" t="str">
        <f>CONCATENATE(TRIM(Table_Employee_Clean[[#This Row],[Name_Concat]])," FROM ",TRIM(Table_Employee_Clean[[#This Row],[Region]]))</f>
        <v>Grace Smith FROM Nevada</v>
      </c>
    </row>
    <row r="715" spans="1:19" x14ac:dyDescent="0.25">
      <c r="A715" t="s">
        <v>849</v>
      </c>
      <c r="B715" t="s">
        <v>36</v>
      </c>
      <c r="C715" t="s">
        <v>20</v>
      </c>
      <c r="D715">
        <v>35</v>
      </c>
      <c r="E715" t="s">
        <v>1168</v>
      </c>
      <c r="F715" t="s">
        <v>1161</v>
      </c>
      <c r="G715" t="s">
        <v>33</v>
      </c>
      <c r="H715" s="5">
        <v>44675</v>
      </c>
      <c r="I715">
        <v>103492.91</v>
      </c>
      <c r="J715" t="s">
        <v>198</v>
      </c>
      <c r="K715">
        <v>-2407333372</v>
      </c>
      <c r="L715" t="s">
        <v>40</v>
      </c>
      <c r="M715" t="b">
        <v>0</v>
      </c>
      <c r="N715" s="6" cm="1">
        <f t="array" ref="N715">IF(Table_Employee!I715="N/A",
    IFERROR(MEDIAN(_xlfn._xlws.FILTER(Table_Employee_Clean[Salary],
        (Table_Employee_Clean[Department] = Table_Employee!E715) *
        (Table_Employee_Clean[Region] = Table_Employee!F715))),
    "N/A"),
Table_Employee!I715)</f>
        <v>103492.91</v>
      </c>
      <c r="O715" t="str">
        <f>" "&amp;SUBSTITUTE(Table_Employee_Clean[[#This Row],[Phone]],"-","")</f>
        <v xml:space="preserve"> 2407333372</v>
      </c>
      <c r="P715" t="str">
        <f>TEXT(Table_Employee_Clean[[#This Row],[Format_Phone]],"(000) 000-0000")</f>
        <v>(240) 733-3372</v>
      </c>
      <c r="Q715" t="str">
        <f>CONCATENATE(TRIM(Table_Employee_Clean[[#This Row],[First_Name]])," ",TRIM(Table_Employee_Clean[[#This Row],[Last_Name]]))</f>
        <v>Frank Brown</v>
      </c>
      <c r="R715">
        <f ca="1">DATEDIF(Table_Employee_Clean[[#This Row],[Join_Date]], TODAY(), "y")</f>
        <v>4</v>
      </c>
      <c r="S715" t="str">
        <f>CONCATENATE(TRIM(Table_Employee_Clean[[#This Row],[Name_Concat]])," FROM ",TRIM(Table_Employee_Clean[[#This Row],[Region]]))</f>
        <v>Frank Brown FROM California</v>
      </c>
    </row>
    <row r="716" spans="1:19" x14ac:dyDescent="0.25">
      <c r="A716" t="s">
        <v>850</v>
      </c>
      <c r="B716" t="s">
        <v>36</v>
      </c>
      <c r="C716" t="s">
        <v>42</v>
      </c>
      <c r="D716">
        <v>30</v>
      </c>
      <c r="E716" t="s">
        <v>1164</v>
      </c>
      <c r="F716" t="s">
        <v>1171</v>
      </c>
      <c r="G716" t="s">
        <v>28</v>
      </c>
      <c r="H716" s="5">
        <v>44269</v>
      </c>
      <c r="I716">
        <v>76254.42</v>
      </c>
      <c r="J716" t="s">
        <v>157</v>
      </c>
      <c r="K716">
        <v>-2043097767</v>
      </c>
      <c r="L716" t="s">
        <v>23</v>
      </c>
      <c r="M716" t="b">
        <v>0</v>
      </c>
      <c r="N716" s="6" cm="1">
        <f t="array" ref="N716">IF(Table_Employee!I716="N/A",
    IFERROR(MEDIAN(_xlfn._xlws.FILTER(Table_Employee_Clean[Salary],
        (Table_Employee_Clean[Department] = Table_Employee!E716) *
        (Table_Employee_Clean[Region] = Table_Employee!F716))),
    "N/A"),
Table_Employee!I716)</f>
        <v>76254.42</v>
      </c>
      <c r="O716" t="str">
        <f>" "&amp;SUBSTITUTE(Table_Employee_Clean[[#This Row],[Phone]],"-","")</f>
        <v xml:space="preserve"> 2043097767</v>
      </c>
      <c r="P716" t="str">
        <f>TEXT(Table_Employee_Clean[[#This Row],[Format_Phone]],"(000) 000-0000")</f>
        <v>(204) 309-7767</v>
      </c>
      <c r="Q716" t="str">
        <f>CONCATENATE(TRIM(Table_Employee_Clean[[#This Row],[First_Name]])," ",TRIM(Table_Employee_Clean[[#This Row],[Last_Name]]))</f>
        <v>Frank Garcia</v>
      </c>
      <c r="R716">
        <f ca="1">DATEDIF(Table_Employee_Clean[[#This Row],[Join_Date]], TODAY(), "y")</f>
        <v>5</v>
      </c>
      <c r="S716" t="str">
        <f>CONCATENATE(TRIM(Table_Employee_Clean[[#This Row],[Name_Concat]])," FROM ",TRIM(Table_Employee_Clean[[#This Row],[Region]]))</f>
        <v>Frank Garcia FROM Illinois</v>
      </c>
    </row>
    <row r="717" spans="1:19" x14ac:dyDescent="0.25">
      <c r="A717" t="s">
        <v>851</v>
      </c>
      <c r="B717" t="s">
        <v>32</v>
      </c>
      <c r="C717" t="s">
        <v>42</v>
      </c>
      <c r="D717">
        <v>35</v>
      </c>
      <c r="E717" t="s">
        <v>1162</v>
      </c>
      <c r="F717" t="s">
        <v>1167</v>
      </c>
      <c r="G717" t="s">
        <v>33</v>
      </c>
      <c r="H717" s="5">
        <v>43831</v>
      </c>
      <c r="I717">
        <v>100841.93</v>
      </c>
      <c r="J717" t="s">
        <v>236</v>
      </c>
      <c r="K717">
        <v>-8936289695</v>
      </c>
      <c r="L717" t="s">
        <v>40</v>
      </c>
      <c r="M717" t="b">
        <v>1</v>
      </c>
      <c r="N717" s="6" cm="1">
        <f t="array" ref="N717">IF(Table_Employee!I717="N/A",
    IFERROR(MEDIAN(_xlfn._xlws.FILTER(Table_Employee_Clean[Salary],
        (Table_Employee_Clean[Department] = Table_Employee!E717) *
        (Table_Employee_Clean[Region] = Table_Employee!F717))),
    "N/A"),
Table_Employee!I717)</f>
        <v>100841.93</v>
      </c>
      <c r="O717" t="str">
        <f>" "&amp;SUBSTITUTE(Table_Employee_Clean[[#This Row],[Phone]],"-","")</f>
        <v xml:space="preserve"> 8936289695</v>
      </c>
      <c r="P717" t="str">
        <f>TEXT(Table_Employee_Clean[[#This Row],[Format_Phone]],"(000) 000-0000")</f>
        <v>(893) 628-9695</v>
      </c>
      <c r="Q717" t="str">
        <f>CONCATENATE(TRIM(Table_Employee_Clean[[#This Row],[First_Name]])," ",TRIM(Table_Employee_Clean[[#This Row],[Last_Name]]))</f>
        <v>Eva Garcia</v>
      </c>
      <c r="R717">
        <f ca="1">DATEDIF(Table_Employee_Clean[[#This Row],[Join_Date]], TODAY(), "y")</f>
        <v>6</v>
      </c>
      <c r="S717" t="str">
        <f>CONCATENATE(TRIM(Table_Employee_Clean[[#This Row],[Name_Concat]])," FROM ",TRIM(Table_Employee_Clean[[#This Row],[Region]]))</f>
        <v>Eva Garcia FROM Florida</v>
      </c>
    </row>
    <row r="718" spans="1:19" x14ac:dyDescent="0.25">
      <c r="A718" t="s">
        <v>852</v>
      </c>
      <c r="B718" t="s">
        <v>25</v>
      </c>
      <c r="C718" t="s">
        <v>37</v>
      </c>
      <c r="D718">
        <v>30</v>
      </c>
      <c r="E718" t="s">
        <v>1164</v>
      </c>
      <c r="F718" t="s">
        <v>1161</v>
      </c>
      <c r="G718" t="s">
        <v>16</v>
      </c>
      <c r="H718" s="5">
        <v>44446</v>
      </c>
      <c r="I718">
        <v>118907.61</v>
      </c>
      <c r="J718" t="s">
        <v>281</v>
      </c>
      <c r="K718">
        <v>-4546553584</v>
      </c>
      <c r="L718" t="s">
        <v>23</v>
      </c>
      <c r="M718" t="b">
        <v>1</v>
      </c>
      <c r="N718" s="6" cm="1">
        <f t="array" ref="N718">IF(Table_Employee!I718="N/A",
    IFERROR(MEDIAN(_xlfn._xlws.FILTER(Table_Employee_Clean[Salary],
        (Table_Employee_Clean[Department] = Table_Employee!E718) *
        (Table_Employee_Clean[Region] = Table_Employee!F718))),
    "N/A"),
Table_Employee!I718)</f>
        <v>118907.61</v>
      </c>
      <c r="O718" t="str">
        <f>" "&amp;SUBSTITUTE(Table_Employee_Clean[[#This Row],[Phone]],"-","")</f>
        <v xml:space="preserve"> 4546553584</v>
      </c>
      <c r="P718" t="str">
        <f>TEXT(Table_Employee_Clean[[#This Row],[Format_Phone]],"(000) 000-0000")</f>
        <v>(454) 655-3584</v>
      </c>
      <c r="Q718" t="str">
        <f>CONCATENATE(TRIM(Table_Employee_Clean[[#This Row],[First_Name]])," ",TRIM(Table_Employee_Clean[[#This Row],[Last_Name]]))</f>
        <v>Alice Williams</v>
      </c>
      <c r="R718">
        <f ca="1">DATEDIF(Table_Employee_Clean[[#This Row],[Join_Date]], TODAY(), "y")</f>
        <v>5</v>
      </c>
      <c r="S718" t="str">
        <f>CONCATENATE(TRIM(Table_Employee_Clean[[#This Row],[Name_Concat]])," FROM ",TRIM(Table_Employee_Clean[[#This Row],[Region]]))</f>
        <v>Alice Williams FROM California</v>
      </c>
    </row>
    <row r="719" spans="1:19" x14ac:dyDescent="0.25">
      <c r="A719" t="s">
        <v>853</v>
      </c>
      <c r="B719" t="s">
        <v>36</v>
      </c>
      <c r="C719" t="s">
        <v>20</v>
      </c>
      <c r="D719">
        <v>25</v>
      </c>
      <c r="E719" t="s">
        <v>1160</v>
      </c>
      <c r="F719" t="s">
        <v>1161</v>
      </c>
      <c r="G719" t="s">
        <v>28</v>
      </c>
      <c r="H719" s="5">
        <v>44878</v>
      </c>
      <c r="I719">
        <v>88942.62</v>
      </c>
      <c r="J719" t="s">
        <v>198</v>
      </c>
      <c r="K719">
        <v>-1253892186</v>
      </c>
      <c r="L719" t="s">
        <v>18</v>
      </c>
      <c r="M719" t="b">
        <v>0</v>
      </c>
      <c r="N719" s="6" cm="1">
        <f t="array" ref="N719">IF(Table_Employee!I719="N/A",
    IFERROR(MEDIAN(_xlfn._xlws.FILTER(Table_Employee_Clean[Salary],
        (Table_Employee_Clean[Department] = Table_Employee!E719) *
        (Table_Employee_Clean[Region] = Table_Employee!F719))),
    "N/A"),
Table_Employee!I719)</f>
        <v>88942.62</v>
      </c>
      <c r="O719" t="str">
        <f>" "&amp;SUBSTITUTE(Table_Employee_Clean[[#This Row],[Phone]],"-","")</f>
        <v xml:space="preserve"> 1253892186</v>
      </c>
      <c r="P719" t="str">
        <f>TEXT(Table_Employee_Clean[[#This Row],[Format_Phone]],"(000) 000-0000")</f>
        <v>(125) 389-2186</v>
      </c>
      <c r="Q719" t="str">
        <f>CONCATENATE(TRIM(Table_Employee_Clean[[#This Row],[First_Name]])," ",TRIM(Table_Employee_Clean[[#This Row],[Last_Name]]))</f>
        <v>Frank Brown</v>
      </c>
      <c r="R719">
        <f ca="1">DATEDIF(Table_Employee_Clean[[#This Row],[Join_Date]], TODAY(), "y")</f>
        <v>3</v>
      </c>
      <c r="S719" t="str">
        <f>CONCATENATE(TRIM(Table_Employee_Clean[[#This Row],[Name_Concat]])," FROM ",TRIM(Table_Employee_Clean[[#This Row],[Region]]))</f>
        <v>Frank Brown FROM California</v>
      </c>
    </row>
    <row r="720" spans="1:19" x14ac:dyDescent="0.25">
      <c r="A720" t="s">
        <v>854</v>
      </c>
      <c r="B720" t="s">
        <v>52</v>
      </c>
      <c r="C720" t="s">
        <v>42</v>
      </c>
      <c r="D720">
        <v>25</v>
      </c>
      <c r="E720" t="s">
        <v>1166</v>
      </c>
      <c r="F720" t="s">
        <v>1167</v>
      </c>
      <c r="G720" t="s">
        <v>33</v>
      </c>
      <c r="H720" s="5">
        <v>44150</v>
      </c>
      <c r="I720">
        <v>59688.57</v>
      </c>
      <c r="J720" t="s">
        <v>81</v>
      </c>
      <c r="K720">
        <v>-8519358373</v>
      </c>
      <c r="L720" t="s">
        <v>18</v>
      </c>
      <c r="M720" t="b">
        <v>0</v>
      </c>
      <c r="N720" s="6" cm="1">
        <f t="array" ref="N720">IF(Table_Employee!I720="N/A",
    IFERROR(MEDIAN(_xlfn._xlws.FILTER(Table_Employee_Clean[Salary],
        (Table_Employee_Clean[Department] = Table_Employee!E720) *
        (Table_Employee_Clean[Region] = Table_Employee!F720))),
    "N/A"),
Table_Employee!I720)</f>
        <v>59688.57</v>
      </c>
      <c r="O720" t="str">
        <f>" "&amp;SUBSTITUTE(Table_Employee_Clean[[#This Row],[Phone]],"-","")</f>
        <v xml:space="preserve"> 8519358373</v>
      </c>
      <c r="P720" t="str">
        <f>TEXT(Table_Employee_Clean[[#This Row],[Format_Phone]],"(000) 000-0000")</f>
        <v>(851) 935-8373</v>
      </c>
      <c r="Q720" t="str">
        <f>CONCATENATE(TRIM(Table_Employee_Clean[[#This Row],[First_Name]])," ",TRIM(Table_Employee_Clean[[#This Row],[Last_Name]]))</f>
        <v>Charlie Garcia</v>
      </c>
      <c r="R720">
        <f ca="1">DATEDIF(Table_Employee_Clean[[#This Row],[Join_Date]], TODAY(), "y")</f>
        <v>5</v>
      </c>
      <c r="S720" t="str">
        <f>CONCATENATE(TRIM(Table_Employee_Clean[[#This Row],[Name_Concat]])," FROM ",TRIM(Table_Employee_Clean[[#This Row],[Region]]))</f>
        <v>Charlie Garcia FROM Florida</v>
      </c>
    </row>
    <row r="721" spans="1:19" x14ac:dyDescent="0.25">
      <c r="A721" t="s">
        <v>855</v>
      </c>
      <c r="B721" t="s">
        <v>57</v>
      </c>
      <c r="C721" t="s">
        <v>20</v>
      </c>
      <c r="D721">
        <v>30</v>
      </c>
      <c r="E721" t="s">
        <v>1170</v>
      </c>
      <c r="F721" t="s">
        <v>1161</v>
      </c>
      <c r="G721" t="s">
        <v>16</v>
      </c>
      <c r="H721" s="5">
        <v>44999</v>
      </c>
      <c r="I721">
        <v>77985.88</v>
      </c>
      <c r="J721" t="s">
        <v>188</v>
      </c>
      <c r="K721">
        <v>-9079779611</v>
      </c>
      <c r="L721" t="s">
        <v>18</v>
      </c>
      <c r="M721" t="b">
        <v>1</v>
      </c>
      <c r="N721" s="6" cm="1">
        <f t="array" ref="N721">IF(Table_Employee!I721="N/A",
    IFERROR(MEDIAN(_xlfn._xlws.FILTER(Table_Employee_Clean[Salary],
        (Table_Employee_Clean[Department] = Table_Employee!E721) *
        (Table_Employee_Clean[Region] = Table_Employee!F721))),
    "N/A"),
Table_Employee!I721)</f>
        <v>77985.88</v>
      </c>
      <c r="O721" t="str">
        <f>" "&amp;SUBSTITUTE(Table_Employee_Clean[[#This Row],[Phone]],"-","")</f>
        <v xml:space="preserve"> 9079779611</v>
      </c>
      <c r="P721" t="str">
        <f>TEXT(Table_Employee_Clean[[#This Row],[Format_Phone]],"(000) 000-0000")</f>
        <v>(907) 977-9611</v>
      </c>
      <c r="Q721" t="str">
        <f>CONCATENATE(TRIM(Table_Employee_Clean[[#This Row],[First_Name]])," ",TRIM(Table_Employee_Clean[[#This Row],[Last_Name]]))</f>
        <v>David Brown</v>
      </c>
      <c r="R721">
        <f ca="1">DATEDIF(Table_Employee_Clean[[#This Row],[Join_Date]], TODAY(), "y")</f>
        <v>3</v>
      </c>
      <c r="S721" t="str">
        <f>CONCATENATE(TRIM(Table_Employee_Clean[[#This Row],[Name_Concat]])," FROM ",TRIM(Table_Employee_Clean[[#This Row],[Region]]))</f>
        <v>David Brown FROM California</v>
      </c>
    </row>
    <row r="722" spans="1:19" x14ac:dyDescent="0.25">
      <c r="A722" t="s">
        <v>856</v>
      </c>
      <c r="B722" t="s">
        <v>13</v>
      </c>
      <c r="C722" t="s">
        <v>53</v>
      </c>
      <c r="D722">
        <v>35</v>
      </c>
      <c r="E722" t="s">
        <v>1162</v>
      </c>
      <c r="F722" t="s">
        <v>1169</v>
      </c>
      <c r="G722" t="s">
        <v>33</v>
      </c>
      <c r="H722" s="5">
        <v>45522</v>
      </c>
      <c r="I722">
        <v>112931.69</v>
      </c>
      <c r="J722" t="s">
        <v>171</v>
      </c>
      <c r="K722">
        <v>-878057214</v>
      </c>
      <c r="L722" t="s">
        <v>40</v>
      </c>
      <c r="M722" t="b">
        <v>0</v>
      </c>
      <c r="N722" s="6" cm="1">
        <f t="array" ref="N722">IF(Table_Employee!I722="N/A",
    IFERROR(MEDIAN(_xlfn._xlws.FILTER(Table_Employee_Clean[Salary],
        (Table_Employee_Clean[Department] = Table_Employee!E722) *
        (Table_Employee_Clean[Region] = Table_Employee!F722))),
    "N/A"),
Table_Employee!I722)</f>
        <v>112931.69</v>
      </c>
      <c r="O722" t="str">
        <f>" "&amp;SUBSTITUTE(Table_Employee_Clean[[#This Row],[Phone]],"-","")</f>
        <v xml:space="preserve"> 878057214</v>
      </c>
      <c r="P722" t="str">
        <f>TEXT(Table_Employee_Clean[[#This Row],[Format_Phone]],"(000) 000-0000")</f>
        <v>(087) 805-7214</v>
      </c>
      <c r="Q722" t="str">
        <f>CONCATENATE(TRIM(Table_Employee_Clean[[#This Row],[First_Name]])," ",TRIM(Table_Employee_Clean[[#This Row],[Last_Name]]))</f>
        <v>Bob Johnson</v>
      </c>
      <c r="R722">
        <f ca="1">DATEDIF(Table_Employee_Clean[[#This Row],[Join_Date]], TODAY(), "y")</f>
        <v>2</v>
      </c>
      <c r="S722" t="str">
        <f>CONCATENATE(TRIM(Table_Employee_Clean[[#This Row],[Name_Concat]])," FROM ",TRIM(Table_Employee_Clean[[#This Row],[Region]]))</f>
        <v>Bob Johnson FROM New York</v>
      </c>
    </row>
    <row r="723" spans="1:19" x14ac:dyDescent="0.25">
      <c r="A723" t="s">
        <v>857</v>
      </c>
      <c r="B723" t="s">
        <v>13</v>
      </c>
      <c r="C723" t="s">
        <v>37</v>
      </c>
      <c r="D723">
        <v>30</v>
      </c>
      <c r="E723" t="s">
        <v>1160</v>
      </c>
      <c r="F723" t="s">
        <v>1161</v>
      </c>
      <c r="G723" t="s">
        <v>16</v>
      </c>
      <c r="H723" s="5">
        <v>45327</v>
      </c>
      <c r="I723">
        <v>106583.88</v>
      </c>
      <c r="J723" t="s">
        <v>129</v>
      </c>
      <c r="K723">
        <v>-1494097625</v>
      </c>
      <c r="L723" t="s">
        <v>30</v>
      </c>
      <c r="M723" t="b">
        <v>1</v>
      </c>
      <c r="N723" s="6" cm="1">
        <f t="array" ref="N723">IF(Table_Employee!I723="N/A",
    IFERROR(MEDIAN(_xlfn._xlws.FILTER(Table_Employee_Clean[Salary],
        (Table_Employee_Clean[Department] = Table_Employee!E723) *
        (Table_Employee_Clean[Region] = Table_Employee!F723))),
    "N/A"),
Table_Employee!I723)</f>
        <v>106583.88</v>
      </c>
      <c r="O723" t="str">
        <f>" "&amp;SUBSTITUTE(Table_Employee_Clean[[#This Row],[Phone]],"-","")</f>
        <v xml:space="preserve"> 1494097625</v>
      </c>
      <c r="P723" t="str">
        <f>TEXT(Table_Employee_Clean[[#This Row],[Format_Phone]],"(000) 000-0000")</f>
        <v>(149) 409-7625</v>
      </c>
      <c r="Q723" t="str">
        <f>CONCATENATE(TRIM(Table_Employee_Clean[[#This Row],[First_Name]])," ",TRIM(Table_Employee_Clean[[#This Row],[Last_Name]]))</f>
        <v>Bob Williams</v>
      </c>
      <c r="R723">
        <f ca="1">DATEDIF(Table_Employee_Clean[[#This Row],[Join_Date]], TODAY(), "y")</f>
        <v>2</v>
      </c>
      <c r="S723" t="str">
        <f>CONCATENATE(TRIM(Table_Employee_Clean[[#This Row],[Name_Concat]])," FROM ",TRIM(Table_Employee_Clean[[#This Row],[Region]]))</f>
        <v>Bob Williams FROM California</v>
      </c>
    </row>
    <row r="724" spans="1:19" x14ac:dyDescent="0.25">
      <c r="A724" t="s">
        <v>858</v>
      </c>
      <c r="B724" t="s">
        <v>25</v>
      </c>
      <c r="C724" t="s">
        <v>20</v>
      </c>
      <c r="D724">
        <v>35</v>
      </c>
      <c r="E724" t="s">
        <v>1170</v>
      </c>
      <c r="F724" t="s">
        <v>1167</v>
      </c>
      <c r="G724" t="s">
        <v>33</v>
      </c>
      <c r="H724" s="5">
        <v>45608</v>
      </c>
      <c r="I724">
        <v>58437.84</v>
      </c>
      <c r="J724" t="s">
        <v>76</v>
      </c>
      <c r="K724">
        <v>-3748453985</v>
      </c>
      <c r="L724" t="s">
        <v>30</v>
      </c>
      <c r="M724" t="b">
        <v>1</v>
      </c>
      <c r="N724" s="6" cm="1">
        <f t="array" ref="N724">IF(Table_Employee!I724="N/A",
    IFERROR(MEDIAN(_xlfn._xlws.FILTER(Table_Employee_Clean[Salary],
        (Table_Employee_Clean[Department] = Table_Employee!E724) *
        (Table_Employee_Clean[Region] = Table_Employee!F724))),
    "N/A"),
Table_Employee!I724)</f>
        <v>58437.84</v>
      </c>
      <c r="O724" t="str">
        <f>" "&amp;SUBSTITUTE(Table_Employee_Clean[[#This Row],[Phone]],"-","")</f>
        <v xml:space="preserve"> 3748453985</v>
      </c>
      <c r="P724" t="str">
        <f>TEXT(Table_Employee_Clean[[#This Row],[Format_Phone]],"(000) 000-0000")</f>
        <v>(374) 845-3985</v>
      </c>
      <c r="Q724" t="str">
        <f>CONCATENATE(TRIM(Table_Employee_Clean[[#This Row],[First_Name]])," ",TRIM(Table_Employee_Clean[[#This Row],[Last_Name]]))</f>
        <v>Alice Brown</v>
      </c>
      <c r="R724">
        <f ca="1">DATEDIF(Table_Employee_Clean[[#This Row],[Join_Date]], TODAY(), "y")</f>
        <v>1</v>
      </c>
      <c r="S724" t="str">
        <f>CONCATENATE(TRIM(Table_Employee_Clean[[#This Row],[Name_Concat]])," FROM ",TRIM(Table_Employee_Clean[[#This Row],[Region]]))</f>
        <v>Alice Brown FROM Florida</v>
      </c>
    </row>
    <row r="725" spans="1:19" x14ac:dyDescent="0.25">
      <c r="A725" t="s">
        <v>859</v>
      </c>
      <c r="B725" t="s">
        <v>25</v>
      </c>
      <c r="C725" t="s">
        <v>111</v>
      </c>
      <c r="D725">
        <v>40</v>
      </c>
      <c r="E725" t="s">
        <v>1166</v>
      </c>
      <c r="F725" t="s">
        <v>1161</v>
      </c>
      <c r="G725" t="s">
        <v>28</v>
      </c>
      <c r="H725" s="5">
        <v>43915</v>
      </c>
      <c r="I725">
        <v>72352.160000000003</v>
      </c>
      <c r="J725" t="s">
        <v>159</v>
      </c>
      <c r="K725">
        <v>-2895090590</v>
      </c>
      <c r="L725" t="s">
        <v>18</v>
      </c>
      <c r="M725" t="b">
        <v>1</v>
      </c>
      <c r="N725" s="6" cm="1">
        <f t="array" ref="N725">IF(Table_Employee!I725="N/A",
    IFERROR(MEDIAN(_xlfn._xlws.FILTER(Table_Employee_Clean[Salary],
        (Table_Employee_Clean[Department] = Table_Employee!E725) *
        (Table_Employee_Clean[Region] = Table_Employee!F725))),
    "N/A"),
Table_Employee!I725)</f>
        <v>72352.160000000003</v>
      </c>
      <c r="O725" t="str">
        <f>" "&amp;SUBSTITUTE(Table_Employee_Clean[[#This Row],[Phone]],"-","")</f>
        <v xml:space="preserve"> 2895090590</v>
      </c>
      <c r="P725" t="str">
        <f>TEXT(Table_Employee_Clean[[#This Row],[Format_Phone]],"(000) 000-0000")</f>
        <v>(289) 509-0590</v>
      </c>
      <c r="Q725" t="str">
        <f>CONCATENATE(TRIM(Table_Employee_Clean[[#This Row],[First_Name]])," ",TRIM(Table_Employee_Clean[[#This Row],[Last_Name]]))</f>
        <v>Alice Smith</v>
      </c>
      <c r="R725">
        <f ca="1">DATEDIF(Table_Employee_Clean[[#This Row],[Join_Date]], TODAY(), "y")</f>
        <v>6</v>
      </c>
      <c r="S725" t="str">
        <f>CONCATENATE(TRIM(Table_Employee_Clean[[#This Row],[Name_Concat]])," FROM ",TRIM(Table_Employee_Clean[[#This Row],[Region]]))</f>
        <v>Alice Smith FROM California</v>
      </c>
    </row>
    <row r="726" spans="1:19" x14ac:dyDescent="0.25">
      <c r="A726" t="s">
        <v>860</v>
      </c>
      <c r="B726" t="s">
        <v>36</v>
      </c>
      <c r="C726" t="s">
        <v>111</v>
      </c>
      <c r="D726">
        <v>30</v>
      </c>
      <c r="E726" t="s">
        <v>1160</v>
      </c>
      <c r="F726" t="s">
        <v>1169</v>
      </c>
      <c r="G726" t="s">
        <v>16</v>
      </c>
      <c r="H726" s="5">
        <v>43934</v>
      </c>
      <c r="I726">
        <v>97154.47</v>
      </c>
      <c r="J726" t="s">
        <v>124</v>
      </c>
      <c r="K726">
        <v>-1918623391</v>
      </c>
      <c r="L726" t="s">
        <v>30</v>
      </c>
      <c r="M726" t="b">
        <v>1</v>
      </c>
      <c r="N726" s="6" cm="1">
        <f t="array" ref="N726">IF(Table_Employee!I726="N/A",
    IFERROR(MEDIAN(_xlfn._xlws.FILTER(Table_Employee_Clean[Salary],
        (Table_Employee_Clean[Department] = Table_Employee!E726) *
        (Table_Employee_Clean[Region] = Table_Employee!F726))),
    "N/A"),
Table_Employee!I726)</f>
        <v>97154.47</v>
      </c>
      <c r="O726" t="str">
        <f>" "&amp;SUBSTITUTE(Table_Employee_Clean[[#This Row],[Phone]],"-","")</f>
        <v xml:space="preserve"> 1918623391</v>
      </c>
      <c r="P726" t="str">
        <f>TEXT(Table_Employee_Clean[[#This Row],[Format_Phone]],"(000) 000-0000")</f>
        <v>(191) 862-3391</v>
      </c>
      <c r="Q726" t="str">
        <f>CONCATENATE(TRIM(Table_Employee_Clean[[#This Row],[First_Name]])," ",TRIM(Table_Employee_Clean[[#This Row],[Last_Name]]))</f>
        <v>Frank Smith</v>
      </c>
      <c r="R726">
        <f ca="1">DATEDIF(Table_Employee_Clean[[#This Row],[Join_Date]], TODAY(), "y")</f>
        <v>6</v>
      </c>
      <c r="S726" t="str">
        <f>CONCATENATE(TRIM(Table_Employee_Clean[[#This Row],[Name_Concat]])," FROM ",TRIM(Table_Employee_Clean[[#This Row],[Region]]))</f>
        <v>Frank Smith FROM New York</v>
      </c>
    </row>
    <row r="727" spans="1:19" x14ac:dyDescent="0.25">
      <c r="A727" t="s">
        <v>861</v>
      </c>
      <c r="B727" t="s">
        <v>63</v>
      </c>
      <c r="C727" t="s">
        <v>26</v>
      </c>
      <c r="D727">
        <v>30</v>
      </c>
      <c r="E727" t="s">
        <v>1168</v>
      </c>
      <c r="F727" t="s">
        <v>1171</v>
      </c>
      <c r="G727" t="s">
        <v>16</v>
      </c>
      <c r="H727" s="5">
        <v>44285</v>
      </c>
      <c r="I727">
        <v>80235.5</v>
      </c>
      <c r="J727" t="s">
        <v>251</v>
      </c>
      <c r="K727">
        <v>-2071511695</v>
      </c>
      <c r="L727" t="s">
        <v>30</v>
      </c>
      <c r="M727" t="b">
        <v>0</v>
      </c>
      <c r="N727" s="6" cm="1">
        <f t="array" ref="N727">IF(Table_Employee!I727="N/A",
    IFERROR(MEDIAN(_xlfn._xlws.FILTER(Table_Employee_Clean[Salary],
        (Table_Employee_Clean[Department] = Table_Employee!E727) *
        (Table_Employee_Clean[Region] = Table_Employee!F727))),
    "N/A"),
Table_Employee!I727)</f>
        <v>80235.5</v>
      </c>
      <c r="O727" t="str">
        <f>" "&amp;SUBSTITUTE(Table_Employee_Clean[[#This Row],[Phone]],"-","")</f>
        <v xml:space="preserve"> 2071511695</v>
      </c>
      <c r="P727" t="str">
        <f>TEXT(Table_Employee_Clean[[#This Row],[Format_Phone]],"(000) 000-0000")</f>
        <v>(207) 151-1695</v>
      </c>
      <c r="Q727" t="str">
        <f>CONCATENATE(TRIM(Table_Employee_Clean[[#This Row],[First_Name]])," ",TRIM(Table_Employee_Clean[[#This Row],[Last_Name]]))</f>
        <v>Heidi Jones</v>
      </c>
      <c r="R727">
        <f ca="1">DATEDIF(Table_Employee_Clean[[#This Row],[Join_Date]], TODAY(), "y")</f>
        <v>5</v>
      </c>
      <c r="S727" t="str">
        <f>CONCATENATE(TRIM(Table_Employee_Clean[[#This Row],[Name_Concat]])," FROM ",TRIM(Table_Employee_Clean[[#This Row],[Region]]))</f>
        <v>Heidi Jones FROM Illinois</v>
      </c>
    </row>
    <row r="728" spans="1:19" x14ac:dyDescent="0.25">
      <c r="A728" t="s">
        <v>862</v>
      </c>
      <c r="B728" t="s">
        <v>52</v>
      </c>
      <c r="C728" t="s">
        <v>37</v>
      </c>
      <c r="D728">
        <v>30</v>
      </c>
      <c r="E728" t="s">
        <v>1170</v>
      </c>
      <c r="F728" t="s">
        <v>1163</v>
      </c>
      <c r="G728" t="s">
        <v>33</v>
      </c>
      <c r="H728" s="5">
        <v>45001</v>
      </c>
      <c r="I728">
        <v>102172.05</v>
      </c>
      <c r="J728" t="s">
        <v>84</v>
      </c>
      <c r="K728">
        <v>-6672521451</v>
      </c>
      <c r="L728" t="s">
        <v>40</v>
      </c>
      <c r="M728" t="b">
        <v>0</v>
      </c>
      <c r="N728" s="6" cm="1">
        <f t="array" ref="N728">IF(Table_Employee!I728="N/A",
    IFERROR(MEDIAN(_xlfn._xlws.FILTER(Table_Employee_Clean[Salary],
        (Table_Employee_Clean[Department] = Table_Employee!E728) *
        (Table_Employee_Clean[Region] = Table_Employee!F728))),
    "N/A"),
Table_Employee!I728)</f>
        <v>102172.05</v>
      </c>
      <c r="O728" t="str">
        <f>" "&amp;SUBSTITUTE(Table_Employee_Clean[[#This Row],[Phone]],"-","")</f>
        <v xml:space="preserve"> 6672521451</v>
      </c>
      <c r="P728" t="str">
        <f>TEXT(Table_Employee_Clean[[#This Row],[Format_Phone]],"(000) 000-0000")</f>
        <v>(667) 252-1451</v>
      </c>
      <c r="Q728" t="str">
        <f>CONCATENATE(TRIM(Table_Employee_Clean[[#This Row],[First_Name]])," ",TRIM(Table_Employee_Clean[[#This Row],[Last_Name]]))</f>
        <v>Charlie Williams</v>
      </c>
      <c r="R728">
        <f ca="1">DATEDIF(Table_Employee_Clean[[#This Row],[Join_Date]], TODAY(), "y")</f>
        <v>3</v>
      </c>
      <c r="S728" t="str">
        <f>CONCATENATE(TRIM(Table_Employee_Clean[[#This Row],[Name_Concat]])," FROM ",TRIM(Table_Employee_Clean[[#This Row],[Region]]))</f>
        <v>Charlie Williams FROM Texas</v>
      </c>
    </row>
    <row r="729" spans="1:19" x14ac:dyDescent="0.25">
      <c r="A729" t="s">
        <v>863</v>
      </c>
      <c r="B729" t="s">
        <v>32</v>
      </c>
      <c r="C729" t="s">
        <v>37</v>
      </c>
      <c r="D729">
        <v>25</v>
      </c>
      <c r="E729" t="s">
        <v>1162</v>
      </c>
      <c r="F729" t="s">
        <v>1171</v>
      </c>
      <c r="G729" t="s">
        <v>33</v>
      </c>
      <c r="H729" s="5">
        <v>45415</v>
      </c>
      <c r="I729">
        <v>98850.94</v>
      </c>
      <c r="J729" t="s">
        <v>127</v>
      </c>
      <c r="K729">
        <v>-6471246334</v>
      </c>
      <c r="L729" t="s">
        <v>23</v>
      </c>
      <c r="M729" t="b">
        <v>1</v>
      </c>
      <c r="N729" s="6" cm="1">
        <f t="array" ref="N729">IF(Table_Employee!I729="N/A",
    IFERROR(MEDIAN(_xlfn._xlws.FILTER(Table_Employee_Clean[Salary],
        (Table_Employee_Clean[Department] = Table_Employee!E729) *
        (Table_Employee_Clean[Region] = Table_Employee!F729))),
    "N/A"),
Table_Employee!I729)</f>
        <v>98850.94</v>
      </c>
      <c r="O729" t="str">
        <f>" "&amp;SUBSTITUTE(Table_Employee_Clean[[#This Row],[Phone]],"-","")</f>
        <v xml:space="preserve"> 6471246334</v>
      </c>
      <c r="P729" t="str">
        <f>TEXT(Table_Employee_Clean[[#This Row],[Format_Phone]],"(000) 000-0000")</f>
        <v>(647) 124-6334</v>
      </c>
      <c r="Q729" t="str">
        <f>CONCATENATE(TRIM(Table_Employee_Clean[[#This Row],[First_Name]])," ",TRIM(Table_Employee_Clean[[#This Row],[Last_Name]]))</f>
        <v>Eva Williams</v>
      </c>
      <c r="R729">
        <f ca="1">DATEDIF(Table_Employee_Clean[[#This Row],[Join_Date]], TODAY(), "y")</f>
        <v>2</v>
      </c>
      <c r="S729" t="str">
        <f>CONCATENATE(TRIM(Table_Employee_Clean[[#This Row],[Name_Concat]])," FROM ",TRIM(Table_Employee_Clean[[#This Row],[Region]]))</f>
        <v>Eva Williams FROM Illinois</v>
      </c>
    </row>
    <row r="730" spans="1:19" x14ac:dyDescent="0.25">
      <c r="A730" t="s">
        <v>864</v>
      </c>
      <c r="B730" t="s">
        <v>63</v>
      </c>
      <c r="C730" t="s">
        <v>26</v>
      </c>
      <c r="D730">
        <v>30</v>
      </c>
      <c r="E730" t="s">
        <v>1164</v>
      </c>
      <c r="F730" t="s">
        <v>1167</v>
      </c>
      <c r="G730" t="s">
        <v>33</v>
      </c>
      <c r="H730" s="5">
        <v>45166</v>
      </c>
      <c r="I730">
        <v>89993.15</v>
      </c>
      <c r="J730" t="s">
        <v>251</v>
      </c>
      <c r="K730">
        <v>-1571840907</v>
      </c>
      <c r="L730" t="s">
        <v>18</v>
      </c>
      <c r="M730" t="b">
        <v>1</v>
      </c>
      <c r="N730" s="6" cm="1">
        <f t="array" ref="N730">IF(Table_Employee!I730="N/A",
    IFERROR(MEDIAN(_xlfn._xlws.FILTER(Table_Employee_Clean[Salary],
        (Table_Employee_Clean[Department] = Table_Employee!E730) *
        (Table_Employee_Clean[Region] = Table_Employee!F730))),
    "N/A"),
Table_Employee!I730)</f>
        <v>89993.15</v>
      </c>
      <c r="O730" t="str">
        <f>" "&amp;SUBSTITUTE(Table_Employee_Clean[[#This Row],[Phone]],"-","")</f>
        <v xml:space="preserve"> 1571840907</v>
      </c>
      <c r="P730" t="str">
        <f>TEXT(Table_Employee_Clean[[#This Row],[Format_Phone]],"(000) 000-0000")</f>
        <v>(157) 184-0907</v>
      </c>
      <c r="Q730" t="str">
        <f>CONCATENATE(TRIM(Table_Employee_Clean[[#This Row],[First_Name]])," ",TRIM(Table_Employee_Clean[[#This Row],[Last_Name]]))</f>
        <v>Heidi Jones</v>
      </c>
      <c r="R730">
        <f ca="1">DATEDIF(Table_Employee_Clean[[#This Row],[Join_Date]], TODAY(), "y")</f>
        <v>3</v>
      </c>
      <c r="S730" t="str">
        <f>CONCATENATE(TRIM(Table_Employee_Clean[[#This Row],[Name_Concat]])," FROM ",TRIM(Table_Employee_Clean[[#This Row],[Region]]))</f>
        <v>Heidi Jones FROM Florida</v>
      </c>
    </row>
    <row r="731" spans="1:19" x14ac:dyDescent="0.25">
      <c r="A731" t="s">
        <v>865</v>
      </c>
      <c r="B731" t="s">
        <v>57</v>
      </c>
      <c r="C731" t="s">
        <v>20</v>
      </c>
      <c r="D731">
        <v>30</v>
      </c>
      <c r="E731" t="s">
        <v>1166</v>
      </c>
      <c r="F731" t="s">
        <v>1161</v>
      </c>
      <c r="G731" t="s">
        <v>33</v>
      </c>
      <c r="H731" s="5">
        <v>44493</v>
      </c>
      <c r="I731">
        <v>97931.66</v>
      </c>
      <c r="J731" t="s">
        <v>188</v>
      </c>
      <c r="K731">
        <v>-512080055</v>
      </c>
      <c r="L731" t="s">
        <v>18</v>
      </c>
      <c r="M731" t="b">
        <v>1</v>
      </c>
      <c r="N731" s="6" cm="1">
        <f t="array" ref="N731">IF(Table_Employee!I731="N/A",
    IFERROR(MEDIAN(_xlfn._xlws.FILTER(Table_Employee_Clean[Salary],
        (Table_Employee_Clean[Department] = Table_Employee!E731) *
        (Table_Employee_Clean[Region] = Table_Employee!F731))),
    "N/A"),
Table_Employee!I731)</f>
        <v>97931.66</v>
      </c>
      <c r="O731" t="str">
        <f>" "&amp;SUBSTITUTE(Table_Employee_Clean[[#This Row],[Phone]],"-","")</f>
        <v xml:space="preserve"> 512080055</v>
      </c>
      <c r="P731" t="str">
        <f>TEXT(Table_Employee_Clean[[#This Row],[Format_Phone]],"(000) 000-0000")</f>
        <v>(051) 208-0055</v>
      </c>
      <c r="Q731" t="str">
        <f>CONCATENATE(TRIM(Table_Employee_Clean[[#This Row],[First_Name]])," ",TRIM(Table_Employee_Clean[[#This Row],[Last_Name]]))</f>
        <v>David Brown</v>
      </c>
      <c r="R731">
        <f ca="1">DATEDIF(Table_Employee_Clean[[#This Row],[Join_Date]], TODAY(), "y")</f>
        <v>4</v>
      </c>
      <c r="S731" t="str">
        <f>CONCATENATE(TRIM(Table_Employee_Clean[[#This Row],[Name_Concat]])," FROM ",TRIM(Table_Employee_Clean[[#This Row],[Region]]))</f>
        <v>David Brown FROM California</v>
      </c>
    </row>
    <row r="732" spans="1:19" x14ac:dyDescent="0.25">
      <c r="A732" t="s">
        <v>866</v>
      </c>
      <c r="B732" t="s">
        <v>13</v>
      </c>
      <c r="C732" t="s">
        <v>37</v>
      </c>
      <c r="D732">
        <v>40</v>
      </c>
      <c r="E732" t="s">
        <v>1162</v>
      </c>
      <c r="F732" t="s">
        <v>1161</v>
      </c>
      <c r="G732" t="s">
        <v>33</v>
      </c>
      <c r="H732" s="5">
        <v>44221</v>
      </c>
      <c r="I732">
        <v>72451.69</v>
      </c>
      <c r="J732" t="s">
        <v>129</v>
      </c>
      <c r="K732">
        <v>-4099512396</v>
      </c>
      <c r="L732" t="s">
        <v>40</v>
      </c>
      <c r="M732" t="b">
        <v>1</v>
      </c>
      <c r="N732" s="6" cm="1">
        <f t="array" ref="N732">IF(Table_Employee!I732="N/A",
    IFERROR(MEDIAN(_xlfn._xlws.FILTER(Table_Employee_Clean[Salary],
        (Table_Employee_Clean[Department] = Table_Employee!E732) *
        (Table_Employee_Clean[Region] = Table_Employee!F732))),
    "N/A"),
Table_Employee!I732)</f>
        <v>72451.69</v>
      </c>
      <c r="O732" t="str">
        <f>" "&amp;SUBSTITUTE(Table_Employee_Clean[[#This Row],[Phone]],"-","")</f>
        <v xml:space="preserve"> 4099512396</v>
      </c>
      <c r="P732" t="str">
        <f>TEXT(Table_Employee_Clean[[#This Row],[Format_Phone]],"(000) 000-0000")</f>
        <v>(409) 951-2396</v>
      </c>
      <c r="Q732" t="str">
        <f>CONCATENATE(TRIM(Table_Employee_Clean[[#This Row],[First_Name]])," ",TRIM(Table_Employee_Clean[[#This Row],[Last_Name]]))</f>
        <v>Bob Williams</v>
      </c>
      <c r="R732">
        <f ca="1">DATEDIF(Table_Employee_Clean[[#This Row],[Join_Date]], TODAY(), "y")</f>
        <v>5</v>
      </c>
      <c r="S732" t="str">
        <f>CONCATENATE(TRIM(Table_Employee_Clean[[#This Row],[Name_Concat]])," FROM ",TRIM(Table_Employee_Clean[[#This Row],[Region]]))</f>
        <v>Bob Williams FROM California</v>
      </c>
    </row>
    <row r="733" spans="1:19" x14ac:dyDescent="0.25">
      <c r="A733" t="s">
        <v>867</v>
      </c>
      <c r="B733" t="s">
        <v>25</v>
      </c>
      <c r="C733" t="s">
        <v>111</v>
      </c>
      <c r="D733">
        <v>35</v>
      </c>
      <c r="E733" t="s">
        <v>1164</v>
      </c>
      <c r="F733" t="s">
        <v>1161</v>
      </c>
      <c r="G733" t="s">
        <v>28</v>
      </c>
      <c r="H733" s="5">
        <v>45513</v>
      </c>
      <c r="I733">
        <v>119311.14</v>
      </c>
      <c r="J733" t="s">
        <v>159</v>
      </c>
      <c r="K733">
        <v>-2835129591</v>
      </c>
      <c r="L733" t="s">
        <v>40</v>
      </c>
      <c r="M733" t="b">
        <v>1</v>
      </c>
      <c r="N733" s="6" cm="1">
        <f t="array" ref="N733">IF(Table_Employee!I733="N/A",
    IFERROR(MEDIAN(_xlfn._xlws.FILTER(Table_Employee_Clean[Salary],
        (Table_Employee_Clean[Department] = Table_Employee!E733) *
        (Table_Employee_Clean[Region] = Table_Employee!F733))),
    "N/A"),
Table_Employee!I733)</f>
        <v>119311.14</v>
      </c>
      <c r="O733" t="str">
        <f>" "&amp;SUBSTITUTE(Table_Employee_Clean[[#This Row],[Phone]],"-","")</f>
        <v xml:space="preserve"> 2835129591</v>
      </c>
      <c r="P733" t="str">
        <f>TEXT(Table_Employee_Clean[[#This Row],[Format_Phone]],"(000) 000-0000")</f>
        <v>(283) 512-9591</v>
      </c>
      <c r="Q733" t="str">
        <f>CONCATENATE(TRIM(Table_Employee_Clean[[#This Row],[First_Name]])," ",TRIM(Table_Employee_Clean[[#This Row],[Last_Name]]))</f>
        <v>Alice Smith</v>
      </c>
      <c r="R733">
        <f ca="1">DATEDIF(Table_Employee_Clean[[#This Row],[Join_Date]], TODAY(), "y")</f>
        <v>2</v>
      </c>
      <c r="S733" t="str">
        <f>CONCATENATE(TRIM(Table_Employee_Clean[[#This Row],[Name_Concat]])," FROM ",TRIM(Table_Employee_Clean[[#This Row],[Region]]))</f>
        <v>Alice Smith FROM California</v>
      </c>
    </row>
    <row r="734" spans="1:19" x14ac:dyDescent="0.25">
      <c r="A734" t="s">
        <v>868</v>
      </c>
      <c r="B734" t="s">
        <v>52</v>
      </c>
      <c r="C734" t="s">
        <v>111</v>
      </c>
      <c r="D734">
        <v>40</v>
      </c>
      <c r="E734" t="s">
        <v>1166</v>
      </c>
      <c r="F734" t="s">
        <v>1169</v>
      </c>
      <c r="G734" t="s">
        <v>16</v>
      </c>
      <c r="H734" s="5">
        <v>45234</v>
      </c>
      <c r="I734">
        <v>76167.460000000006</v>
      </c>
      <c r="J734" t="s">
        <v>167</v>
      </c>
      <c r="K734">
        <v>-7282709080</v>
      </c>
      <c r="L734" t="s">
        <v>30</v>
      </c>
      <c r="M734" t="b">
        <v>0</v>
      </c>
      <c r="N734" s="6" cm="1">
        <f t="array" ref="N734">IF(Table_Employee!I734="N/A",
    IFERROR(MEDIAN(_xlfn._xlws.FILTER(Table_Employee_Clean[Salary],
        (Table_Employee_Clean[Department] = Table_Employee!E734) *
        (Table_Employee_Clean[Region] = Table_Employee!F734))),
    "N/A"),
Table_Employee!I734)</f>
        <v>76167.460000000006</v>
      </c>
      <c r="O734" t="str">
        <f>" "&amp;SUBSTITUTE(Table_Employee_Clean[[#This Row],[Phone]],"-","")</f>
        <v xml:space="preserve"> 7282709080</v>
      </c>
      <c r="P734" t="str">
        <f>TEXT(Table_Employee_Clean[[#This Row],[Format_Phone]],"(000) 000-0000")</f>
        <v>(728) 270-9080</v>
      </c>
      <c r="Q734" t="str">
        <f>CONCATENATE(TRIM(Table_Employee_Clean[[#This Row],[First_Name]])," ",TRIM(Table_Employee_Clean[[#This Row],[Last_Name]]))</f>
        <v>Charlie Smith</v>
      </c>
      <c r="R734">
        <f ca="1">DATEDIF(Table_Employee_Clean[[#This Row],[Join_Date]], TODAY(), "y")</f>
        <v>2</v>
      </c>
      <c r="S734" t="str">
        <f>CONCATENATE(TRIM(Table_Employee_Clean[[#This Row],[Name_Concat]])," FROM ",TRIM(Table_Employee_Clean[[#This Row],[Region]]))</f>
        <v>Charlie Smith FROM New York</v>
      </c>
    </row>
    <row r="735" spans="1:19" x14ac:dyDescent="0.25">
      <c r="A735" t="s">
        <v>869</v>
      </c>
      <c r="B735" t="s">
        <v>13</v>
      </c>
      <c r="C735" t="s">
        <v>42</v>
      </c>
      <c r="D735">
        <v>25</v>
      </c>
      <c r="E735" t="s">
        <v>1160</v>
      </c>
      <c r="F735" t="s">
        <v>1163</v>
      </c>
      <c r="G735" t="s">
        <v>16</v>
      </c>
      <c r="H735" s="5">
        <v>45102</v>
      </c>
      <c r="I735">
        <v>114871.08</v>
      </c>
      <c r="J735" t="s">
        <v>136</v>
      </c>
      <c r="K735">
        <v>-4415298216</v>
      </c>
      <c r="L735" t="s">
        <v>18</v>
      </c>
      <c r="M735" t="b">
        <v>0</v>
      </c>
      <c r="N735" s="6" cm="1">
        <f t="array" ref="N735">IF(Table_Employee!I735="N/A",
    IFERROR(MEDIAN(_xlfn._xlws.FILTER(Table_Employee_Clean[Salary],
        (Table_Employee_Clean[Department] = Table_Employee!E735) *
        (Table_Employee_Clean[Region] = Table_Employee!F735))),
    "N/A"),
Table_Employee!I735)</f>
        <v>114871.08</v>
      </c>
      <c r="O735" t="str">
        <f>" "&amp;SUBSTITUTE(Table_Employee_Clean[[#This Row],[Phone]],"-","")</f>
        <v xml:space="preserve"> 4415298216</v>
      </c>
      <c r="P735" t="str">
        <f>TEXT(Table_Employee_Clean[[#This Row],[Format_Phone]],"(000) 000-0000")</f>
        <v>(441) 529-8216</v>
      </c>
      <c r="Q735" t="str">
        <f>CONCATENATE(TRIM(Table_Employee_Clean[[#This Row],[First_Name]])," ",TRIM(Table_Employee_Clean[[#This Row],[Last_Name]]))</f>
        <v>Bob Garcia</v>
      </c>
      <c r="R735">
        <f ca="1">DATEDIF(Table_Employee_Clean[[#This Row],[Join_Date]], TODAY(), "y")</f>
        <v>3</v>
      </c>
      <c r="S735" t="str">
        <f>CONCATENATE(TRIM(Table_Employee_Clean[[#This Row],[Name_Concat]])," FROM ",TRIM(Table_Employee_Clean[[#This Row],[Region]]))</f>
        <v>Bob Garcia FROM Texas</v>
      </c>
    </row>
    <row r="736" spans="1:19" x14ac:dyDescent="0.25">
      <c r="A736" t="s">
        <v>870</v>
      </c>
      <c r="B736" t="s">
        <v>32</v>
      </c>
      <c r="C736" t="s">
        <v>53</v>
      </c>
      <c r="D736">
        <v>25</v>
      </c>
      <c r="E736" t="s">
        <v>1170</v>
      </c>
      <c r="F736" t="s">
        <v>1165</v>
      </c>
      <c r="G736" t="s">
        <v>16</v>
      </c>
      <c r="H736" s="5">
        <v>44455</v>
      </c>
      <c r="I736">
        <v>81504.31</v>
      </c>
      <c r="J736" t="s">
        <v>254</v>
      </c>
      <c r="K736">
        <v>-3929578670</v>
      </c>
      <c r="L736" t="s">
        <v>23</v>
      </c>
      <c r="M736" t="b">
        <v>0</v>
      </c>
      <c r="N736" s="6" cm="1">
        <f t="array" ref="N736">IF(Table_Employee!I736="N/A",
    IFERROR(MEDIAN(_xlfn._xlws.FILTER(Table_Employee_Clean[Salary],
        (Table_Employee_Clean[Department] = Table_Employee!E736) *
        (Table_Employee_Clean[Region] = Table_Employee!F736))),
    "N/A"),
Table_Employee!I736)</f>
        <v>81504.31</v>
      </c>
      <c r="O736" t="str">
        <f>" "&amp;SUBSTITUTE(Table_Employee_Clean[[#This Row],[Phone]],"-","")</f>
        <v xml:space="preserve"> 3929578670</v>
      </c>
      <c r="P736" t="str">
        <f>TEXT(Table_Employee_Clean[[#This Row],[Format_Phone]],"(000) 000-0000")</f>
        <v>(392) 957-8670</v>
      </c>
      <c r="Q736" t="str">
        <f>CONCATENATE(TRIM(Table_Employee_Clean[[#This Row],[First_Name]])," ",TRIM(Table_Employee_Clean[[#This Row],[Last_Name]]))</f>
        <v>Eva Johnson</v>
      </c>
      <c r="R736">
        <f ca="1">DATEDIF(Table_Employee_Clean[[#This Row],[Join_Date]], TODAY(), "y")</f>
        <v>5</v>
      </c>
      <c r="S736" t="str">
        <f>CONCATENATE(TRIM(Table_Employee_Clean[[#This Row],[Name_Concat]])," FROM ",TRIM(Table_Employee_Clean[[#This Row],[Region]]))</f>
        <v>Eva Johnson FROM Nevada</v>
      </c>
    </row>
    <row r="737" spans="1:19" x14ac:dyDescent="0.25">
      <c r="A737" t="s">
        <v>871</v>
      </c>
      <c r="B737" t="s">
        <v>57</v>
      </c>
      <c r="C737" t="s">
        <v>37</v>
      </c>
      <c r="D737">
        <v>30</v>
      </c>
      <c r="E737" t="s">
        <v>1164</v>
      </c>
      <c r="F737" t="s">
        <v>1169</v>
      </c>
      <c r="G737" t="s">
        <v>28</v>
      </c>
      <c r="H737" s="5">
        <v>44902</v>
      </c>
      <c r="I737">
        <v>102524.86</v>
      </c>
      <c r="J737" t="s">
        <v>59</v>
      </c>
      <c r="K737">
        <v>-8153523735</v>
      </c>
      <c r="L737" t="s">
        <v>40</v>
      </c>
      <c r="M737" t="b">
        <v>0</v>
      </c>
      <c r="N737" s="6" cm="1">
        <f t="array" ref="N737">IF(Table_Employee!I737="N/A",
    IFERROR(MEDIAN(_xlfn._xlws.FILTER(Table_Employee_Clean[Salary],
        (Table_Employee_Clean[Department] = Table_Employee!E737) *
        (Table_Employee_Clean[Region] = Table_Employee!F737))),
    "N/A"),
Table_Employee!I737)</f>
        <v>102524.86</v>
      </c>
      <c r="O737" t="str">
        <f>" "&amp;SUBSTITUTE(Table_Employee_Clean[[#This Row],[Phone]],"-","")</f>
        <v xml:space="preserve"> 8153523735</v>
      </c>
      <c r="P737" t="str">
        <f>TEXT(Table_Employee_Clean[[#This Row],[Format_Phone]],"(000) 000-0000")</f>
        <v>(815) 352-3735</v>
      </c>
      <c r="Q737" t="str">
        <f>CONCATENATE(TRIM(Table_Employee_Clean[[#This Row],[First_Name]])," ",TRIM(Table_Employee_Clean[[#This Row],[Last_Name]]))</f>
        <v>David Williams</v>
      </c>
      <c r="R737">
        <f ca="1">DATEDIF(Table_Employee_Clean[[#This Row],[Join_Date]], TODAY(), "y")</f>
        <v>3</v>
      </c>
      <c r="S737" t="str">
        <f>CONCATENATE(TRIM(Table_Employee_Clean[[#This Row],[Name_Concat]])," FROM ",TRIM(Table_Employee_Clean[[#This Row],[Region]]))</f>
        <v>David Williams FROM New York</v>
      </c>
    </row>
    <row r="738" spans="1:19" x14ac:dyDescent="0.25">
      <c r="A738" t="s">
        <v>872</v>
      </c>
      <c r="B738" t="s">
        <v>52</v>
      </c>
      <c r="C738" t="s">
        <v>20</v>
      </c>
      <c r="D738">
        <v>25</v>
      </c>
      <c r="E738" t="s">
        <v>1162</v>
      </c>
      <c r="F738" t="s">
        <v>1171</v>
      </c>
      <c r="G738" t="s">
        <v>28</v>
      </c>
      <c r="H738" s="5">
        <v>44909</v>
      </c>
      <c r="I738">
        <v>53043.74</v>
      </c>
      <c r="J738" t="s">
        <v>114</v>
      </c>
      <c r="K738">
        <v>-507918157</v>
      </c>
      <c r="L738" t="s">
        <v>23</v>
      </c>
      <c r="M738" t="b">
        <v>1</v>
      </c>
      <c r="N738" s="6" cm="1">
        <f t="array" ref="N738">IF(Table_Employee!I738="N/A",
    IFERROR(MEDIAN(_xlfn._xlws.FILTER(Table_Employee_Clean[Salary],
        (Table_Employee_Clean[Department] = Table_Employee!E738) *
        (Table_Employee_Clean[Region] = Table_Employee!F738))),
    "N/A"),
Table_Employee!I738)</f>
        <v>53043.74</v>
      </c>
      <c r="O738" t="str">
        <f>" "&amp;SUBSTITUTE(Table_Employee_Clean[[#This Row],[Phone]],"-","")</f>
        <v xml:space="preserve"> 507918157</v>
      </c>
      <c r="P738" t="str">
        <f>TEXT(Table_Employee_Clean[[#This Row],[Format_Phone]],"(000) 000-0000")</f>
        <v>(050) 791-8157</v>
      </c>
      <c r="Q738" t="str">
        <f>CONCATENATE(TRIM(Table_Employee_Clean[[#This Row],[First_Name]])," ",TRIM(Table_Employee_Clean[[#This Row],[Last_Name]]))</f>
        <v>Charlie Brown</v>
      </c>
      <c r="R738">
        <f ca="1">DATEDIF(Table_Employee_Clean[[#This Row],[Join_Date]], TODAY(), "y")</f>
        <v>3</v>
      </c>
      <c r="S738" t="str">
        <f>CONCATENATE(TRIM(Table_Employee_Clean[[#This Row],[Name_Concat]])," FROM ",TRIM(Table_Employee_Clean[[#This Row],[Region]]))</f>
        <v>Charlie Brown FROM Illinois</v>
      </c>
    </row>
    <row r="739" spans="1:19" x14ac:dyDescent="0.25">
      <c r="A739" t="s">
        <v>873</v>
      </c>
      <c r="B739" t="s">
        <v>32</v>
      </c>
      <c r="C739" t="s">
        <v>26</v>
      </c>
      <c r="D739">
        <v>30</v>
      </c>
      <c r="E739" t="s">
        <v>1160</v>
      </c>
      <c r="F739" t="s">
        <v>1171</v>
      </c>
      <c r="G739" t="s">
        <v>33</v>
      </c>
      <c r="H739" s="5">
        <v>43939</v>
      </c>
      <c r="I739">
        <v>82547.259999999995</v>
      </c>
      <c r="J739" t="s">
        <v>224</v>
      </c>
      <c r="K739">
        <v>-9988683451</v>
      </c>
      <c r="L739" t="s">
        <v>23</v>
      </c>
      <c r="M739" t="b">
        <v>1</v>
      </c>
      <c r="N739" s="6" cm="1">
        <f t="array" ref="N739">IF(Table_Employee!I739="N/A",
    IFERROR(MEDIAN(_xlfn._xlws.FILTER(Table_Employee_Clean[Salary],
        (Table_Employee_Clean[Department] = Table_Employee!E739) *
        (Table_Employee_Clean[Region] = Table_Employee!F739))),
    "N/A"),
Table_Employee!I739)</f>
        <v>82547.259999999995</v>
      </c>
      <c r="O739" t="str">
        <f>" "&amp;SUBSTITUTE(Table_Employee_Clean[[#This Row],[Phone]],"-","")</f>
        <v xml:space="preserve"> 9988683451</v>
      </c>
      <c r="P739" t="str">
        <f>TEXT(Table_Employee_Clean[[#This Row],[Format_Phone]],"(000) 000-0000")</f>
        <v>(998) 868-3451</v>
      </c>
      <c r="Q739" t="str">
        <f>CONCATENATE(TRIM(Table_Employee_Clean[[#This Row],[First_Name]])," ",TRIM(Table_Employee_Clean[[#This Row],[Last_Name]]))</f>
        <v>Eva Jones</v>
      </c>
      <c r="R739">
        <f ca="1">DATEDIF(Table_Employee_Clean[[#This Row],[Join_Date]], TODAY(), "y")</f>
        <v>6</v>
      </c>
      <c r="S739" t="str">
        <f>CONCATENATE(TRIM(Table_Employee_Clean[[#This Row],[Name_Concat]])," FROM ",TRIM(Table_Employee_Clean[[#This Row],[Region]]))</f>
        <v>Eva Jones FROM Illinois</v>
      </c>
    </row>
    <row r="740" spans="1:19" x14ac:dyDescent="0.25">
      <c r="A740" t="s">
        <v>874</v>
      </c>
      <c r="B740" t="s">
        <v>13</v>
      </c>
      <c r="C740" t="s">
        <v>26</v>
      </c>
      <c r="D740">
        <v>40</v>
      </c>
      <c r="E740" t="s">
        <v>1160</v>
      </c>
      <c r="F740" t="s">
        <v>1161</v>
      </c>
      <c r="G740" t="s">
        <v>28</v>
      </c>
      <c r="H740" s="5">
        <v>45576</v>
      </c>
      <c r="I740">
        <v>113900.81</v>
      </c>
      <c r="J740" t="s">
        <v>48</v>
      </c>
      <c r="K740">
        <v>-7346666169</v>
      </c>
      <c r="L740" t="s">
        <v>18</v>
      </c>
      <c r="M740" t="b">
        <v>1</v>
      </c>
      <c r="N740" s="6" cm="1">
        <f t="array" ref="N740">IF(Table_Employee!I740="N/A",
    IFERROR(MEDIAN(_xlfn._xlws.FILTER(Table_Employee_Clean[Salary],
        (Table_Employee_Clean[Department] = Table_Employee!E740) *
        (Table_Employee_Clean[Region] = Table_Employee!F740))),
    "N/A"),
Table_Employee!I740)</f>
        <v>113900.81</v>
      </c>
      <c r="O740" t="str">
        <f>" "&amp;SUBSTITUTE(Table_Employee_Clean[[#This Row],[Phone]],"-","")</f>
        <v xml:space="preserve"> 7346666169</v>
      </c>
      <c r="P740" t="str">
        <f>TEXT(Table_Employee_Clean[[#This Row],[Format_Phone]],"(000) 000-0000")</f>
        <v>(734) 666-6169</v>
      </c>
      <c r="Q740" t="str">
        <f>CONCATENATE(TRIM(Table_Employee_Clean[[#This Row],[First_Name]])," ",TRIM(Table_Employee_Clean[[#This Row],[Last_Name]]))</f>
        <v>Bob Jones</v>
      </c>
      <c r="R740">
        <f ca="1">DATEDIF(Table_Employee_Clean[[#This Row],[Join_Date]], TODAY(), "y")</f>
        <v>2</v>
      </c>
      <c r="S740" t="str">
        <f>CONCATENATE(TRIM(Table_Employee_Clean[[#This Row],[Name_Concat]])," FROM ",TRIM(Table_Employee_Clean[[#This Row],[Region]]))</f>
        <v>Bob Jones FROM California</v>
      </c>
    </row>
    <row r="741" spans="1:19" x14ac:dyDescent="0.25">
      <c r="A741" t="s">
        <v>875</v>
      </c>
      <c r="B741" t="s">
        <v>13</v>
      </c>
      <c r="C741" t="s">
        <v>20</v>
      </c>
      <c r="D741">
        <v>25</v>
      </c>
      <c r="E741" t="s">
        <v>1170</v>
      </c>
      <c r="F741" t="s">
        <v>1165</v>
      </c>
      <c r="G741" t="s">
        <v>33</v>
      </c>
      <c r="H741" s="5">
        <v>44304</v>
      </c>
      <c r="I741">
        <v>118585.5</v>
      </c>
      <c r="J741" t="s">
        <v>22</v>
      </c>
      <c r="K741">
        <v>-7158796473</v>
      </c>
      <c r="L741" t="s">
        <v>18</v>
      </c>
      <c r="M741" t="b">
        <v>1</v>
      </c>
      <c r="N741" s="6" cm="1">
        <f t="array" ref="N741">IF(Table_Employee!I741="N/A",
    IFERROR(MEDIAN(_xlfn._xlws.FILTER(Table_Employee_Clean[Salary],
        (Table_Employee_Clean[Department] = Table_Employee!E741) *
        (Table_Employee_Clean[Region] = Table_Employee!F741))),
    "N/A"),
Table_Employee!I741)</f>
        <v>118585.5</v>
      </c>
      <c r="O741" t="str">
        <f>" "&amp;SUBSTITUTE(Table_Employee_Clean[[#This Row],[Phone]],"-","")</f>
        <v xml:space="preserve"> 7158796473</v>
      </c>
      <c r="P741" t="str">
        <f>TEXT(Table_Employee_Clean[[#This Row],[Format_Phone]],"(000) 000-0000")</f>
        <v>(715) 879-6473</v>
      </c>
      <c r="Q741" t="str">
        <f>CONCATENATE(TRIM(Table_Employee_Clean[[#This Row],[First_Name]])," ",TRIM(Table_Employee_Clean[[#This Row],[Last_Name]]))</f>
        <v>Bob Brown</v>
      </c>
      <c r="R741">
        <f ca="1">DATEDIF(Table_Employee_Clean[[#This Row],[Join_Date]], TODAY(), "y")</f>
        <v>5</v>
      </c>
      <c r="S741" t="str">
        <f>CONCATENATE(TRIM(Table_Employee_Clean[[#This Row],[Name_Concat]])," FROM ",TRIM(Table_Employee_Clean[[#This Row],[Region]]))</f>
        <v>Bob Brown FROM Nevada</v>
      </c>
    </row>
    <row r="742" spans="1:19" x14ac:dyDescent="0.25">
      <c r="A742" t="s">
        <v>876</v>
      </c>
      <c r="B742" t="s">
        <v>13</v>
      </c>
      <c r="C742" t="s">
        <v>14</v>
      </c>
      <c r="D742">
        <v>35</v>
      </c>
      <c r="E742" t="s">
        <v>1162</v>
      </c>
      <c r="F742" t="s">
        <v>1171</v>
      </c>
      <c r="G742" t="s">
        <v>28</v>
      </c>
      <c r="H742" s="5">
        <v>44011</v>
      </c>
      <c r="I742">
        <v>63049.22</v>
      </c>
      <c r="J742" t="s">
        <v>17</v>
      </c>
      <c r="K742">
        <v>-803149981</v>
      </c>
      <c r="L742" t="s">
        <v>40</v>
      </c>
      <c r="M742" t="b">
        <v>1</v>
      </c>
      <c r="N742" s="6" cm="1">
        <f t="array" ref="N742">IF(Table_Employee!I742="N/A",
    IFERROR(MEDIAN(_xlfn._xlws.FILTER(Table_Employee_Clean[Salary],
        (Table_Employee_Clean[Department] = Table_Employee!E742) *
        (Table_Employee_Clean[Region] = Table_Employee!F742))),
    "N/A"),
Table_Employee!I742)</f>
        <v>63049.22</v>
      </c>
      <c r="O742" t="str">
        <f>" "&amp;SUBSTITUTE(Table_Employee_Clean[[#This Row],[Phone]],"-","")</f>
        <v xml:space="preserve"> 803149981</v>
      </c>
      <c r="P742" t="str">
        <f>TEXT(Table_Employee_Clean[[#This Row],[Format_Phone]],"(000) 000-0000")</f>
        <v>(080) 314-9981</v>
      </c>
      <c r="Q742" t="str">
        <f>CONCATENATE(TRIM(Table_Employee_Clean[[#This Row],[First_Name]])," ",TRIM(Table_Employee_Clean[[#This Row],[Last_Name]]))</f>
        <v>Bob Davis</v>
      </c>
      <c r="R742">
        <f ca="1">DATEDIF(Table_Employee_Clean[[#This Row],[Join_Date]], TODAY(), "y")</f>
        <v>6</v>
      </c>
      <c r="S742" t="str">
        <f>CONCATENATE(TRIM(Table_Employee_Clean[[#This Row],[Name_Concat]])," FROM ",TRIM(Table_Employee_Clean[[#This Row],[Region]]))</f>
        <v>Bob Davis FROM Illinois</v>
      </c>
    </row>
    <row r="743" spans="1:19" x14ac:dyDescent="0.25">
      <c r="A743" t="s">
        <v>877</v>
      </c>
      <c r="B743" t="s">
        <v>63</v>
      </c>
      <c r="C743" t="s">
        <v>86</v>
      </c>
      <c r="D743">
        <v>30</v>
      </c>
      <c r="E743" t="s">
        <v>1160</v>
      </c>
      <c r="F743" t="s">
        <v>1163</v>
      </c>
      <c r="G743" t="s">
        <v>16</v>
      </c>
      <c r="H743" s="5">
        <v>44337</v>
      </c>
      <c r="I743">
        <v>114558.91</v>
      </c>
      <c r="J743" t="s">
        <v>118</v>
      </c>
      <c r="K743">
        <v>-5080046357</v>
      </c>
      <c r="L743" t="s">
        <v>18</v>
      </c>
      <c r="M743" t="b">
        <v>0</v>
      </c>
      <c r="N743" s="6" cm="1">
        <f t="array" ref="N743">IF(Table_Employee!I743="N/A",
    IFERROR(MEDIAN(_xlfn._xlws.FILTER(Table_Employee_Clean[Salary],
        (Table_Employee_Clean[Department] = Table_Employee!E743) *
        (Table_Employee_Clean[Region] = Table_Employee!F743))),
    "N/A"),
Table_Employee!I743)</f>
        <v>114558.91</v>
      </c>
      <c r="O743" t="str">
        <f>" "&amp;SUBSTITUTE(Table_Employee_Clean[[#This Row],[Phone]],"-","")</f>
        <v xml:space="preserve"> 5080046357</v>
      </c>
      <c r="P743" t="str">
        <f>TEXT(Table_Employee_Clean[[#This Row],[Format_Phone]],"(000) 000-0000")</f>
        <v>(508) 004-6357</v>
      </c>
      <c r="Q743" t="str">
        <f>CONCATENATE(TRIM(Table_Employee_Clean[[#This Row],[First_Name]])," ",TRIM(Table_Employee_Clean[[#This Row],[Last_Name]]))</f>
        <v>Heidi Miller</v>
      </c>
      <c r="R743">
        <f ca="1">DATEDIF(Table_Employee_Clean[[#This Row],[Join_Date]], TODAY(), "y")</f>
        <v>5</v>
      </c>
      <c r="S743" t="str">
        <f>CONCATENATE(TRIM(Table_Employee_Clean[[#This Row],[Name_Concat]])," FROM ",TRIM(Table_Employee_Clean[[#This Row],[Region]]))</f>
        <v>Heidi Miller FROM Texas</v>
      </c>
    </row>
    <row r="744" spans="1:19" x14ac:dyDescent="0.25">
      <c r="A744" t="s">
        <v>878</v>
      </c>
      <c r="B744" t="s">
        <v>63</v>
      </c>
      <c r="C744" t="s">
        <v>53</v>
      </c>
      <c r="D744">
        <v>40</v>
      </c>
      <c r="E744" t="s">
        <v>1160</v>
      </c>
      <c r="F744" t="s">
        <v>1169</v>
      </c>
      <c r="G744" t="s">
        <v>16</v>
      </c>
      <c r="H744" s="5">
        <v>44541</v>
      </c>
      <c r="I744">
        <v>97901.79</v>
      </c>
      <c r="J744" t="s">
        <v>104</v>
      </c>
      <c r="K744">
        <v>-688285030</v>
      </c>
      <c r="L744" t="s">
        <v>18</v>
      </c>
      <c r="M744" t="b">
        <v>1</v>
      </c>
      <c r="N744" s="6" cm="1">
        <f t="array" ref="N744">IF(Table_Employee!I744="N/A",
    IFERROR(MEDIAN(_xlfn._xlws.FILTER(Table_Employee_Clean[Salary],
        (Table_Employee_Clean[Department] = Table_Employee!E744) *
        (Table_Employee_Clean[Region] = Table_Employee!F744))),
    "N/A"),
Table_Employee!I744)</f>
        <v>97901.79</v>
      </c>
      <c r="O744" t="str">
        <f>" "&amp;SUBSTITUTE(Table_Employee_Clean[[#This Row],[Phone]],"-","")</f>
        <v xml:space="preserve"> 688285030</v>
      </c>
      <c r="P744" t="str">
        <f>TEXT(Table_Employee_Clean[[#This Row],[Format_Phone]],"(000) 000-0000")</f>
        <v>(068) 828-5030</v>
      </c>
      <c r="Q744" t="str">
        <f>CONCATENATE(TRIM(Table_Employee_Clean[[#This Row],[First_Name]])," ",TRIM(Table_Employee_Clean[[#This Row],[Last_Name]]))</f>
        <v>Heidi Johnson</v>
      </c>
      <c r="R744">
        <f ca="1">DATEDIF(Table_Employee_Clean[[#This Row],[Join_Date]], TODAY(), "y")</f>
        <v>4</v>
      </c>
      <c r="S744" t="str">
        <f>CONCATENATE(TRIM(Table_Employee_Clean[[#This Row],[Name_Concat]])," FROM ",TRIM(Table_Employee_Clean[[#This Row],[Region]]))</f>
        <v>Heidi Johnson FROM New York</v>
      </c>
    </row>
    <row r="745" spans="1:19" x14ac:dyDescent="0.25">
      <c r="A745" t="s">
        <v>879</v>
      </c>
      <c r="B745" t="s">
        <v>32</v>
      </c>
      <c r="C745" t="s">
        <v>26</v>
      </c>
      <c r="D745">
        <v>30</v>
      </c>
      <c r="E745" t="s">
        <v>1168</v>
      </c>
      <c r="F745" t="s">
        <v>1161</v>
      </c>
      <c r="G745" t="s">
        <v>16</v>
      </c>
      <c r="H745" s="5">
        <v>45112</v>
      </c>
      <c r="I745">
        <v>68037.56</v>
      </c>
      <c r="J745" t="s">
        <v>224</v>
      </c>
      <c r="K745">
        <v>-7235137398</v>
      </c>
      <c r="L745" t="s">
        <v>18</v>
      </c>
      <c r="M745" t="b">
        <v>0</v>
      </c>
      <c r="N745" s="6" cm="1">
        <f t="array" ref="N745">IF(Table_Employee!I745="N/A",
    IFERROR(MEDIAN(_xlfn._xlws.FILTER(Table_Employee_Clean[Salary],
        (Table_Employee_Clean[Department] = Table_Employee!E745) *
        (Table_Employee_Clean[Region] = Table_Employee!F745))),
    "N/A"),
Table_Employee!I745)</f>
        <v>68037.56</v>
      </c>
      <c r="O745" t="str">
        <f>" "&amp;SUBSTITUTE(Table_Employee_Clean[[#This Row],[Phone]],"-","")</f>
        <v xml:space="preserve"> 7235137398</v>
      </c>
      <c r="P745" t="str">
        <f>TEXT(Table_Employee_Clean[[#This Row],[Format_Phone]],"(000) 000-0000")</f>
        <v>(723) 513-7398</v>
      </c>
      <c r="Q745" t="str">
        <f>CONCATENATE(TRIM(Table_Employee_Clean[[#This Row],[First_Name]])," ",TRIM(Table_Employee_Clean[[#This Row],[Last_Name]]))</f>
        <v>Eva Jones</v>
      </c>
      <c r="R745">
        <f ca="1">DATEDIF(Table_Employee_Clean[[#This Row],[Join_Date]], TODAY(), "y")</f>
        <v>3</v>
      </c>
      <c r="S745" t="str">
        <f>CONCATENATE(TRIM(Table_Employee_Clean[[#This Row],[Name_Concat]])," FROM ",TRIM(Table_Employee_Clean[[#This Row],[Region]]))</f>
        <v>Eva Jones FROM California</v>
      </c>
    </row>
    <row r="746" spans="1:19" x14ac:dyDescent="0.25">
      <c r="A746" t="s">
        <v>880</v>
      </c>
      <c r="B746" t="s">
        <v>25</v>
      </c>
      <c r="C746" t="s">
        <v>37</v>
      </c>
      <c r="D746">
        <v>30</v>
      </c>
      <c r="E746" t="s">
        <v>1170</v>
      </c>
      <c r="F746" t="s">
        <v>1169</v>
      </c>
      <c r="G746" t="s">
        <v>16</v>
      </c>
      <c r="H746" s="5">
        <v>44530</v>
      </c>
      <c r="I746">
        <v>112802.27</v>
      </c>
      <c r="J746" t="s">
        <v>281</v>
      </c>
      <c r="K746">
        <v>-63140351</v>
      </c>
      <c r="L746" t="s">
        <v>23</v>
      </c>
      <c r="M746" t="b">
        <v>0</v>
      </c>
      <c r="N746" s="6" cm="1">
        <f t="array" ref="N746">IF(Table_Employee!I746="N/A",
    IFERROR(MEDIAN(_xlfn._xlws.FILTER(Table_Employee_Clean[Salary],
        (Table_Employee_Clean[Department] = Table_Employee!E746) *
        (Table_Employee_Clean[Region] = Table_Employee!F746))),
    "N/A"),
Table_Employee!I746)</f>
        <v>112802.27</v>
      </c>
      <c r="O746" t="str">
        <f>" "&amp;SUBSTITUTE(Table_Employee_Clean[[#This Row],[Phone]],"-","")</f>
        <v xml:space="preserve"> 63140351</v>
      </c>
      <c r="P746" t="str">
        <f>TEXT(Table_Employee_Clean[[#This Row],[Format_Phone]],"(000) 000-0000")</f>
        <v>(006) 314-0351</v>
      </c>
      <c r="Q746" t="str">
        <f>CONCATENATE(TRIM(Table_Employee_Clean[[#This Row],[First_Name]])," ",TRIM(Table_Employee_Clean[[#This Row],[Last_Name]]))</f>
        <v>Alice Williams</v>
      </c>
      <c r="R746">
        <f ca="1">DATEDIF(Table_Employee_Clean[[#This Row],[Join_Date]], TODAY(), "y")</f>
        <v>4</v>
      </c>
      <c r="S746" t="str">
        <f>CONCATENATE(TRIM(Table_Employee_Clean[[#This Row],[Name_Concat]])," FROM ",TRIM(Table_Employee_Clean[[#This Row],[Region]]))</f>
        <v>Alice Williams FROM New York</v>
      </c>
    </row>
    <row r="747" spans="1:19" x14ac:dyDescent="0.25">
      <c r="A747" t="s">
        <v>881</v>
      </c>
      <c r="B747" t="s">
        <v>13</v>
      </c>
      <c r="C747" t="s">
        <v>53</v>
      </c>
      <c r="D747">
        <v>40</v>
      </c>
      <c r="E747" t="s">
        <v>1168</v>
      </c>
      <c r="F747" t="s">
        <v>1165</v>
      </c>
      <c r="G747" t="s">
        <v>28</v>
      </c>
      <c r="H747" s="5">
        <v>45618</v>
      </c>
      <c r="I747">
        <v>93786.72</v>
      </c>
      <c r="J747" t="s">
        <v>171</v>
      </c>
      <c r="K747">
        <v>-6356022938</v>
      </c>
      <c r="L747" t="s">
        <v>40</v>
      </c>
      <c r="M747" t="b">
        <v>0</v>
      </c>
      <c r="N747" s="6" cm="1">
        <f t="array" ref="N747">IF(Table_Employee!I747="N/A",
    IFERROR(MEDIAN(_xlfn._xlws.FILTER(Table_Employee_Clean[Salary],
        (Table_Employee_Clean[Department] = Table_Employee!E747) *
        (Table_Employee_Clean[Region] = Table_Employee!F747))),
    "N/A"),
Table_Employee!I747)</f>
        <v>93786.72</v>
      </c>
      <c r="O747" t="str">
        <f>" "&amp;SUBSTITUTE(Table_Employee_Clean[[#This Row],[Phone]],"-","")</f>
        <v xml:space="preserve"> 6356022938</v>
      </c>
      <c r="P747" t="str">
        <f>TEXT(Table_Employee_Clean[[#This Row],[Format_Phone]],"(000) 000-0000")</f>
        <v>(635) 602-2938</v>
      </c>
      <c r="Q747" t="str">
        <f>CONCATENATE(TRIM(Table_Employee_Clean[[#This Row],[First_Name]])," ",TRIM(Table_Employee_Clean[[#This Row],[Last_Name]]))</f>
        <v>Bob Johnson</v>
      </c>
      <c r="R747">
        <f ca="1">DATEDIF(Table_Employee_Clean[[#This Row],[Join_Date]], TODAY(), "y")</f>
        <v>1</v>
      </c>
      <c r="S747" t="str">
        <f>CONCATENATE(TRIM(Table_Employee_Clean[[#This Row],[Name_Concat]])," FROM ",TRIM(Table_Employee_Clean[[#This Row],[Region]]))</f>
        <v>Bob Johnson FROM Nevada</v>
      </c>
    </row>
    <row r="748" spans="1:19" x14ac:dyDescent="0.25">
      <c r="A748" t="s">
        <v>882</v>
      </c>
      <c r="B748" t="s">
        <v>57</v>
      </c>
      <c r="C748" t="s">
        <v>37</v>
      </c>
      <c r="D748">
        <v>30</v>
      </c>
      <c r="E748" t="s">
        <v>1164</v>
      </c>
      <c r="F748" t="s">
        <v>1167</v>
      </c>
      <c r="G748" t="s">
        <v>33</v>
      </c>
      <c r="H748" s="5">
        <v>45070</v>
      </c>
      <c r="I748">
        <v>73049.929999999993</v>
      </c>
      <c r="J748" t="s">
        <v>59</v>
      </c>
      <c r="K748">
        <v>-4694346065</v>
      </c>
      <c r="L748" t="s">
        <v>30</v>
      </c>
      <c r="M748" t="b">
        <v>0</v>
      </c>
      <c r="N748" s="6" cm="1">
        <f t="array" ref="N748">IF(Table_Employee!I748="N/A",
    IFERROR(MEDIAN(_xlfn._xlws.FILTER(Table_Employee_Clean[Salary],
        (Table_Employee_Clean[Department] = Table_Employee!E748) *
        (Table_Employee_Clean[Region] = Table_Employee!F748))),
    "N/A"),
Table_Employee!I748)</f>
        <v>73049.929999999993</v>
      </c>
      <c r="O748" t="str">
        <f>" "&amp;SUBSTITUTE(Table_Employee_Clean[[#This Row],[Phone]],"-","")</f>
        <v xml:space="preserve"> 4694346065</v>
      </c>
      <c r="P748" t="str">
        <f>TEXT(Table_Employee_Clean[[#This Row],[Format_Phone]],"(000) 000-0000")</f>
        <v>(469) 434-6065</v>
      </c>
      <c r="Q748" t="str">
        <f>CONCATENATE(TRIM(Table_Employee_Clean[[#This Row],[First_Name]])," ",TRIM(Table_Employee_Clean[[#This Row],[Last_Name]]))</f>
        <v>David Williams</v>
      </c>
      <c r="R748">
        <f ca="1">DATEDIF(Table_Employee_Clean[[#This Row],[Join_Date]], TODAY(), "y")</f>
        <v>3</v>
      </c>
      <c r="S748" t="str">
        <f>CONCATENATE(TRIM(Table_Employee_Clean[[#This Row],[Name_Concat]])," FROM ",TRIM(Table_Employee_Clean[[#This Row],[Region]]))</f>
        <v>David Williams FROM Florida</v>
      </c>
    </row>
    <row r="749" spans="1:19" x14ac:dyDescent="0.25">
      <c r="A749" t="s">
        <v>883</v>
      </c>
      <c r="B749" t="s">
        <v>57</v>
      </c>
      <c r="C749" t="s">
        <v>14</v>
      </c>
      <c r="D749">
        <v>30</v>
      </c>
      <c r="E749" t="s">
        <v>1168</v>
      </c>
      <c r="F749" t="s">
        <v>1171</v>
      </c>
      <c r="G749" t="s">
        <v>28</v>
      </c>
      <c r="H749" s="5">
        <v>45469</v>
      </c>
      <c r="I749">
        <v>64161.72</v>
      </c>
      <c r="J749" t="s">
        <v>61</v>
      </c>
      <c r="K749">
        <v>-6437490606</v>
      </c>
      <c r="L749" t="s">
        <v>23</v>
      </c>
      <c r="M749" t="b">
        <v>1</v>
      </c>
      <c r="N749" s="6" cm="1">
        <f t="array" ref="N749">IF(Table_Employee!I749="N/A",
    IFERROR(MEDIAN(_xlfn._xlws.FILTER(Table_Employee_Clean[Salary],
        (Table_Employee_Clean[Department] = Table_Employee!E749) *
        (Table_Employee_Clean[Region] = Table_Employee!F749))),
    "N/A"),
Table_Employee!I749)</f>
        <v>64161.72</v>
      </c>
      <c r="O749" t="str">
        <f>" "&amp;SUBSTITUTE(Table_Employee_Clean[[#This Row],[Phone]],"-","")</f>
        <v xml:space="preserve"> 6437490606</v>
      </c>
      <c r="P749" t="str">
        <f>TEXT(Table_Employee_Clean[[#This Row],[Format_Phone]],"(000) 000-0000")</f>
        <v>(643) 749-0606</v>
      </c>
      <c r="Q749" t="str">
        <f>CONCATENATE(TRIM(Table_Employee_Clean[[#This Row],[First_Name]])," ",TRIM(Table_Employee_Clean[[#This Row],[Last_Name]]))</f>
        <v>David Davis</v>
      </c>
      <c r="R749">
        <f ca="1">DATEDIF(Table_Employee_Clean[[#This Row],[Join_Date]], TODAY(), "y")</f>
        <v>2</v>
      </c>
      <c r="S749" t="str">
        <f>CONCATENATE(TRIM(Table_Employee_Clean[[#This Row],[Name_Concat]])," FROM ",TRIM(Table_Employee_Clean[[#This Row],[Region]]))</f>
        <v>David Davis FROM Illinois</v>
      </c>
    </row>
    <row r="750" spans="1:19" x14ac:dyDescent="0.25">
      <c r="A750" t="s">
        <v>884</v>
      </c>
      <c r="B750" t="s">
        <v>52</v>
      </c>
      <c r="C750" t="s">
        <v>111</v>
      </c>
      <c r="D750">
        <v>40</v>
      </c>
      <c r="E750" t="s">
        <v>1164</v>
      </c>
      <c r="F750" t="s">
        <v>1165</v>
      </c>
      <c r="G750" t="s">
        <v>28</v>
      </c>
      <c r="H750" s="5">
        <v>44154</v>
      </c>
      <c r="I750">
        <v>72224.73</v>
      </c>
      <c r="J750" t="s">
        <v>167</v>
      </c>
      <c r="K750">
        <v>-2311127127</v>
      </c>
      <c r="L750" t="s">
        <v>18</v>
      </c>
      <c r="M750" t="b">
        <v>0</v>
      </c>
      <c r="N750" s="6" cm="1">
        <f t="array" ref="N750">IF(Table_Employee!I750="N/A",
    IFERROR(MEDIAN(_xlfn._xlws.FILTER(Table_Employee_Clean[Salary],
        (Table_Employee_Clean[Department] = Table_Employee!E750) *
        (Table_Employee_Clean[Region] = Table_Employee!F750))),
    "N/A"),
Table_Employee!I750)</f>
        <v>72224.73</v>
      </c>
      <c r="O750" t="str">
        <f>" "&amp;SUBSTITUTE(Table_Employee_Clean[[#This Row],[Phone]],"-","")</f>
        <v xml:space="preserve"> 2311127127</v>
      </c>
      <c r="P750" t="str">
        <f>TEXT(Table_Employee_Clean[[#This Row],[Format_Phone]],"(000) 000-0000")</f>
        <v>(231) 112-7127</v>
      </c>
      <c r="Q750" t="str">
        <f>CONCATENATE(TRIM(Table_Employee_Clean[[#This Row],[First_Name]])," ",TRIM(Table_Employee_Clean[[#This Row],[Last_Name]]))</f>
        <v>Charlie Smith</v>
      </c>
      <c r="R750">
        <f ca="1">DATEDIF(Table_Employee_Clean[[#This Row],[Join_Date]], TODAY(), "y")</f>
        <v>5</v>
      </c>
      <c r="S750" t="str">
        <f>CONCATENATE(TRIM(Table_Employee_Clean[[#This Row],[Name_Concat]])," FROM ",TRIM(Table_Employee_Clean[[#This Row],[Region]]))</f>
        <v>Charlie Smith FROM Nevada</v>
      </c>
    </row>
    <row r="751" spans="1:19" x14ac:dyDescent="0.25">
      <c r="A751" t="s">
        <v>885</v>
      </c>
      <c r="B751" t="s">
        <v>13</v>
      </c>
      <c r="C751" t="s">
        <v>53</v>
      </c>
      <c r="D751">
        <v>30</v>
      </c>
      <c r="E751" t="s">
        <v>1170</v>
      </c>
      <c r="F751" t="s">
        <v>1169</v>
      </c>
      <c r="G751" t="s">
        <v>28</v>
      </c>
      <c r="H751" s="5">
        <v>43891</v>
      </c>
      <c r="I751">
        <v>103580.45</v>
      </c>
      <c r="J751" t="s">
        <v>171</v>
      </c>
      <c r="K751">
        <v>-5246484493</v>
      </c>
      <c r="L751" t="s">
        <v>23</v>
      </c>
      <c r="M751" t="b">
        <v>0</v>
      </c>
      <c r="N751" s="6" cm="1">
        <f t="array" ref="N751">IF(Table_Employee!I751="N/A",
    IFERROR(MEDIAN(_xlfn._xlws.FILTER(Table_Employee_Clean[Salary],
        (Table_Employee_Clean[Department] = Table_Employee!E751) *
        (Table_Employee_Clean[Region] = Table_Employee!F751))),
    "N/A"),
Table_Employee!I751)</f>
        <v>103580.45</v>
      </c>
      <c r="O751" t="str">
        <f>" "&amp;SUBSTITUTE(Table_Employee_Clean[[#This Row],[Phone]],"-","")</f>
        <v xml:space="preserve"> 5246484493</v>
      </c>
      <c r="P751" t="str">
        <f>TEXT(Table_Employee_Clean[[#This Row],[Format_Phone]],"(000) 000-0000")</f>
        <v>(524) 648-4493</v>
      </c>
      <c r="Q751" t="str">
        <f>CONCATENATE(TRIM(Table_Employee_Clean[[#This Row],[First_Name]])," ",TRIM(Table_Employee_Clean[[#This Row],[Last_Name]]))</f>
        <v>Bob Johnson</v>
      </c>
      <c r="R751">
        <f ca="1">DATEDIF(Table_Employee_Clean[[#This Row],[Join_Date]], TODAY(), "y")</f>
        <v>6</v>
      </c>
      <c r="S751" t="str">
        <f>CONCATENATE(TRIM(Table_Employee_Clean[[#This Row],[Name_Concat]])," FROM ",TRIM(Table_Employee_Clean[[#This Row],[Region]]))</f>
        <v>Bob Johnson FROM New York</v>
      </c>
    </row>
    <row r="752" spans="1:19" x14ac:dyDescent="0.25">
      <c r="A752" t="s">
        <v>886</v>
      </c>
      <c r="B752" t="s">
        <v>67</v>
      </c>
      <c r="C752" t="s">
        <v>42</v>
      </c>
      <c r="D752">
        <v>40</v>
      </c>
      <c r="E752" t="s">
        <v>1170</v>
      </c>
      <c r="F752" t="s">
        <v>1167</v>
      </c>
      <c r="G752" t="s">
        <v>28</v>
      </c>
      <c r="H752" s="5">
        <v>45513</v>
      </c>
      <c r="I752">
        <v>112589.11</v>
      </c>
      <c r="J752" t="s">
        <v>78</v>
      </c>
      <c r="K752">
        <v>-1163187327</v>
      </c>
      <c r="L752" t="s">
        <v>18</v>
      </c>
      <c r="M752" t="b">
        <v>0</v>
      </c>
      <c r="N752" s="6" cm="1">
        <f t="array" ref="N752">IF(Table_Employee!I752="N/A",
    IFERROR(MEDIAN(_xlfn._xlws.FILTER(Table_Employee_Clean[Salary],
        (Table_Employee_Clean[Department] = Table_Employee!E752) *
        (Table_Employee_Clean[Region] = Table_Employee!F752))),
    "N/A"),
Table_Employee!I752)</f>
        <v>112589.11</v>
      </c>
      <c r="O752" t="str">
        <f>" "&amp;SUBSTITUTE(Table_Employee_Clean[[#This Row],[Phone]],"-","")</f>
        <v xml:space="preserve"> 1163187327</v>
      </c>
      <c r="P752" t="str">
        <f>TEXT(Table_Employee_Clean[[#This Row],[Format_Phone]],"(000) 000-0000")</f>
        <v>(116) 318-7327</v>
      </c>
      <c r="Q752" t="str">
        <f>CONCATENATE(TRIM(Table_Employee_Clean[[#This Row],[First_Name]])," ",TRIM(Table_Employee_Clean[[#This Row],[Last_Name]]))</f>
        <v>Grace Garcia</v>
      </c>
      <c r="R752">
        <f ca="1">DATEDIF(Table_Employee_Clean[[#This Row],[Join_Date]], TODAY(), "y")</f>
        <v>2</v>
      </c>
      <c r="S752" t="str">
        <f>CONCATENATE(TRIM(Table_Employee_Clean[[#This Row],[Name_Concat]])," FROM ",TRIM(Table_Employee_Clean[[#This Row],[Region]]))</f>
        <v>Grace Garcia FROM Florida</v>
      </c>
    </row>
    <row r="753" spans="1:19" x14ac:dyDescent="0.25">
      <c r="A753" t="s">
        <v>887</v>
      </c>
      <c r="B753" t="s">
        <v>32</v>
      </c>
      <c r="C753" t="s">
        <v>26</v>
      </c>
      <c r="D753">
        <v>30</v>
      </c>
      <c r="E753" t="s">
        <v>1164</v>
      </c>
      <c r="F753" t="s">
        <v>1163</v>
      </c>
      <c r="G753" t="s">
        <v>16</v>
      </c>
      <c r="H753" s="5">
        <v>44209</v>
      </c>
      <c r="I753">
        <v>51833.88</v>
      </c>
      <c r="J753" t="s">
        <v>224</v>
      </c>
      <c r="K753">
        <v>-771130620</v>
      </c>
      <c r="L753" t="s">
        <v>18</v>
      </c>
      <c r="M753" t="b">
        <v>1</v>
      </c>
      <c r="N753" s="6" cm="1">
        <f t="array" ref="N753">IF(Table_Employee!I753="N/A",
    IFERROR(MEDIAN(_xlfn._xlws.FILTER(Table_Employee_Clean[Salary],
        (Table_Employee_Clean[Department] = Table_Employee!E753) *
        (Table_Employee_Clean[Region] = Table_Employee!F753))),
    "N/A"),
Table_Employee!I753)</f>
        <v>51833.88</v>
      </c>
      <c r="O753" t="str">
        <f>" "&amp;SUBSTITUTE(Table_Employee_Clean[[#This Row],[Phone]],"-","")</f>
        <v xml:space="preserve"> 771130620</v>
      </c>
      <c r="P753" t="str">
        <f>TEXT(Table_Employee_Clean[[#This Row],[Format_Phone]],"(000) 000-0000")</f>
        <v>(077) 113-0620</v>
      </c>
      <c r="Q753" t="str">
        <f>CONCATENATE(TRIM(Table_Employee_Clean[[#This Row],[First_Name]])," ",TRIM(Table_Employee_Clean[[#This Row],[Last_Name]]))</f>
        <v>Eva Jones</v>
      </c>
      <c r="R753">
        <f ca="1">DATEDIF(Table_Employee_Clean[[#This Row],[Join_Date]], TODAY(), "y")</f>
        <v>5</v>
      </c>
      <c r="S753" t="str">
        <f>CONCATENATE(TRIM(Table_Employee_Clean[[#This Row],[Name_Concat]])," FROM ",TRIM(Table_Employee_Clean[[#This Row],[Region]]))</f>
        <v>Eva Jones FROM Texas</v>
      </c>
    </row>
    <row r="754" spans="1:19" x14ac:dyDescent="0.25">
      <c r="A754" t="s">
        <v>888</v>
      </c>
      <c r="B754" t="s">
        <v>32</v>
      </c>
      <c r="C754" t="s">
        <v>53</v>
      </c>
      <c r="D754">
        <v>30</v>
      </c>
      <c r="E754" t="s">
        <v>1168</v>
      </c>
      <c r="F754" t="s">
        <v>1171</v>
      </c>
      <c r="G754" t="s">
        <v>16</v>
      </c>
      <c r="H754" s="5">
        <v>45052</v>
      </c>
      <c r="I754">
        <v>66252.78</v>
      </c>
      <c r="J754" t="s">
        <v>254</v>
      </c>
      <c r="K754">
        <v>-1369572789</v>
      </c>
      <c r="L754" t="s">
        <v>23</v>
      </c>
      <c r="M754" t="b">
        <v>1</v>
      </c>
      <c r="N754" s="6" cm="1">
        <f t="array" ref="N754">IF(Table_Employee!I754="N/A",
    IFERROR(MEDIAN(_xlfn._xlws.FILTER(Table_Employee_Clean[Salary],
        (Table_Employee_Clean[Department] = Table_Employee!E754) *
        (Table_Employee_Clean[Region] = Table_Employee!F754))),
    "N/A"),
Table_Employee!I754)</f>
        <v>66252.78</v>
      </c>
      <c r="O754" t="str">
        <f>" "&amp;SUBSTITUTE(Table_Employee_Clean[[#This Row],[Phone]],"-","")</f>
        <v xml:space="preserve"> 1369572789</v>
      </c>
      <c r="P754" t="str">
        <f>TEXT(Table_Employee_Clean[[#This Row],[Format_Phone]],"(000) 000-0000")</f>
        <v>(136) 957-2789</v>
      </c>
      <c r="Q754" t="str">
        <f>CONCATENATE(TRIM(Table_Employee_Clean[[#This Row],[First_Name]])," ",TRIM(Table_Employee_Clean[[#This Row],[Last_Name]]))</f>
        <v>Eva Johnson</v>
      </c>
      <c r="R754">
        <f ca="1">DATEDIF(Table_Employee_Clean[[#This Row],[Join_Date]], TODAY(), "y")</f>
        <v>3</v>
      </c>
      <c r="S754" t="str">
        <f>CONCATENATE(TRIM(Table_Employee_Clean[[#This Row],[Name_Concat]])," FROM ",TRIM(Table_Employee_Clean[[#This Row],[Region]]))</f>
        <v>Eva Johnson FROM Illinois</v>
      </c>
    </row>
    <row r="755" spans="1:19" x14ac:dyDescent="0.25">
      <c r="A755" t="s">
        <v>889</v>
      </c>
      <c r="B755" t="s">
        <v>36</v>
      </c>
      <c r="C755" t="s">
        <v>53</v>
      </c>
      <c r="D755">
        <v>25</v>
      </c>
      <c r="E755" t="s">
        <v>1160</v>
      </c>
      <c r="F755" t="s">
        <v>1167</v>
      </c>
      <c r="G755" t="s">
        <v>16</v>
      </c>
      <c r="H755" s="5">
        <v>44859</v>
      </c>
      <c r="I755">
        <v>109229.68</v>
      </c>
      <c r="J755" t="s">
        <v>219</v>
      </c>
      <c r="K755">
        <v>-8335090253</v>
      </c>
      <c r="L755" t="s">
        <v>40</v>
      </c>
      <c r="M755" t="b">
        <v>1</v>
      </c>
      <c r="N755" s="6" cm="1">
        <f t="array" ref="N755">IF(Table_Employee!I755="N/A",
    IFERROR(MEDIAN(_xlfn._xlws.FILTER(Table_Employee_Clean[Salary],
        (Table_Employee_Clean[Department] = Table_Employee!E755) *
        (Table_Employee_Clean[Region] = Table_Employee!F755))),
    "N/A"),
Table_Employee!I755)</f>
        <v>109229.68</v>
      </c>
      <c r="O755" t="str">
        <f>" "&amp;SUBSTITUTE(Table_Employee_Clean[[#This Row],[Phone]],"-","")</f>
        <v xml:space="preserve"> 8335090253</v>
      </c>
      <c r="P755" t="str">
        <f>TEXT(Table_Employee_Clean[[#This Row],[Format_Phone]],"(000) 000-0000")</f>
        <v>(833) 509-0253</v>
      </c>
      <c r="Q755" t="str">
        <f>CONCATENATE(TRIM(Table_Employee_Clean[[#This Row],[First_Name]])," ",TRIM(Table_Employee_Clean[[#This Row],[Last_Name]]))</f>
        <v>Frank Johnson</v>
      </c>
      <c r="R755">
        <f ca="1">DATEDIF(Table_Employee_Clean[[#This Row],[Join_Date]], TODAY(), "y")</f>
        <v>3</v>
      </c>
      <c r="S755" t="str">
        <f>CONCATENATE(TRIM(Table_Employee_Clean[[#This Row],[Name_Concat]])," FROM ",TRIM(Table_Employee_Clean[[#This Row],[Region]]))</f>
        <v>Frank Johnson FROM Florida</v>
      </c>
    </row>
    <row r="756" spans="1:19" x14ac:dyDescent="0.25">
      <c r="A756" t="s">
        <v>890</v>
      </c>
      <c r="B756" t="s">
        <v>36</v>
      </c>
      <c r="C756" t="s">
        <v>53</v>
      </c>
      <c r="D756">
        <v>30</v>
      </c>
      <c r="E756" t="s">
        <v>1162</v>
      </c>
      <c r="F756" t="s">
        <v>1167</v>
      </c>
      <c r="G756" t="s">
        <v>33</v>
      </c>
      <c r="H756" s="5">
        <v>44112</v>
      </c>
      <c r="I756">
        <v>61465.05</v>
      </c>
      <c r="J756" t="s">
        <v>219</v>
      </c>
      <c r="K756">
        <v>-2573066247</v>
      </c>
      <c r="L756" t="s">
        <v>18</v>
      </c>
      <c r="M756" t="b">
        <v>0</v>
      </c>
      <c r="N756" s="6" cm="1">
        <f t="array" ref="N756">IF(Table_Employee!I756="N/A",
    IFERROR(MEDIAN(_xlfn._xlws.FILTER(Table_Employee_Clean[Salary],
        (Table_Employee_Clean[Department] = Table_Employee!E756) *
        (Table_Employee_Clean[Region] = Table_Employee!F756))),
    "N/A"),
Table_Employee!I756)</f>
        <v>61465.05</v>
      </c>
      <c r="O756" t="str">
        <f>" "&amp;SUBSTITUTE(Table_Employee_Clean[[#This Row],[Phone]],"-","")</f>
        <v xml:space="preserve"> 2573066247</v>
      </c>
      <c r="P756" t="str">
        <f>TEXT(Table_Employee_Clean[[#This Row],[Format_Phone]],"(000) 000-0000")</f>
        <v>(257) 306-6247</v>
      </c>
      <c r="Q756" t="str">
        <f>CONCATENATE(TRIM(Table_Employee_Clean[[#This Row],[First_Name]])," ",TRIM(Table_Employee_Clean[[#This Row],[Last_Name]]))</f>
        <v>Frank Johnson</v>
      </c>
      <c r="R756">
        <f ca="1">DATEDIF(Table_Employee_Clean[[#This Row],[Join_Date]], TODAY(), "y")</f>
        <v>6</v>
      </c>
      <c r="S756" t="str">
        <f>CONCATENATE(TRIM(Table_Employee_Clean[[#This Row],[Name_Concat]])," FROM ",TRIM(Table_Employee_Clean[[#This Row],[Region]]))</f>
        <v>Frank Johnson FROM Florida</v>
      </c>
    </row>
    <row r="757" spans="1:19" x14ac:dyDescent="0.25">
      <c r="A757" t="s">
        <v>891</v>
      </c>
      <c r="B757" t="s">
        <v>67</v>
      </c>
      <c r="C757" t="s">
        <v>86</v>
      </c>
      <c r="D757">
        <v>25</v>
      </c>
      <c r="E757" t="s">
        <v>1170</v>
      </c>
      <c r="F757" t="s">
        <v>1167</v>
      </c>
      <c r="G757" t="s">
        <v>16</v>
      </c>
      <c r="H757" s="5">
        <v>45351</v>
      </c>
      <c r="I757">
        <v>96993.74</v>
      </c>
      <c r="J757" t="s">
        <v>147</v>
      </c>
      <c r="K757">
        <v>-1323570712</v>
      </c>
      <c r="L757" t="s">
        <v>40</v>
      </c>
      <c r="M757" t="b">
        <v>0</v>
      </c>
      <c r="N757" s="6" cm="1">
        <f t="array" ref="N757">IF(Table_Employee!I757="N/A",
    IFERROR(MEDIAN(_xlfn._xlws.FILTER(Table_Employee_Clean[Salary],
        (Table_Employee_Clean[Department] = Table_Employee!E757) *
        (Table_Employee_Clean[Region] = Table_Employee!F757))),
    "N/A"),
Table_Employee!I757)</f>
        <v>96993.74</v>
      </c>
      <c r="O757" t="str">
        <f>" "&amp;SUBSTITUTE(Table_Employee_Clean[[#This Row],[Phone]],"-","")</f>
        <v xml:space="preserve"> 1323570712</v>
      </c>
      <c r="P757" t="str">
        <f>TEXT(Table_Employee_Clean[[#This Row],[Format_Phone]],"(000) 000-0000")</f>
        <v>(132) 357-0712</v>
      </c>
      <c r="Q757" t="str">
        <f>CONCATENATE(TRIM(Table_Employee_Clean[[#This Row],[First_Name]])," ",TRIM(Table_Employee_Clean[[#This Row],[Last_Name]]))</f>
        <v>Grace Miller</v>
      </c>
      <c r="R757">
        <f ca="1">DATEDIF(Table_Employee_Clean[[#This Row],[Join_Date]], TODAY(), "y")</f>
        <v>2</v>
      </c>
      <c r="S757" t="str">
        <f>CONCATENATE(TRIM(Table_Employee_Clean[[#This Row],[Name_Concat]])," FROM ",TRIM(Table_Employee_Clean[[#This Row],[Region]]))</f>
        <v>Grace Miller FROM Florida</v>
      </c>
    </row>
    <row r="758" spans="1:19" x14ac:dyDescent="0.25">
      <c r="A758" t="s">
        <v>892</v>
      </c>
      <c r="B758" t="s">
        <v>57</v>
      </c>
      <c r="C758" t="s">
        <v>53</v>
      </c>
      <c r="D758">
        <v>25</v>
      </c>
      <c r="E758" t="s">
        <v>1164</v>
      </c>
      <c r="F758" t="s">
        <v>1167</v>
      </c>
      <c r="G758" t="s">
        <v>28</v>
      </c>
      <c r="H758" s="5">
        <v>44834</v>
      </c>
      <c r="I758">
        <v>98150.39</v>
      </c>
      <c r="J758" t="s">
        <v>183</v>
      </c>
      <c r="K758">
        <v>-9848228500</v>
      </c>
      <c r="L758" t="s">
        <v>30</v>
      </c>
      <c r="M758" t="b">
        <v>1</v>
      </c>
      <c r="N758" s="6" cm="1">
        <f t="array" ref="N758">IF(Table_Employee!I758="N/A",
    IFERROR(MEDIAN(_xlfn._xlws.FILTER(Table_Employee_Clean[Salary],
        (Table_Employee_Clean[Department] = Table_Employee!E758) *
        (Table_Employee_Clean[Region] = Table_Employee!F758))),
    "N/A"),
Table_Employee!I758)</f>
        <v>98150.39</v>
      </c>
      <c r="O758" t="str">
        <f>" "&amp;SUBSTITUTE(Table_Employee_Clean[[#This Row],[Phone]],"-","")</f>
        <v xml:space="preserve"> 9848228500</v>
      </c>
      <c r="P758" t="str">
        <f>TEXT(Table_Employee_Clean[[#This Row],[Format_Phone]],"(000) 000-0000")</f>
        <v>(984) 822-8500</v>
      </c>
      <c r="Q758" t="str">
        <f>CONCATENATE(TRIM(Table_Employee_Clean[[#This Row],[First_Name]])," ",TRIM(Table_Employee_Clean[[#This Row],[Last_Name]]))</f>
        <v>David Johnson</v>
      </c>
      <c r="R758">
        <f ca="1">DATEDIF(Table_Employee_Clean[[#This Row],[Join_Date]], TODAY(), "y")</f>
        <v>4</v>
      </c>
      <c r="S758" t="str">
        <f>CONCATENATE(TRIM(Table_Employee_Clean[[#This Row],[Name_Concat]])," FROM ",TRIM(Table_Employee_Clean[[#This Row],[Region]]))</f>
        <v>David Johnson FROM Florida</v>
      </c>
    </row>
    <row r="759" spans="1:19" x14ac:dyDescent="0.25">
      <c r="A759" t="s">
        <v>893</v>
      </c>
      <c r="B759" t="s">
        <v>57</v>
      </c>
      <c r="C759" t="s">
        <v>37</v>
      </c>
      <c r="D759">
        <v>40</v>
      </c>
      <c r="E759" t="s">
        <v>1162</v>
      </c>
      <c r="F759" t="s">
        <v>1163</v>
      </c>
      <c r="G759" t="s">
        <v>28</v>
      </c>
      <c r="H759" s="5">
        <v>45336</v>
      </c>
      <c r="I759">
        <v>107703</v>
      </c>
      <c r="J759" t="s">
        <v>59</v>
      </c>
      <c r="K759">
        <v>-1688092549</v>
      </c>
      <c r="L759" t="s">
        <v>18</v>
      </c>
      <c r="M759" t="b">
        <v>0</v>
      </c>
      <c r="N759" s="6" cm="1">
        <f t="array" ref="N759">IF(Table_Employee!I759="N/A",
    IFERROR(MEDIAN(_xlfn._xlws.FILTER(Table_Employee_Clean[Salary],
        (Table_Employee_Clean[Department] = Table_Employee!E759) *
        (Table_Employee_Clean[Region] = Table_Employee!F759))),
    "N/A"),
Table_Employee!I759)</f>
        <v>107703</v>
      </c>
      <c r="O759" t="str">
        <f>" "&amp;SUBSTITUTE(Table_Employee_Clean[[#This Row],[Phone]],"-","")</f>
        <v xml:space="preserve"> 1688092549</v>
      </c>
      <c r="P759" t="str">
        <f>TEXT(Table_Employee_Clean[[#This Row],[Format_Phone]],"(000) 000-0000")</f>
        <v>(168) 809-2549</v>
      </c>
      <c r="Q759" t="str">
        <f>CONCATENATE(TRIM(Table_Employee_Clean[[#This Row],[First_Name]])," ",TRIM(Table_Employee_Clean[[#This Row],[Last_Name]]))</f>
        <v>David Williams</v>
      </c>
      <c r="R759">
        <f ca="1">DATEDIF(Table_Employee_Clean[[#This Row],[Join_Date]], TODAY(), "y")</f>
        <v>2</v>
      </c>
      <c r="S759" t="str">
        <f>CONCATENATE(TRIM(Table_Employee_Clean[[#This Row],[Name_Concat]])," FROM ",TRIM(Table_Employee_Clean[[#This Row],[Region]]))</f>
        <v>David Williams FROM Texas</v>
      </c>
    </row>
    <row r="760" spans="1:19" x14ac:dyDescent="0.25">
      <c r="A760" t="s">
        <v>894</v>
      </c>
      <c r="B760" t="s">
        <v>67</v>
      </c>
      <c r="C760" t="s">
        <v>111</v>
      </c>
      <c r="D760">
        <v>30</v>
      </c>
      <c r="E760" t="s">
        <v>1160</v>
      </c>
      <c r="F760" t="s">
        <v>1171</v>
      </c>
      <c r="G760" t="s">
        <v>28</v>
      </c>
      <c r="H760" s="5">
        <v>44929</v>
      </c>
      <c r="I760">
        <v>86766.14</v>
      </c>
      <c r="J760" t="s">
        <v>122</v>
      </c>
      <c r="K760">
        <v>-2130609068</v>
      </c>
      <c r="L760" t="s">
        <v>40</v>
      </c>
      <c r="M760" t="b">
        <v>1</v>
      </c>
      <c r="N760" s="6" cm="1">
        <f t="array" ref="N760">IF(Table_Employee!I760="N/A",
    IFERROR(MEDIAN(_xlfn._xlws.FILTER(Table_Employee_Clean[Salary],
        (Table_Employee_Clean[Department] = Table_Employee!E760) *
        (Table_Employee_Clean[Region] = Table_Employee!F760))),
    "N/A"),
Table_Employee!I760)</f>
        <v>86766.14</v>
      </c>
      <c r="O760" t="str">
        <f>" "&amp;SUBSTITUTE(Table_Employee_Clean[[#This Row],[Phone]],"-","")</f>
        <v xml:space="preserve"> 2130609068</v>
      </c>
      <c r="P760" t="str">
        <f>TEXT(Table_Employee_Clean[[#This Row],[Format_Phone]],"(000) 000-0000")</f>
        <v>(213) 060-9068</v>
      </c>
      <c r="Q760" t="str">
        <f>CONCATENATE(TRIM(Table_Employee_Clean[[#This Row],[First_Name]])," ",TRIM(Table_Employee_Clean[[#This Row],[Last_Name]]))</f>
        <v>Grace Smith</v>
      </c>
      <c r="R760">
        <f ca="1">DATEDIF(Table_Employee_Clean[[#This Row],[Join_Date]], TODAY(), "y")</f>
        <v>3</v>
      </c>
      <c r="S760" t="str">
        <f>CONCATENATE(TRIM(Table_Employee_Clean[[#This Row],[Name_Concat]])," FROM ",TRIM(Table_Employee_Clean[[#This Row],[Region]]))</f>
        <v>Grace Smith FROM Illinois</v>
      </c>
    </row>
    <row r="761" spans="1:19" x14ac:dyDescent="0.25">
      <c r="A761" t="s">
        <v>895</v>
      </c>
      <c r="B761" t="s">
        <v>25</v>
      </c>
      <c r="C761" t="s">
        <v>14</v>
      </c>
      <c r="D761">
        <v>30</v>
      </c>
      <c r="E761" t="s">
        <v>1166</v>
      </c>
      <c r="F761" t="s">
        <v>1167</v>
      </c>
      <c r="G761" t="s">
        <v>33</v>
      </c>
      <c r="H761" s="5">
        <v>45524</v>
      </c>
      <c r="I761">
        <v>111443.69</v>
      </c>
      <c r="J761" t="s">
        <v>143</v>
      </c>
      <c r="K761">
        <v>-1309810795</v>
      </c>
      <c r="L761" t="s">
        <v>40</v>
      </c>
      <c r="M761" t="b">
        <v>1</v>
      </c>
      <c r="N761" s="6" cm="1">
        <f t="array" ref="N761">IF(Table_Employee!I761="N/A",
    IFERROR(MEDIAN(_xlfn._xlws.FILTER(Table_Employee_Clean[Salary],
        (Table_Employee_Clean[Department] = Table_Employee!E761) *
        (Table_Employee_Clean[Region] = Table_Employee!F761))),
    "N/A"),
Table_Employee!I761)</f>
        <v>111443.69</v>
      </c>
      <c r="O761" t="str">
        <f>" "&amp;SUBSTITUTE(Table_Employee_Clean[[#This Row],[Phone]],"-","")</f>
        <v xml:space="preserve"> 1309810795</v>
      </c>
      <c r="P761" t="str">
        <f>TEXT(Table_Employee_Clean[[#This Row],[Format_Phone]],"(000) 000-0000")</f>
        <v>(130) 981-0795</v>
      </c>
      <c r="Q761" t="str">
        <f>CONCATENATE(TRIM(Table_Employee_Clean[[#This Row],[First_Name]])," ",TRIM(Table_Employee_Clean[[#This Row],[Last_Name]]))</f>
        <v>Alice Davis</v>
      </c>
      <c r="R761">
        <f ca="1">DATEDIF(Table_Employee_Clean[[#This Row],[Join_Date]], TODAY(), "y")</f>
        <v>2</v>
      </c>
      <c r="S761" t="str">
        <f>CONCATENATE(TRIM(Table_Employee_Clean[[#This Row],[Name_Concat]])," FROM ",TRIM(Table_Employee_Clean[[#This Row],[Region]]))</f>
        <v>Alice Davis FROM Florida</v>
      </c>
    </row>
    <row r="762" spans="1:19" x14ac:dyDescent="0.25">
      <c r="A762" t="s">
        <v>896</v>
      </c>
      <c r="B762" t="s">
        <v>57</v>
      </c>
      <c r="C762" t="s">
        <v>20</v>
      </c>
      <c r="D762">
        <v>30</v>
      </c>
      <c r="E762" t="s">
        <v>1168</v>
      </c>
      <c r="F762" t="s">
        <v>1167</v>
      </c>
      <c r="G762" t="s">
        <v>28</v>
      </c>
      <c r="H762" s="5">
        <v>43911</v>
      </c>
      <c r="I762">
        <v>89039.07</v>
      </c>
      <c r="J762" t="s">
        <v>188</v>
      </c>
      <c r="K762">
        <v>-4967379456</v>
      </c>
      <c r="L762" t="s">
        <v>30</v>
      </c>
      <c r="M762" t="b">
        <v>0</v>
      </c>
      <c r="N762" s="6" cm="1">
        <f t="array" ref="N762">IF(Table_Employee!I762="N/A",
    IFERROR(MEDIAN(_xlfn._xlws.FILTER(Table_Employee_Clean[Salary],
        (Table_Employee_Clean[Department] = Table_Employee!E762) *
        (Table_Employee_Clean[Region] = Table_Employee!F762))),
    "N/A"),
Table_Employee!I762)</f>
        <v>89039.07</v>
      </c>
      <c r="O762" t="str">
        <f>" "&amp;SUBSTITUTE(Table_Employee_Clean[[#This Row],[Phone]],"-","")</f>
        <v xml:space="preserve"> 4967379456</v>
      </c>
      <c r="P762" t="str">
        <f>TEXT(Table_Employee_Clean[[#This Row],[Format_Phone]],"(000) 000-0000")</f>
        <v>(496) 737-9456</v>
      </c>
      <c r="Q762" t="str">
        <f>CONCATENATE(TRIM(Table_Employee_Clean[[#This Row],[First_Name]])," ",TRIM(Table_Employee_Clean[[#This Row],[Last_Name]]))</f>
        <v>David Brown</v>
      </c>
      <c r="R762">
        <f ca="1">DATEDIF(Table_Employee_Clean[[#This Row],[Join_Date]], TODAY(), "y")</f>
        <v>6</v>
      </c>
      <c r="S762" t="str">
        <f>CONCATENATE(TRIM(Table_Employee_Clean[[#This Row],[Name_Concat]])," FROM ",TRIM(Table_Employee_Clean[[#This Row],[Region]]))</f>
        <v>David Brown FROM Florida</v>
      </c>
    </row>
    <row r="763" spans="1:19" x14ac:dyDescent="0.25">
      <c r="A763" t="s">
        <v>897</v>
      </c>
      <c r="B763" t="s">
        <v>25</v>
      </c>
      <c r="C763" t="s">
        <v>53</v>
      </c>
      <c r="D763">
        <v>30</v>
      </c>
      <c r="E763" t="s">
        <v>1170</v>
      </c>
      <c r="F763" t="s">
        <v>1167</v>
      </c>
      <c r="G763" t="s">
        <v>33</v>
      </c>
      <c r="H763" s="5">
        <v>45642</v>
      </c>
      <c r="I763">
        <v>71318.789999999994</v>
      </c>
      <c r="J763" t="s">
        <v>134</v>
      </c>
      <c r="K763">
        <v>-7278532425</v>
      </c>
      <c r="L763" t="s">
        <v>40</v>
      </c>
      <c r="M763" t="b">
        <v>0</v>
      </c>
      <c r="N763" s="6" cm="1">
        <f t="array" ref="N763">IF(Table_Employee!I763="N/A",
    IFERROR(MEDIAN(_xlfn._xlws.FILTER(Table_Employee_Clean[Salary],
        (Table_Employee_Clean[Department] = Table_Employee!E763) *
        (Table_Employee_Clean[Region] = Table_Employee!F763))),
    "N/A"),
Table_Employee!I763)</f>
        <v>71318.789999999994</v>
      </c>
      <c r="O763" t="str">
        <f>" "&amp;SUBSTITUTE(Table_Employee_Clean[[#This Row],[Phone]],"-","")</f>
        <v xml:space="preserve"> 7278532425</v>
      </c>
      <c r="P763" t="str">
        <f>TEXT(Table_Employee_Clean[[#This Row],[Format_Phone]],"(000) 000-0000")</f>
        <v>(727) 853-2425</v>
      </c>
      <c r="Q763" t="str">
        <f>CONCATENATE(TRIM(Table_Employee_Clean[[#This Row],[First_Name]])," ",TRIM(Table_Employee_Clean[[#This Row],[Last_Name]]))</f>
        <v>Alice Johnson</v>
      </c>
      <c r="R763">
        <f ca="1">DATEDIF(Table_Employee_Clean[[#This Row],[Join_Date]], TODAY(), "y")</f>
        <v>1</v>
      </c>
      <c r="S763" t="str">
        <f>CONCATENATE(TRIM(Table_Employee_Clean[[#This Row],[Name_Concat]])," FROM ",TRIM(Table_Employee_Clean[[#This Row],[Region]]))</f>
        <v>Alice Johnson FROM Florida</v>
      </c>
    </row>
    <row r="764" spans="1:19" x14ac:dyDescent="0.25">
      <c r="A764" t="s">
        <v>898</v>
      </c>
      <c r="B764" t="s">
        <v>63</v>
      </c>
      <c r="C764" t="s">
        <v>26</v>
      </c>
      <c r="D764">
        <v>30</v>
      </c>
      <c r="E764" t="s">
        <v>1162</v>
      </c>
      <c r="F764" t="s">
        <v>1161</v>
      </c>
      <c r="G764" t="s">
        <v>28</v>
      </c>
      <c r="H764" s="5">
        <v>43942</v>
      </c>
      <c r="I764">
        <v>98296.71</v>
      </c>
      <c r="J764" t="s">
        <v>251</v>
      </c>
      <c r="K764">
        <v>-4250642075</v>
      </c>
      <c r="L764" t="s">
        <v>40</v>
      </c>
      <c r="M764" t="b">
        <v>0</v>
      </c>
      <c r="N764" s="6" cm="1">
        <f t="array" ref="N764">IF(Table_Employee!I764="N/A",
    IFERROR(MEDIAN(_xlfn._xlws.FILTER(Table_Employee_Clean[Salary],
        (Table_Employee_Clean[Department] = Table_Employee!E764) *
        (Table_Employee_Clean[Region] = Table_Employee!F764))),
    "N/A"),
Table_Employee!I764)</f>
        <v>98296.71</v>
      </c>
      <c r="O764" t="str">
        <f>" "&amp;SUBSTITUTE(Table_Employee_Clean[[#This Row],[Phone]],"-","")</f>
        <v xml:space="preserve"> 4250642075</v>
      </c>
      <c r="P764" t="str">
        <f>TEXT(Table_Employee_Clean[[#This Row],[Format_Phone]],"(000) 000-0000")</f>
        <v>(425) 064-2075</v>
      </c>
      <c r="Q764" t="str">
        <f>CONCATENATE(TRIM(Table_Employee_Clean[[#This Row],[First_Name]])," ",TRIM(Table_Employee_Clean[[#This Row],[Last_Name]]))</f>
        <v>Heidi Jones</v>
      </c>
      <c r="R764">
        <f ca="1">DATEDIF(Table_Employee_Clean[[#This Row],[Join_Date]], TODAY(), "y")</f>
        <v>6</v>
      </c>
      <c r="S764" t="str">
        <f>CONCATENATE(TRIM(Table_Employee_Clean[[#This Row],[Name_Concat]])," FROM ",TRIM(Table_Employee_Clean[[#This Row],[Region]]))</f>
        <v>Heidi Jones FROM California</v>
      </c>
    </row>
    <row r="765" spans="1:19" x14ac:dyDescent="0.25">
      <c r="A765" t="s">
        <v>899</v>
      </c>
      <c r="B765" t="s">
        <v>63</v>
      </c>
      <c r="C765" t="s">
        <v>53</v>
      </c>
      <c r="D765">
        <v>40</v>
      </c>
      <c r="E765" t="s">
        <v>1166</v>
      </c>
      <c r="F765" t="s">
        <v>1165</v>
      </c>
      <c r="G765" t="s">
        <v>28</v>
      </c>
      <c r="H765" s="5">
        <v>44062</v>
      </c>
      <c r="I765">
        <v>62584</v>
      </c>
      <c r="J765" t="s">
        <v>104</v>
      </c>
      <c r="K765">
        <v>-8362536666</v>
      </c>
      <c r="L765" t="s">
        <v>30</v>
      </c>
      <c r="M765" t="b">
        <v>0</v>
      </c>
      <c r="N765" s="6" cm="1">
        <f t="array" ref="N765">IF(Table_Employee!I765="N/A",
    IFERROR(MEDIAN(_xlfn._xlws.FILTER(Table_Employee_Clean[Salary],
        (Table_Employee_Clean[Department] = Table_Employee!E765) *
        (Table_Employee_Clean[Region] = Table_Employee!F765))),
    "N/A"),
Table_Employee!I765)</f>
        <v>62584</v>
      </c>
      <c r="O765" t="str">
        <f>" "&amp;SUBSTITUTE(Table_Employee_Clean[[#This Row],[Phone]],"-","")</f>
        <v xml:space="preserve"> 8362536666</v>
      </c>
      <c r="P765" t="str">
        <f>TEXT(Table_Employee_Clean[[#This Row],[Format_Phone]],"(000) 000-0000")</f>
        <v>(836) 253-6666</v>
      </c>
      <c r="Q765" t="str">
        <f>CONCATENATE(TRIM(Table_Employee_Clean[[#This Row],[First_Name]])," ",TRIM(Table_Employee_Clean[[#This Row],[Last_Name]]))</f>
        <v>Heidi Johnson</v>
      </c>
      <c r="R765">
        <f ca="1">DATEDIF(Table_Employee_Clean[[#This Row],[Join_Date]], TODAY(), "y")</f>
        <v>6</v>
      </c>
      <c r="S765" t="str">
        <f>CONCATENATE(TRIM(Table_Employee_Clean[[#This Row],[Name_Concat]])," FROM ",TRIM(Table_Employee_Clean[[#This Row],[Region]]))</f>
        <v>Heidi Johnson FROM Nevada</v>
      </c>
    </row>
    <row r="766" spans="1:19" x14ac:dyDescent="0.25">
      <c r="A766" t="s">
        <v>900</v>
      </c>
      <c r="B766" t="s">
        <v>52</v>
      </c>
      <c r="C766" t="s">
        <v>26</v>
      </c>
      <c r="D766">
        <v>40</v>
      </c>
      <c r="E766" t="s">
        <v>1162</v>
      </c>
      <c r="F766" t="s">
        <v>1161</v>
      </c>
      <c r="G766" t="s">
        <v>33</v>
      </c>
      <c r="H766" s="5">
        <v>43882</v>
      </c>
      <c r="I766">
        <v>62521.5</v>
      </c>
      <c r="J766" t="s">
        <v>109</v>
      </c>
      <c r="K766">
        <v>-7767555627</v>
      </c>
      <c r="L766" t="s">
        <v>18</v>
      </c>
      <c r="M766" t="b">
        <v>1</v>
      </c>
      <c r="N766" s="6" cm="1">
        <f t="array" ref="N766">IF(Table_Employee!I766="N/A",
    IFERROR(MEDIAN(_xlfn._xlws.FILTER(Table_Employee_Clean[Salary],
        (Table_Employee_Clean[Department] = Table_Employee!E766) *
        (Table_Employee_Clean[Region] = Table_Employee!F766))),
    "N/A"),
Table_Employee!I766)</f>
        <v>62521.5</v>
      </c>
      <c r="O766" t="str">
        <f>" "&amp;SUBSTITUTE(Table_Employee_Clean[[#This Row],[Phone]],"-","")</f>
        <v xml:space="preserve"> 7767555627</v>
      </c>
      <c r="P766" t="str">
        <f>TEXT(Table_Employee_Clean[[#This Row],[Format_Phone]],"(000) 000-0000")</f>
        <v>(776) 755-5627</v>
      </c>
      <c r="Q766" t="str">
        <f>CONCATENATE(TRIM(Table_Employee_Clean[[#This Row],[First_Name]])," ",TRIM(Table_Employee_Clean[[#This Row],[Last_Name]]))</f>
        <v>Charlie Jones</v>
      </c>
      <c r="R766">
        <f ca="1">DATEDIF(Table_Employee_Clean[[#This Row],[Join_Date]], TODAY(), "y")</f>
        <v>6</v>
      </c>
      <c r="S766" t="str">
        <f>CONCATENATE(TRIM(Table_Employee_Clean[[#This Row],[Name_Concat]])," FROM ",TRIM(Table_Employee_Clean[[#This Row],[Region]]))</f>
        <v>Charlie Jones FROM California</v>
      </c>
    </row>
    <row r="767" spans="1:19" x14ac:dyDescent="0.25">
      <c r="A767" t="s">
        <v>901</v>
      </c>
      <c r="B767" t="s">
        <v>57</v>
      </c>
      <c r="C767" t="s">
        <v>37</v>
      </c>
      <c r="D767">
        <v>40</v>
      </c>
      <c r="E767" t="s">
        <v>1166</v>
      </c>
      <c r="F767" t="s">
        <v>1161</v>
      </c>
      <c r="G767" t="s">
        <v>33</v>
      </c>
      <c r="H767" s="5">
        <v>45247</v>
      </c>
      <c r="I767">
        <v>95400.35</v>
      </c>
      <c r="J767" t="s">
        <v>59</v>
      </c>
      <c r="K767">
        <v>-3333939577</v>
      </c>
      <c r="L767" t="s">
        <v>40</v>
      </c>
      <c r="M767" t="b">
        <v>1</v>
      </c>
      <c r="N767" s="6" cm="1">
        <f t="array" ref="N767">IF(Table_Employee!I767="N/A",
    IFERROR(MEDIAN(_xlfn._xlws.FILTER(Table_Employee_Clean[Salary],
        (Table_Employee_Clean[Department] = Table_Employee!E767) *
        (Table_Employee_Clean[Region] = Table_Employee!F767))),
    "N/A"),
Table_Employee!I767)</f>
        <v>95400.35</v>
      </c>
      <c r="O767" t="str">
        <f>" "&amp;SUBSTITUTE(Table_Employee_Clean[[#This Row],[Phone]],"-","")</f>
        <v xml:space="preserve"> 3333939577</v>
      </c>
      <c r="P767" t="str">
        <f>TEXT(Table_Employee_Clean[[#This Row],[Format_Phone]],"(000) 000-0000")</f>
        <v>(333) 393-9577</v>
      </c>
      <c r="Q767" t="str">
        <f>CONCATENATE(TRIM(Table_Employee_Clean[[#This Row],[First_Name]])," ",TRIM(Table_Employee_Clean[[#This Row],[Last_Name]]))</f>
        <v>David Williams</v>
      </c>
      <c r="R767">
        <f ca="1">DATEDIF(Table_Employee_Clean[[#This Row],[Join_Date]], TODAY(), "y")</f>
        <v>2</v>
      </c>
      <c r="S767" t="str">
        <f>CONCATENATE(TRIM(Table_Employee_Clean[[#This Row],[Name_Concat]])," FROM ",TRIM(Table_Employee_Clean[[#This Row],[Region]]))</f>
        <v>David Williams FROM California</v>
      </c>
    </row>
    <row r="768" spans="1:19" x14ac:dyDescent="0.25">
      <c r="A768" t="s">
        <v>902</v>
      </c>
      <c r="B768" t="s">
        <v>52</v>
      </c>
      <c r="C768" t="s">
        <v>26</v>
      </c>
      <c r="D768">
        <v>25</v>
      </c>
      <c r="E768" t="s">
        <v>1166</v>
      </c>
      <c r="F768" t="s">
        <v>1163</v>
      </c>
      <c r="G768" t="s">
        <v>28</v>
      </c>
      <c r="H768" s="5">
        <v>44751</v>
      </c>
      <c r="I768">
        <v>94385.07</v>
      </c>
      <c r="J768" t="s">
        <v>109</v>
      </c>
      <c r="K768">
        <v>-6543627186</v>
      </c>
      <c r="L768" t="s">
        <v>40</v>
      </c>
      <c r="M768" t="b">
        <v>1</v>
      </c>
      <c r="N768" s="6" cm="1">
        <f t="array" ref="N768">IF(Table_Employee!I768="N/A",
    IFERROR(MEDIAN(_xlfn._xlws.FILTER(Table_Employee_Clean[Salary],
        (Table_Employee_Clean[Department] = Table_Employee!E768) *
        (Table_Employee_Clean[Region] = Table_Employee!F768))),
    "N/A"),
Table_Employee!I768)</f>
        <v>94385.07</v>
      </c>
      <c r="O768" t="str">
        <f>" "&amp;SUBSTITUTE(Table_Employee_Clean[[#This Row],[Phone]],"-","")</f>
        <v xml:space="preserve"> 6543627186</v>
      </c>
      <c r="P768" t="str">
        <f>TEXT(Table_Employee_Clean[[#This Row],[Format_Phone]],"(000) 000-0000")</f>
        <v>(654) 362-7186</v>
      </c>
      <c r="Q768" t="str">
        <f>CONCATENATE(TRIM(Table_Employee_Clean[[#This Row],[First_Name]])," ",TRIM(Table_Employee_Clean[[#This Row],[Last_Name]]))</f>
        <v>Charlie Jones</v>
      </c>
      <c r="R768">
        <f ca="1">DATEDIF(Table_Employee_Clean[[#This Row],[Join_Date]], TODAY(), "y")</f>
        <v>4</v>
      </c>
      <c r="S768" t="str">
        <f>CONCATENATE(TRIM(Table_Employee_Clean[[#This Row],[Name_Concat]])," FROM ",TRIM(Table_Employee_Clean[[#This Row],[Region]]))</f>
        <v>Charlie Jones FROM Texas</v>
      </c>
    </row>
    <row r="769" spans="1:19" x14ac:dyDescent="0.25">
      <c r="A769" t="s">
        <v>903</v>
      </c>
      <c r="B769" t="s">
        <v>67</v>
      </c>
      <c r="C769" t="s">
        <v>42</v>
      </c>
      <c r="D769">
        <v>30</v>
      </c>
      <c r="E769" t="s">
        <v>1168</v>
      </c>
      <c r="F769" t="s">
        <v>1169</v>
      </c>
      <c r="G769" t="s">
        <v>33</v>
      </c>
      <c r="H769" s="5">
        <v>44958</v>
      </c>
      <c r="I769">
        <v>76642.490000000005</v>
      </c>
      <c r="J769" t="s">
        <v>78</v>
      </c>
      <c r="K769">
        <v>-4960335825</v>
      </c>
      <c r="L769" t="s">
        <v>40</v>
      </c>
      <c r="M769" t="b">
        <v>1</v>
      </c>
      <c r="N769" s="6" cm="1">
        <f t="array" ref="N769">IF(Table_Employee!I769="N/A",
    IFERROR(MEDIAN(_xlfn._xlws.FILTER(Table_Employee_Clean[Salary],
        (Table_Employee_Clean[Department] = Table_Employee!E769) *
        (Table_Employee_Clean[Region] = Table_Employee!F769))),
    "N/A"),
Table_Employee!I769)</f>
        <v>76642.490000000005</v>
      </c>
      <c r="O769" t="str">
        <f>" "&amp;SUBSTITUTE(Table_Employee_Clean[[#This Row],[Phone]],"-","")</f>
        <v xml:space="preserve"> 4960335825</v>
      </c>
      <c r="P769" t="str">
        <f>TEXT(Table_Employee_Clean[[#This Row],[Format_Phone]],"(000) 000-0000")</f>
        <v>(496) 033-5825</v>
      </c>
      <c r="Q769" t="str">
        <f>CONCATENATE(TRIM(Table_Employee_Clean[[#This Row],[First_Name]])," ",TRIM(Table_Employee_Clean[[#This Row],[Last_Name]]))</f>
        <v>Grace Garcia</v>
      </c>
      <c r="R769">
        <f ca="1">DATEDIF(Table_Employee_Clean[[#This Row],[Join_Date]], TODAY(), "y")</f>
        <v>3</v>
      </c>
      <c r="S769" t="str">
        <f>CONCATENATE(TRIM(Table_Employee_Clean[[#This Row],[Name_Concat]])," FROM ",TRIM(Table_Employee_Clean[[#This Row],[Region]]))</f>
        <v>Grace Garcia FROM New York</v>
      </c>
    </row>
    <row r="770" spans="1:19" x14ac:dyDescent="0.25">
      <c r="A770" t="s">
        <v>904</v>
      </c>
      <c r="B770" t="s">
        <v>36</v>
      </c>
      <c r="C770" t="s">
        <v>20</v>
      </c>
      <c r="D770">
        <v>30</v>
      </c>
      <c r="E770" t="s">
        <v>1160</v>
      </c>
      <c r="F770" t="s">
        <v>1169</v>
      </c>
      <c r="G770" t="s">
        <v>16</v>
      </c>
      <c r="H770" s="5">
        <v>45610</v>
      </c>
      <c r="I770">
        <v>60122.52</v>
      </c>
      <c r="J770" t="s">
        <v>198</v>
      </c>
      <c r="K770">
        <v>-8627036923</v>
      </c>
      <c r="L770" t="s">
        <v>23</v>
      </c>
      <c r="M770" t="b">
        <v>1</v>
      </c>
      <c r="N770" s="6" cm="1">
        <f t="array" ref="N770">IF(Table_Employee!I770="N/A",
    IFERROR(MEDIAN(_xlfn._xlws.FILTER(Table_Employee_Clean[Salary],
        (Table_Employee_Clean[Department] = Table_Employee!E770) *
        (Table_Employee_Clean[Region] = Table_Employee!F770))),
    "N/A"),
Table_Employee!I770)</f>
        <v>60122.52</v>
      </c>
      <c r="O770" t="str">
        <f>" "&amp;SUBSTITUTE(Table_Employee_Clean[[#This Row],[Phone]],"-","")</f>
        <v xml:space="preserve"> 8627036923</v>
      </c>
      <c r="P770" t="str">
        <f>TEXT(Table_Employee_Clean[[#This Row],[Format_Phone]],"(000) 000-0000")</f>
        <v>(862) 703-6923</v>
      </c>
      <c r="Q770" t="str">
        <f>CONCATENATE(TRIM(Table_Employee_Clean[[#This Row],[First_Name]])," ",TRIM(Table_Employee_Clean[[#This Row],[Last_Name]]))</f>
        <v>Frank Brown</v>
      </c>
      <c r="R770">
        <f ca="1">DATEDIF(Table_Employee_Clean[[#This Row],[Join_Date]], TODAY(), "y")</f>
        <v>1</v>
      </c>
      <c r="S770" t="str">
        <f>CONCATENATE(TRIM(Table_Employee_Clean[[#This Row],[Name_Concat]])," FROM ",TRIM(Table_Employee_Clean[[#This Row],[Region]]))</f>
        <v>Frank Brown FROM New York</v>
      </c>
    </row>
    <row r="771" spans="1:19" x14ac:dyDescent="0.25">
      <c r="A771" t="s">
        <v>905</v>
      </c>
      <c r="B771" t="s">
        <v>25</v>
      </c>
      <c r="C771" t="s">
        <v>111</v>
      </c>
      <c r="D771">
        <v>40</v>
      </c>
      <c r="E771" t="s">
        <v>1170</v>
      </c>
      <c r="F771" t="s">
        <v>1161</v>
      </c>
      <c r="G771" t="s">
        <v>28</v>
      </c>
      <c r="H771" s="5">
        <v>45405</v>
      </c>
      <c r="I771">
        <v>117267.63</v>
      </c>
      <c r="J771" t="s">
        <v>159</v>
      </c>
      <c r="K771">
        <v>-9269326572</v>
      </c>
      <c r="L771" t="s">
        <v>30</v>
      </c>
      <c r="M771" t="b">
        <v>0</v>
      </c>
      <c r="N771" s="6" cm="1">
        <f t="array" ref="N771">IF(Table_Employee!I771="N/A",
    IFERROR(MEDIAN(_xlfn._xlws.FILTER(Table_Employee_Clean[Salary],
        (Table_Employee_Clean[Department] = Table_Employee!E771) *
        (Table_Employee_Clean[Region] = Table_Employee!F771))),
    "N/A"),
Table_Employee!I771)</f>
        <v>117267.63</v>
      </c>
      <c r="O771" t="str">
        <f>" "&amp;SUBSTITUTE(Table_Employee_Clean[[#This Row],[Phone]],"-","")</f>
        <v xml:space="preserve"> 9269326572</v>
      </c>
      <c r="P771" t="str">
        <f>TEXT(Table_Employee_Clean[[#This Row],[Format_Phone]],"(000) 000-0000")</f>
        <v>(926) 932-6572</v>
      </c>
      <c r="Q771" t="str">
        <f>CONCATENATE(TRIM(Table_Employee_Clean[[#This Row],[First_Name]])," ",TRIM(Table_Employee_Clean[[#This Row],[Last_Name]]))</f>
        <v>Alice Smith</v>
      </c>
      <c r="R771">
        <f ca="1">DATEDIF(Table_Employee_Clean[[#This Row],[Join_Date]], TODAY(), "y")</f>
        <v>2</v>
      </c>
      <c r="S771" t="str">
        <f>CONCATENATE(TRIM(Table_Employee_Clean[[#This Row],[Name_Concat]])," FROM ",TRIM(Table_Employee_Clean[[#This Row],[Region]]))</f>
        <v>Alice Smith FROM California</v>
      </c>
    </row>
    <row r="772" spans="1:19" x14ac:dyDescent="0.25">
      <c r="A772" t="s">
        <v>906</v>
      </c>
      <c r="B772" t="s">
        <v>52</v>
      </c>
      <c r="C772" t="s">
        <v>26</v>
      </c>
      <c r="D772">
        <v>25</v>
      </c>
      <c r="E772" t="s">
        <v>1164</v>
      </c>
      <c r="F772" t="s">
        <v>1169</v>
      </c>
      <c r="G772" t="s">
        <v>16</v>
      </c>
      <c r="H772" s="5">
        <v>45106</v>
      </c>
      <c r="I772" t="s">
        <v>223</v>
      </c>
      <c r="J772" t="s">
        <v>109</v>
      </c>
      <c r="K772">
        <v>-2759980110</v>
      </c>
      <c r="L772" t="s">
        <v>23</v>
      </c>
      <c r="M772" t="b">
        <v>1</v>
      </c>
      <c r="N772" s="6" cm="1">
        <f t="array" ref="N772">IF(Table_Employee!I772="N/A",
    IFERROR(MEDIAN(_xlfn._xlws.FILTER(Table_Employee_Clean[Salary],
        (Table_Employee_Clean[Department] = Table_Employee!E772) *
        (Table_Employee_Clean[Region] = Table_Employee!F772))),
    "N/A"),
Table_Employee!I772)</f>
        <v>77997.320000000007</v>
      </c>
      <c r="O772" t="str">
        <f>" "&amp;SUBSTITUTE(Table_Employee_Clean[[#This Row],[Phone]],"-","")</f>
        <v xml:space="preserve"> 2759980110</v>
      </c>
      <c r="P772" t="str">
        <f>TEXT(Table_Employee_Clean[[#This Row],[Format_Phone]],"(000) 000-0000")</f>
        <v>(275) 998-0110</v>
      </c>
      <c r="Q772" t="str">
        <f>CONCATENATE(TRIM(Table_Employee_Clean[[#This Row],[First_Name]])," ",TRIM(Table_Employee_Clean[[#This Row],[Last_Name]]))</f>
        <v>Charlie Jones</v>
      </c>
      <c r="R772">
        <f ca="1">DATEDIF(Table_Employee_Clean[[#This Row],[Join_Date]], TODAY(), "y")</f>
        <v>3</v>
      </c>
      <c r="S772" t="str">
        <f>CONCATENATE(TRIM(Table_Employee_Clean[[#This Row],[Name_Concat]])," FROM ",TRIM(Table_Employee_Clean[[#This Row],[Region]]))</f>
        <v>Charlie Jones FROM New York</v>
      </c>
    </row>
    <row r="773" spans="1:19" x14ac:dyDescent="0.25">
      <c r="A773" t="s">
        <v>907</v>
      </c>
      <c r="B773" t="s">
        <v>63</v>
      </c>
      <c r="C773" t="s">
        <v>26</v>
      </c>
      <c r="D773">
        <v>40</v>
      </c>
      <c r="E773" t="s">
        <v>1168</v>
      </c>
      <c r="F773" t="s">
        <v>1163</v>
      </c>
      <c r="G773" t="s">
        <v>28</v>
      </c>
      <c r="H773" s="5">
        <v>45638</v>
      </c>
      <c r="I773">
        <v>84542.68</v>
      </c>
      <c r="J773" t="s">
        <v>251</v>
      </c>
      <c r="K773">
        <v>-5155322</v>
      </c>
      <c r="L773" t="s">
        <v>30</v>
      </c>
      <c r="M773" t="b">
        <v>1</v>
      </c>
      <c r="N773" s="6" cm="1">
        <f t="array" ref="N773">IF(Table_Employee!I773="N/A",
    IFERROR(MEDIAN(_xlfn._xlws.FILTER(Table_Employee_Clean[Salary],
        (Table_Employee_Clean[Department] = Table_Employee!E773) *
        (Table_Employee_Clean[Region] = Table_Employee!F773))),
    "N/A"),
Table_Employee!I773)</f>
        <v>84542.68</v>
      </c>
      <c r="O773" t="str">
        <f>" "&amp;SUBSTITUTE(Table_Employee_Clean[[#This Row],[Phone]],"-","")</f>
        <v xml:space="preserve"> 5155322</v>
      </c>
      <c r="P773" t="str">
        <f>TEXT(Table_Employee_Clean[[#This Row],[Format_Phone]],"(000) 000-0000")</f>
        <v>(000) 515-5322</v>
      </c>
      <c r="Q773" t="str">
        <f>CONCATENATE(TRIM(Table_Employee_Clean[[#This Row],[First_Name]])," ",TRIM(Table_Employee_Clean[[#This Row],[Last_Name]]))</f>
        <v>Heidi Jones</v>
      </c>
      <c r="R773">
        <f ca="1">DATEDIF(Table_Employee_Clean[[#This Row],[Join_Date]], TODAY(), "y")</f>
        <v>1</v>
      </c>
      <c r="S773" t="str">
        <f>CONCATENATE(TRIM(Table_Employee_Clean[[#This Row],[Name_Concat]])," FROM ",TRIM(Table_Employee_Clean[[#This Row],[Region]]))</f>
        <v>Heidi Jones FROM Texas</v>
      </c>
    </row>
    <row r="774" spans="1:19" x14ac:dyDescent="0.25">
      <c r="A774" t="s">
        <v>908</v>
      </c>
      <c r="B774" t="s">
        <v>63</v>
      </c>
      <c r="C774" t="s">
        <v>111</v>
      </c>
      <c r="D774">
        <v>40</v>
      </c>
      <c r="E774" t="s">
        <v>1162</v>
      </c>
      <c r="F774" t="s">
        <v>1167</v>
      </c>
      <c r="G774" t="s">
        <v>16</v>
      </c>
      <c r="H774" s="5">
        <v>45062</v>
      </c>
      <c r="I774">
        <v>92007.15</v>
      </c>
      <c r="J774" t="s">
        <v>284</v>
      </c>
      <c r="K774">
        <v>-4159597751</v>
      </c>
      <c r="L774" t="s">
        <v>18</v>
      </c>
      <c r="M774" t="b">
        <v>1</v>
      </c>
      <c r="N774" s="6" cm="1">
        <f t="array" ref="N774">IF(Table_Employee!I774="N/A",
    IFERROR(MEDIAN(_xlfn._xlws.FILTER(Table_Employee_Clean[Salary],
        (Table_Employee_Clean[Department] = Table_Employee!E774) *
        (Table_Employee_Clean[Region] = Table_Employee!F774))),
    "N/A"),
Table_Employee!I774)</f>
        <v>92007.15</v>
      </c>
      <c r="O774" t="str">
        <f>" "&amp;SUBSTITUTE(Table_Employee_Clean[[#This Row],[Phone]],"-","")</f>
        <v xml:space="preserve"> 4159597751</v>
      </c>
      <c r="P774" t="str">
        <f>TEXT(Table_Employee_Clean[[#This Row],[Format_Phone]],"(000) 000-0000")</f>
        <v>(415) 959-7751</v>
      </c>
      <c r="Q774" t="str">
        <f>CONCATENATE(TRIM(Table_Employee_Clean[[#This Row],[First_Name]])," ",TRIM(Table_Employee_Clean[[#This Row],[Last_Name]]))</f>
        <v>Heidi Smith</v>
      </c>
      <c r="R774">
        <f ca="1">DATEDIF(Table_Employee_Clean[[#This Row],[Join_Date]], TODAY(), "y")</f>
        <v>3</v>
      </c>
      <c r="S774" t="str">
        <f>CONCATENATE(TRIM(Table_Employee_Clean[[#This Row],[Name_Concat]])," FROM ",TRIM(Table_Employee_Clean[[#This Row],[Region]]))</f>
        <v>Heidi Smith FROM Florida</v>
      </c>
    </row>
    <row r="775" spans="1:19" x14ac:dyDescent="0.25">
      <c r="A775" t="s">
        <v>909</v>
      </c>
      <c r="B775" t="s">
        <v>32</v>
      </c>
      <c r="C775" t="s">
        <v>20</v>
      </c>
      <c r="D775">
        <v>30</v>
      </c>
      <c r="E775" t="s">
        <v>1160</v>
      </c>
      <c r="F775" t="s">
        <v>1171</v>
      </c>
      <c r="G775" t="s">
        <v>16</v>
      </c>
      <c r="H775" s="5">
        <v>43931</v>
      </c>
      <c r="I775">
        <v>62938.8</v>
      </c>
      <c r="J775" t="s">
        <v>138</v>
      </c>
      <c r="K775">
        <v>-4418222617</v>
      </c>
      <c r="L775" t="s">
        <v>18</v>
      </c>
      <c r="M775" t="b">
        <v>0</v>
      </c>
      <c r="N775" s="6" cm="1">
        <f t="array" ref="N775">IF(Table_Employee!I775="N/A",
    IFERROR(MEDIAN(_xlfn._xlws.FILTER(Table_Employee_Clean[Salary],
        (Table_Employee_Clean[Department] = Table_Employee!E775) *
        (Table_Employee_Clean[Region] = Table_Employee!F775))),
    "N/A"),
Table_Employee!I775)</f>
        <v>62938.8</v>
      </c>
      <c r="O775" t="str">
        <f>" "&amp;SUBSTITUTE(Table_Employee_Clean[[#This Row],[Phone]],"-","")</f>
        <v xml:space="preserve"> 4418222617</v>
      </c>
      <c r="P775" t="str">
        <f>TEXT(Table_Employee_Clean[[#This Row],[Format_Phone]],"(000) 000-0000")</f>
        <v>(441) 822-2617</v>
      </c>
      <c r="Q775" t="str">
        <f>CONCATENATE(TRIM(Table_Employee_Clean[[#This Row],[First_Name]])," ",TRIM(Table_Employee_Clean[[#This Row],[Last_Name]]))</f>
        <v>Eva Brown</v>
      </c>
      <c r="R775">
        <f ca="1">DATEDIF(Table_Employee_Clean[[#This Row],[Join_Date]], TODAY(), "y")</f>
        <v>6</v>
      </c>
      <c r="S775" t="str">
        <f>CONCATENATE(TRIM(Table_Employee_Clean[[#This Row],[Name_Concat]])," FROM ",TRIM(Table_Employee_Clean[[#This Row],[Region]]))</f>
        <v>Eva Brown FROM Illinois</v>
      </c>
    </row>
    <row r="776" spans="1:19" x14ac:dyDescent="0.25">
      <c r="A776" t="s">
        <v>910</v>
      </c>
      <c r="B776" t="s">
        <v>36</v>
      </c>
      <c r="C776" t="s">
        <v>53</v>
      </c>
      <c r="D776">
        <v>25</v>
      </c>
      <c r="E776" t="s">
        <v>1164</v>
      </c>
      <c r="F776" t="s">
        <v>1163</v>
      </c>
      <c r="G776" t="s">
        <v>28</v>
      </c>
      <c r="H776" s="5">
        <v>45014</v>
      </c>
      <c r="I776">
        <v>108661.01</v>
      </c>
      <c r="J776" t="s">
        <v>219</v>
      </c>
      <c r="K776">
        <v>-9628874311</v>
      </c>
      <c r="L776" t="s">
        <v>40</v>
      </c>
      <c r="M776" t="b">
        <v>0</v>
      </c>
      <c r="N776" s="6" cm="1">
        <f t="array" ref="N776">IF(Table_Employee!I776="N/A",
    IFERROR(MEDIAN(_xlfn._xlws.FILTER(Table_Employee_Clean[Salary],
        (Table_Employee_Clean[Department] = Table_Employee!E776) *
        (Table_Employee_Clean[Region] = Table_Employee!F776))),
    "N/A"),
Table_Employee!I776)</f>
        <v>108661.01</v>
      </c>
      <c r="O776" t="str">
        <f>" "&amp;SUBSTITUTE(Table_Employee_Clean[[#This Row],[Phone]],"-","")</f>
        <v xml:space="preserve"> 9628874311</v>
      </c>
      <c r="P776" t="str">
        <f>TEXT(Table_Employee_Clean[[#This Row],[Format_Phone]],"(000) 000-0000")</f>
        <v>(962) 887-4311</v>
      </c>
      <c r="Q776" t="str">
        <f>CONCATENATE(TRIM(Table_Employee_Clean[[#This Row],[First_Name]])," ",TRIM(Table_Employee_Clean[[#This Row],[Last_Name]]))</f>
        <v>Frank Johnson</v>
      </c>
      <c r="R776">
        <f ca="1">DATEDIF(Table_Employee_Clean[[#This Row],[Join_Date]], TODAY(), "y")</f>
        <v>3</v>
      </c>
      <c r="S776" t="str">
        <f>CONCATENATE(TRIM(Table_Employee_Clean[[#This Row],[Name_Concat]])," FROM ",TRIM(Table_Employee_Clean[[#This Row],[Region]]))</f>
        <v>Frank Johnson FROM Texas</v>
      </c>
    </row>
    <row r="777" spans="1:19" x14ac:dyDescent="0.25">
      <c r="A777" t="s">
        <v>911</v>
      </c>
      <c r="B777" t="s">
        <v>13</v>
      </c>
      <c r="C777" t="s">
        <v>26</v>
      </c>
      <c r="D777">
        <v>25</v>
      </c>
      <c r="E777" t="s">
        <v>1166</v>
      </c>
      <c r="F777" t="s">
        <v>1167</v>
      </c>
      <c r="G777" t="s">
        <v>16</v>
      </c>
      <c r="H777" s="5">
        <v>44161</v>
      </c>
      <c r="I777">
        <v>97046.33</v>
      </c>
      <c r="J777" t="s">
        <v>48</v>
      </c>
      <c r="K777">
        <v>-7102676719</v>
      </c>
      <c r="L777" t="s">
        <v>30</v>
      </c>
      <c r="M777" t="b">
        <v>0</v>
      </c>
      <c r="N777" s="6" cm="1">
        <f t="array" ref="N777">IF(Table_Employee!I777="N/A",
    IFERROR(MEDIAN(_xlfn._xlws.FILTER(Table_Employee_Clean[Salary],
        (Table_Employee_Clean[Department] = Table_Employee!E777) *
        (Table_Employee_Clean[Region] = Table_Employee!F777))),
    "N/A"),
Table_Employee!I777)</f>
        <v>97046.33</v>
      </c>
      <c r="O777" t="str">
        <f>" "&amp;SUBSTITUTE(Table_Employee_Clean[[#This Row],[Phone]],"-","")</f>
        <v xml:space="preserve"> 7102676719</v>
      </c>
      <c r="P777" t="str">
        <f>TEXT(Table_Employee_Clean[[#This Row],[Format_Phone]],"(000) 000-0000")</f>
        <v>(710) 267-6719</v>
      </c>
      <c r="Q777" t="str">
        <f>CONCATENATE(TRIM(Table_Employee_Clean[[#This Row],[First_Name]])," ",TRIM(Table_Employee_Clean[[#This Row],[Last_Name]]))</f>
        <v>Bob Jones</v>
      </c>
      <c r="R777">
        <f ca="1">DATEDIF(Table_Employee_Clean[[#This Row],[Join_Date]], TODAY(), "y")</f>
        <v>5</v>
      </c>
      <c r="S777" t="str">
        <f>CONCATENATE(TRIM(Table_Employee_Clean[[#This Row],[Name_Concat]])," FROM ",TRIM(Table_Employee_Clean[[#This Row],[Region]]))</f>
        <v>Bob Jones FROM Florida</v>
      </c>
    </row>
    <row r="778" spans="1:19" x14ac:dyDescent="0.25">
      <c r="A778" t="s">
        <v>912</v>
      </c>
      <c r="B778" t="s">
        <v>52</v>
      </c>
      <c r="C778" t="s">
        <v>111</v>
      </c>
      <c r="D778">
        <v>40</v>
      </c>
      <c r="E778" t="s">
        <v>1160</v>
      </c>
      <c r="F778" t="s">
        <v>1171</v>
      </c>
      <c r="G778" t="s">
        <v>33</v>
      </c>
      <c r="H778" s="5">
        <v>43904</v>
      </c>
      <c r="I778">
        <v>56518.84</v>
      </c>
      <c r="J778" t="s">
        <v>167</v>
      </c>
      <c r="K778">
        <v>-9579927078</v>
      </c>
      <c r="L778" t="s">
        <v>18</v>
      </c>
      <c r="M778" t="b">
        <v>0</v>
      </c>
      <c r="N778" s="6" cm="1">
        <f t="array" ref="N778">IF(Table_Employee!I778="N/A",
    IFERROR(MEDIAN(_xlfn._xlws.FILTER(Table_Employee_Clean[Salary],
        (Table_Employee_Clean[Department] = Table_Employee!E778) *
        (Table_Employee_Clean[Region] = Table_Employee!F778))),
    "N/A"),
Table_Employee!I778)</f>
        <v>56518.84</v>
      </c>
      <c r="O778" t="str">
        <f>" "&amp;SUBSTITUTE(Table_Employee_Clean[[#This Row],[Phone]],"-","")</f>
        <v xml:space="preserve"> 9579927078</v>
      </c>
      <c r="P778" t="str">
        <f>TEXT(Table_Employee_Clean[[#This Row],[Format_Phone]],"(000) 000-0000")</f>
        <v>(957) 992-7078</v>
      </c>
      <c r="Q778" t="str">
        <f>CONCATENATE(TRIM(Table_Employee_Clean[[#This Row],[First_Name]])," ",TRIM(Table_Employee_Clean[[#This Row],[Last_Name]]))</f>
        <v>Charlie Smith</v>
      </c>
      <c r="R778">
        <f ca="1">DATEDIF(Table_Employee_Clean[[#This Row],[Join_Date]], TODAY(), "y")</f>
        <v>6</v>
      </c>
      <c r="S778" t="str">
        <f>CONCATENATE(TRIM(Table_Employee_Clean[[#This Row],[Name_Concat]])," FROM ",TRIM(Table_Employee_Clean[[#This Row],[Region]]))</f>
        <v>Charlie Smith FROM Illinois</v>
      </c>
    </row>
    <row r="779" spans="1:19" x14ac:dyDescent="0.25">
      <c r="A779" t="s">
        <v>913</v>
      </c>
      <c r="B779" t="s">
        <v>36</v>
      </c>
      <c r="C779" t="s">
        <v>42</v>
      </c>
      <c r="D779">
        <v>40</v>
      </c>
      <c r="E779" t="s">
        <v>1166</v>
      </c>
      <c r="F779" t="s">
        <v>1167</v>
      </c>
      <c r="G779" t="s">
        <v>28</v>
      </c>
      <c r="H779" s="5">
        <v>43963</v>
      </c>
      <c r="I779">
        <v>70498.289999999994</v>
      </c>
      <c r="J779" t="s">
        <v>157</v>
      </c>
      <c r="K779">
        <v>-5515122945</v>
      </c>
      <c r="L779" t="s">
        <v>30</v>
      </c>
      <c r="M779" t="b">
        <v>1</v>
      </c>
      <c r="N779" s="6" cm="1">
        <f t="array" ref="N779">IF(Table_Employee!I779="N/A",
    IFERROR(MEDIAN(_xlfn._xlws.FILTER(Table_Employee_Clean[Salary],
        (Table_Employee_Clean[Department] = Table_Employee!E779) *
        (Table_Employee_Clean[Region] = Table_Employee!F779))),
    "N/A"),
Table_Employee!I779)</f>
        <v>70498.289999999994</v>
      </c>
      <c r="O779" t="str">
        <f>" "&amp;SUBSTITUTE(Table_Employee_Clean[[#This Row],[Phone]],"-","")</f>
        <v xml:space="preserve"> 5515122945</v>
      </c>
      <c r="P779" t="str">
        <f>TEXT(Table_Employee_Clean[[#This Row],[Format_Phone]],"(000) 000-0000")</f>
        <v>(551) 512-2945</v>
      </c>
      <c r="Q779" t="str">
        <f>CONCATENATE(TRIM(Table_Employee_Clean[[#This Row],[First_Name]])," ",TRIM(Table_Employee_Clean[[#This Row],[Last_Name]]))</f>
        <v>Frank Garcia</v>
      </c>
      <c r="R779">
        <f ca="1">DATEDIF(Table_Employee_Clean[[#This Row],[Join_Date]], TODAY(), "y")</f>
        <v>6</v>
      </c>
      <c r="S779" t="str">
        <f>CONCATENATE(TRIM(Table_Employee_Clean[[#This Row],[Name_Concat]])," FROM ",TRIM(Table_Employee_Clean[[#This Row],[Region]]))</f>
        <v>Frank Garcia FROM Florida</v>
      </c>
    </row>
    <row r="780" spans="1:19" x14ac:dyDescent="0.25">
      <c r="A780" t="s">
        <v>914</v>
      </c>
      <c r="B780" t="s">
        <v>32</v>
      </c>
      <c r="C780" t="s">
        <v>42</v>
      </c>
      <c r="D780">
        <v>35</v>
      </c>
      <c r="E780" t="s">
        <v>1168</v>
      </c>
      <c r="F780" t="s">
        <v>1167</v>
      </c>
      <c r="G780" t="s">
        <v>28</v>
      </c>
      <c r="H780" s="5">
        <v>44260</v>
      </c>
      <c r="I780">
        <v>98708.06</v>
      </c>
      <c r="J780" t="s">
        <v>236</v>
      </c>
      <c r="K780">
        <v>-2135415969</v>
      </c>
      <c r="L780" t="s">
        <v>18</v>
      </c>
      <c r="M780" t="b">
        <v>1</v>
      </c>
      <c r="N780" s="6" cm="1">
        <f t="array" ref="N780">IF(Table_Employee!I780="N/A",
    IFERROR(MEDIAN(_xlfn._xlws.FILTER(Table_Employee_Clean[Salary],
        (Table_Employee_Clean[Department] = Table_Employee!E780) *
        (Table_Employee_Clean[Region] = Table_Employee!F780))),
    "N/A"),
Table_Employee!I780)</f>
        <v>98708.06</v>
      </c>
      <c r="O780" t="str">
        <f>" "&amp;SUBSTITUTE(Table_Employee_Clean[[#This Row],[Phone]],"-","")</f>
        <v xml:space="preserve"> 2135415969</v>
      </c>
      <c r="P780" t="str">
        <f>TEXT(Table_Employee_Clean[[#This Row],[Format_Phone]],"(000) 000-0000")</f>
        <v>(213) 541-5969</v>
      </c>
      <c r="Q780" t="str">
        <f>CONCATENATE(TRIM(Table_Employee_Clean[[#This Row],[First_Name]])," ",TRIM(Table_Employee_Clean[[#This Row],[Last_Name]]))</f>
        <v>Eva Garcia</v>
      </c>
      <c r="R780">
        <f ca="1">DATEDIF(Table_Employee_Clean[[#This Row],[Join_Date]], TODAY(), "y")</f>
        <v>5</v>
      </c>
      <c r="S780" t="str">
        <f>CONCATENATE(TRIM(Table_Employee_Clean[[#This Row],[Name_Concat]])," FROM ",TRIM(Table_Employee_Clean[[#This Row],[Region]]))</f>
        <v>Eva Garcia FROM Florida</v>
      </c>
    </row>
    <row r="781" spans="1:19" x14ac:dyDescent="0.25">
      <c r="A781" t="s">
        <v>915</v>
      </c>
      <c r="B781" t="s">
        <v>13</v>
      </c>
      <c r="C781" t="s">
        <v>37</v>
      </c>
      <c r="D781">
        <v>30</v>
      </c>
      <c r="E781" t="s">
        <v>1160</v>
      </c>
      <c r="F781" t="s">
        <v>1165</v>
      </c>
      <c r="G781" t="s">
        <v>28</v>
      </c>
      <c r="H781" s="5">
        <v>44010</v>
      </c>
      <c r="I781">
        <v>83856.41</v>
      </c>
      <c r="J781" t="s">
        <v>129</v>
      </c>
      <c r="K781">
        <v>-9962543847</v>
      </c>
      <c r="L781" t="s">
        <v>23</v>
      </c>
      <c r="M781" t="b">
        <v>0</v>
      </c>
      <c r="N781" s="6" cm="1">
        <f t="array" ref="N781">IF(Table_Employee!I781="N/A",
    IFERROR(MEDIAN(_xlfn._xlws.FILTER(Table_Employee_Clean[Salary],
        (Table_Employee_Clean[Department] = Table_Employee!E781) *
        (Table_Employee_Clean[Region] = Table_Employee!F781))),
    "N/A"),
Table_Employee!I781)</f>
        <v>83856.41</v>
      </c>
      <c r="O781" t="str">
        <f>" "&amp;SUBSTITUTE(Table_Employee_Clean[[#This Row],[Phone]],"-","")</f>
        <v xml:space="preserve"> 9962543847</v>
      </c>
      <c r="P781" t="str">
        <f>TEXT(Table_Employee_Clean[[#This Row],[Format_Phone]],"(000) 000-0000")</f>
        <v>(996) 254-3847</v>
      </c>
      <c r="Q781" t="str">
        <f>CONCATENATE(TRIM(Table_Employee_Clean[[#This Row],[First_Name]])," ",TRIM(Table_Employee_Clean[[#This Row],[Last_Name]]))</f>
        <v>Bob Williams</v>
      </c>
      <c r="R781">
        <f ca="1">DATEDIF(Table_Employee_Clean[[#This Row],[Join_Date]], TODAY(), "y")</f>
        <v>6</v>
      </c>
      <c r="S781" t="str">
        <f>CONCATENATE(TRIM(Table_Employee_Clean[[#This Row],[Name_Concat]])," FROM ",TRIM(Table_Employee_Clean[[#This Row],[Region]]))</f>
        <v>Bob Williams FROM Nevada</v>
      </c>
    </row>
    <row r="782" spans="1:19" x14ac:dyDescent="0.25">
      <c r="A782" t="s">
        <v>916</v>
      </c>
      <c r="B782" t="s">
        <v>32</v>
      </c>
      <c r="C782" t="s">
        <v>111</v>
      </c>
      <c r="D782">
        <v>40</v>
      </c>
      <c r="E782" t="s">
        <v>1168</v>
      </c>
      <c r="F782" t="s">
        <v>1161</v>
      </c>
      <c r="G782" t="s">
        <v>33</v>
      </c>
      <c r="H782" s="5">
        <v>44907</v>
      </c>
      <c r="I782">
        <v>90259.99</v>
      </c>
      <c r="J782" t="s">
        <v>384</v>
      </c>
      <c r="K782">
        <v>-752034475</v>
      </c>
      <c r="L782" t="s">
        <v>18</v>
      </c>
      <c r="M782" t="b">
        <v>0</v>
      </c>
      <c r="N782" s="6" cm="1">
        <f t="array" ref="N782">IF(Table_Employee!I782="N/A",
    IFERROR(MEDIAN(_xlfn._xlws.FILTER(Table_Employee_Clean[Salary],
        (Table_Employee_Clean[Department] = Table_Employee!E782) *
        (Table_Employee_Clean[Region] = Table_Employee!F782))),
    "N/A"),
Table_Employee!I782)</f>
        <v>90259.99</v>
      </c>
      <c r="O782" t="str">
        <f>" "&amp;SUBSTITUTE(Table_Employee_Clean[[#This Row],[Phone]],"-","")</f>
        <v xml:space="preserve"> 752034475</v>
      </c>
      <c r="P782" t="str">
        <f>TEXT(Table_Employee_Clean[[#This Row],[Format_Phone]],"(000) 000-0000")</f>
        <v>(075) 203-4475</v>
      </c>
      <c r="Q782" t="str">
        <f>CONCATENATE(TRIM(Table_Employee_Clean[[#This Row],[First_Name]])," ",TRIM(Table_Employee_Clean[[#This Row],[Last_Name]]))</f>
        <v>Eva Smith</v>
      </c>
      <c r="R782">
        <f ca="1">DATEDIF(Table_Employee_Clean[[#This Row],[Join_Date]], TODAY(), "y")</f>
        <v>3</v>
      </c>
      <c r="S782" t="str">
        <f>CONCATENATE(TRIM(Table_Employee_Clean[[#This Row],[Name_Concat]])," FROM ",TRIM(Table_Employee_Clean[[#This Row],[Region]]))</f>
        <v>Eva Smith FROM California</v>
      </c>
    </row>
    <row r="783" spans="1:19" x14ac:dyDescent="0.25">
      <c r="A783" t="s">
        <v>917</v>
      </c>
      <c r="B783" t="s">
        <v>52</v>
      </c>
      <c r="C783" t="s">
        <v>37</v>
      </c>
      <c r="D783">
        <v>30</v>
      </c>
      <c r="E783" t="s">
        <v>1168</v>
      </c>
      <c r="F783" t="s">
        <v>1167</v>
      </c>
      <c r="G783" t="s">
        <v>28</v>
      </c>
      <c r="H783" s="5">
        <v>45324</v>
      </c>
      <c r="I783">
        <v>94230.03</v>
      </c>
      <c r="J783" t="s">
        <v>84</v>
      </c>
      <c r="K783">
        <v>-5047158028</v>
      </c>
      <c r="L783" t="s">
        <v>23</v>
      </c>
      <c r="M783" t="b">
        <v>1</v>
      </c>
      <c r="N783" s="6" cm="1">
        <f t="array" ref="N783">IF(Table_Employee!I783="N/A",
    IFERROR(MEDIAN(_xlfn._xlws.FILTER(Table_Employee_Clean[Salary],
        (Table_Employee_Clean[Department] = Table_Employee!E783) *
        (Table_Employee_Clean[Region] = Table_Employee!F783))),
    "N/A"),
Table_Employee!I783)</f>
        <v>94230.03</v>
      </c>
      <c r="O783" t="str">
        <f>" "&amp;SUBSTITUTE(Table_Employee_Clean[[#This Row],[Phone]],"-","")</f>
        <v xml:space="preserve"> 5047158028</v>
      </c>
      <c r="P783" t="str">
        <f>TEXT(Table_Employee_Clean[[#This Row],[Format_Phone]],"(000) 000-0000")</f>
        <v>(504) 715-8028</v>
      </c>
      <c r="Q783" t="str">
        <f>CONCATENATE(TRIM(Table_Employee_Clean[[#This Row],[First_Name]])," ",TRIM(Table_Employee_Clean[[#This Row],[Last_Name]]))</f>
        <v>Charlie Williams</v>
      </c>
      <c r="R783">
        <f ca="1">DATEDIF(Table_Employee_Clean[[#This Row],[Join_Date]], TODAY(), "y")</f>
        <v>2</v>
      </c>
      <c r="S783" t="str">
        <f>CONCATENATE(TRIM(Table_Employee_Clean[[#This Row],[Name_Concat]])," FROM ",TRIM(Table_Employee_Clean[[#This Row],[Region]]))</f>
        <v>Charlie Williams FROM Florida</v>
      </c>
    </row>
    <row r="784" spans="1:19" x14ac:dyDescent="0.25">
      <c r="A784" t="s">
        <v>918</v>
      </c>
      <c r="B784" t="s">
        <v>52</v>
      </c>
      <c r="C784" t="s">
        <v>42</v>
      </c>
      <c r="D784">
        <v>30</v>
      </c>
      <c r="E784" t="s">
        <v>1164</v>
      </c>
      <c r="F784" t="s">
        <v>1165</v>
      </c>
      <c r="G784" t="s">
        <v>33</v>
      </c>
      <c r="H784" s="5">
        <v>44227</v>
      </c>
      <c r="I784">
        <v>50110.66</v>
      </c>
      <c r="J784" t="s">
        <v>81</v>
      </c>
      <c r="K784">
        <v>-904637659</v>
      </c>
      <c r="L784" t="s">
        <v>18</v>
      </c>
      <c r="M784" t="b">
        <v>1</v>
      </c>
      <c r="N784" s="6" cm="1">
        <f t="array" ref="N784">IF(Table_Employee!I784="N/A",
    IFERROR(MEDIAN(_xlfn._xlws.FILTER(Table_Employee_Clean[Salary],
        (Table_Employee_Clean[Department] = Table_Employee!E784) *
        (Table_Employee_Clean[Region] = Table_Employee!F784))),
    "N/A"),
Table_Employee!I784)</f>
        <v>50110.66</v>
      </c>
      <c r="O784" t="str">
        <f>" "&amp;SUBSTITUTE(Table_Employee_Clean[[#This Row],[Phone]],"-","")</f>
        <v xml:space="preserve"> 904637659</v>
      </c>
      <c r="P784" t="str">
        <f>TEXT(Table_Employee_Clean[[#This Row],[Format_Phone]],"(000) 000-0000")</f>
        <v>(090) 463-7659</v>
      </c>
      <c r="Q784" t="str">
        <f>CONCATENATE(TRIM(Table_Employee_Clean[[#This Row],[First_Name]])," ",TRIM(Table_Employee_Clean[[#This Row],[Last_Name]]))</f>
        <v>Charlie Garcia</v>
      </c>
      <c r="R784">
        <f ca="1">DATEDIF(Table_Employee_Clean[[#This Row],[Join_Date]], TODAY(), "y")</f>
        <v>5</v>
      </c>
      <c r="S784" t="str">
        <f>CONCATENATE(TRIM(Table_Employee_Clean[[#This Row],[Name_Concat]])," FROM ",TRIM(Table_Employee_Clean[[#This Row],[Region]]))</f>
        <v>Charlie Garcia FROM Nevada</v>
      </c>
    </row>
    <row r="785" spans="1:19" x14ac:dyDescent="0.25">
      <c r="A785" t="s">
        <v>919</v>
      </c>
      <c r="B785" t="s">
        <v>13</v>
      </c>
      <c r="C785" t="s">
        <v>20</v>
      </c>
      <c r="D785">
        <v>30</v>
      </c>
      <c r="E785" t="s">
        <v>1168</v>
      </c>
      <c r="F785" t="s">
        <v>1167</v>
      </c>
      <c r="G785" t="s">
        <v>33</v>
      </c>
      <c r="H785" s="5">
        <v>43924</v>
      </c>
      <c r="I785">
        <v>73365.460000000006</v>
      </c>
      <c r="J785" t="s">
        <v>22</v>
      </c>
      <c r="K785">
        <v>-4655866524</v>
      </c>
      <c r="L785" t="s">
        <v>40</v>
      </c>
      <c r="M785" t="b">
        <v>0</v>
      </c>
      <c r="N785" s="6" cm="1">
        <f t="array" ref="N785">IF(Table_Employee!I785="N/A",
    IFERROR(MEDIAN(_xlfn._xlws.FILTER(Table_Employee_Clean[Salary],
        (Table_Employee_Clean[Department] = Table_Employee!E785) *
        (Table_Employee_Clean[Region] = Table_Employee!F785))),
    "N/A"),
Table_Employee!I785)</f>
        <v>73365.460000000006</v>
      </c>
      <c r="O785" t="str">
        <f>" "&amp;SUBSTITUTE(Table_Employee_Clean[[#This Row],[Phone]],"-","")</f>
        <v xml:space="preserve"> 4655866524</v>
      </c>
      <c r="P785" t="str">
        <f>TEXT(Table_Employee_Clean[[#This Row],[Format_Phone]],"(000) 000-0000")</f>
        <v>(465) 586-6524</v>
      </c>
      <c r="Q785" t="str">
        <f>CONCATENATE(TRIM(Table_Employee_Clean[[#This Row],[First_Name]])," ",TRIM(Table_Employee_Clean[[#This Row],[Last_Name]]))</f>
        <v>Bob Brown</v>
      </c>
      <c r="R785">
        <f ca="1">DATEDIF(Table_Employee_Clean[[#This Row],[Join_Date]], TODAY(), "y")</f>
        <v>6</v>
      </c>
      <c r="S785" t="str">
        <f>CONCATENATE(TRIM(Table_Employee_Clean[[#This Row],[Name_Concat]])," FROM ",TRIM(Table_Employee_Clean[[#This Row],[Region]]))</f>
        <v>Bob Brown FROM Florida</v>
      </c>
    </row>
    <row r="786" spans="1:19" x14ac:dyDescent="0.25">
      <c r="A786" t="s">
        <v>920</v>
      </c>
      <c r="B786" t="s">
        <v>57</v>
      </c>
      <c r="C786" t="s">
        <v>53</v>
      </c>
      <c r="D786">
        <v>25</v>
      </c>
      <c r="E786" t="s">
        <v>1160</v>
      </c>
      <c r="F786" t="s">
        <v>1169</v>
      </c>
      <c r="G786" t="s">
        <v>28</v>
      </c>
      <c r="H786" s="5">
        <v>44407</v>
      </c>
      <c r="I786">
        <v>67809.23</v>
      </c>
      <c r="J786" t="s">
        <v>183</v>
      </c>
      <c r="K786">
        <v>-4837441714</v>
      </c>
      <c r="L786" t="s">
        <v>23</v>
      </c>
      <c r="M786" t="b">
        <v>0</v>
      </c>
      <c r="N786" s="6" cm="1">
        <f t="array" ref="N786">IF(Table_Employee!I786="N/A",
    IFERROR(MEDIAN(_xlfn._xlws.FILTER(Table_Employee_Clean[Salary],
        (Table_Employee_Clean[Department] = Table_Employee!E786) *
        (Table_Employee_Clean[Region] = Table_Employee!F786))),
    "N/A"),
Table_Employee!I786)</f>
        <v>67809.23</v>
      </c>
      <c r="O786" t="str">
        <f>" "&amp;SUBSTITUTE(Table_Employee_Clean[[#This Row],[Phone]],"-","")</f>
        <v xml:space="preserve"> 4837441714</v>
      </c>
      <c r="P786" t="str">
        <f>TEXT(Table_Employee_Clean[[#This Row],[Format_Phone]],"(000) 000-0000")</f>
        <v>(483) 744-1714</v>
      </c>
      <c r="Q786" t="str">
        <f>CONCATENATE(TRIM(Table_Employee_Clean[[#This Row],[First_Name]])," ",TRIM(Table_Employee_Clean[[#This Row],[Last_Name]]))</f>
        <v>David Johnson</v>
      </c>
      <c r="R786">
        <f ca="1">DATEDIF(Table_Employee_Clean[[#This Row],[Join_Date]], TODAY(), "y")</f>
        <v>5</v>
      </c>
      <c r="S786" t="str">
        <f>CONCATENATE(TRIM(Table_Employee_Clean[[#This Row],[Name_Concat]])," FROM ",TRIM(Table_Employee_Clean[[#This Row],[Region]]))</f>
        <v>David Johnson FROM New York</v>
      </c>
    </row>
    <row r="787" spans="1:19" x14ac:dyDescent="0.25">
      <c r="A787" t="s">
        <v>921</v>
      </c>
      <c r="B787" t="s">
        <v>32</v>
      </c>
      <c r="C787" t="s">
        <v>111</v>
      </c>
      <c r="D787">
        <v>30</v>
      </c>
      <c r="E787" t="s">
        <v>1168</v>
      </c>
      <c r="F787" t="s">
        <v>1161</v>
      </c>
      <c r="G787" t="s">
        <v>16</v>
      </c>
      <c r="H787" s="5">
        <v>44064</v>
      </c>
      <c r="I787">
        <v>98008.51</v>
      </c>
      <c r="J787" t="s">
        <v>384</v>
      </c>
      <c r="K787">
        <v>-8102131250</v>
      </c>
      <c r="L787" t="s">
        <v>18</v>
      </c>
      <c r="M787" t="b">
        <v>0</v>
      </c>
      <c r="N787" s="6" cm="1">
        <f t="array" ref="N787">IF(Table_Employee!I787="N/A",
    IFERROR(MEDIAN(_xlfn._xlws.FILTER(Table_Employee_Clean[Salary],
        (Table_Employee_Clean[Department] = Table_Employee!E787) *
        (Table_Employee_Clean[Region] = Table_Employee!F787))),
    "N/A"),
Table_Employee!I787)</f>
        <v>98008.51</v>
      </c>
      <c r="O787" t="str">
        <f>" "&amp;SUBSTITUTE(Table_Employee_Clean[[#This Row],[Phone]],"-","")</f>
        <v xml:space="preserve"> 8102131250</v>
      </c>
      <c r="P787" t="str">
        <f>TEXT(Table_Employee_Clean[[#This Row],[Format_Phone]],"(000) 000-0000")</f>
        <v>(810) 213-1250</v>
      </c>
      <c r="Q787" t="str">
        <f>CONCATENATE(TRIM(Table_Employee_Clean[[#This Row],[First_Name]])," ",TRIM(Table_Employee_Clean[[#This Row],[Last_Name]]))</f>
        <v>Eva Smith</v>
      </c>
      <c r="R787">
        <f ca="1">DATEDIF(Table_Employee_Clean[[#This Row],[Join_Date]], TODAY(), "y")</f>
        <v>6</v>
      </c>
      <c r="S787" t="str">
        <f>CONCATENATE(TRIM(Table_Employee_Clean[[#This Row],[Name_Concat]])," FROM ",TRIM(Table_Employee_Clean[[#This Row],[Region]]))</f>
        <v>Eva Smith FROM California</v>
      </c>
    </row>
    <row r="788" spans="1:19" x14ac:dyDescent="0.25">
      <c r="A788" t="s">
        <v>922</v>
      </c>
      <c r="B788" t="s">
        <v>25</v>
      </c>
      <c r="C788" t="s">
        <v>14</v>
      </c>
      <c r="D788">
        <v>30</v>
      </c>
      <c r="E788" t="s">
        <v>1164</v>
      </c>
      <c r="F788" t="s">
        <v>1161</v>
      </c>
      <c r="G788" t="s">
        <v>33</v>
      </c>
      <c r="H788" s="5">
        <v>45208</v>
      </c>
      <c r="I788">
        <v>83537.58</v>
      </c>
      <c r="J788" t="s">
        <v>143</v>
      </c>
      <c r="K788">
        <v>-2931100590</v>
      </c>
      <c r="L788" t="s">
        <v>40</v>
      </c>
      <c r="M788" t="b">
        <v>0</v>
      </c>
      <c r="N788" s="6" cm="1">
        <f t="array" ref="N788">IF(Table_Employee!I788="N/A",
    IFERROR(MEDIAN(_xlfn._xlws.FILTER(Table_Employee_Clean[Salary],
        (Table_Employee_Clean[Department] = Table_Employee!E788) *
        (Table_Employee_Clean[Region] = Table_Employee!F788))),
    "N/A"),
Table_Employee!I788)</f>
        <v>83537.58</v>
      </c>
      <c r="O788" t="str">
        <f>" "&amp;SUBSTITUTE(Table_Employee_Clean[[#This Row],[Phone]],"-","")</f>
        <v xml:space="preserve"> 2931100590</v>
      </c>
      <c r="P788" t="str">
        <f>TEXT(Table_Employee_Clean[[#This Row],[Format_Phone]],"(000) 000-0000")</f>
        <v>(293) 110-0590</v>
      </c>
      <c r="Q788" t="str">
        <f>CONCATENATE(TRIM(Table_Employee_Clean[[#This Row],[First_Name]])," ",TRIM(Table_Employee_Clean[[#This Row],[Last_Name]]))</f>
        <v>Alice Davis</v>
      </c>
      <c r="R788">
        <f ca="1">DATEDIF(Table_Employee_Clean[[#This Row],[Join_Date]], TODAY(), "y")</f>
        <v>3</v>
      </c>
      <c r="S788" t="str">
        <f>CONCATENATE(TRIM(Table_Employee_Clean[[#This Row],[Name_Concat]])," FROM ",TRIM(Table_Employee_Clean[[#This Row],[Region]]))</f>
        <v>Alice Davis FROM California</v>
      </c>
    </row>
    <row r="789" spans="1:19" x14ac:dyDescent="0.25">
      <c r="A789" t="s">
        <v>923</v>
      </c>
      <c r="B789" t="s">
        <v>25</v>
      </c>
      <c r="C789" t="s">
        <v>42</v>
      </c>
      <c r="D789">
        <v>30</v>
      </c>
      <c r="E789" t="s">
        <v>1162</v>
      </c>
      <c r="F789" t="s">
        <v>1169</v>
      </c>
      <c r="G789" t="s">
        <v>28</v>
      </c>
      <c r="H789" s="5">
        <v>44774</v>
      </c>
      <c r="I789">
        <v>112444.08</v>
      </c>
      <c r="J789" t="s">
        <v>44</v>
      </c>
      <c r="K789">
        <v>-2975191022</v>
      </c>
      <c r="L789" t="s">
        <v>23</v>
      </c>
      <c r="M789" t="b">
        <v>1</v>
      </c>
      <c r="N789" s="6" cm="1">
        <f t="array" ref="N789">IF(Table_Employee!I789="N/A",
    IFERROR(MEDIAN(_xlfn._xlws.FILTER(Table_Employee_Clean[Salary],
        (Table_Employee_Clean[Department] = Table_Employee!E789) *
        (Table_Employee_Clean[Region] = Table_Employee!F789))),
    "N/A"),
Table_Employee!I789)</f>
        <v>112444.08</v>
      </c>
      <c r="O789" t="str">
        <f>" "&amp;SUBSTITUTE(Table_Employee_Clean[[#This Row],[Phone]],"-","")</f>
        <v xml:space="preserve"> 2975191022</v>
      </c>
      <c r="P789" t="str">
        <f>TEXT(Table_Employee_Clean[[#This Row],[Format_Phone]],"(000) 000-0000")</f>
        <v>(297) 519-1022</v>
      </c>
      <c r="Q789" t="str">
        <f>CONCATENATE(TRIM(Table_Employee_Clean[[#This Row],[First_Name]])," ",TRIM(Table_Employee_Clean[[#This Row],[Last_Name]]))</f>
        <v>Alice Garcia</v>
      </c>
      <c r="R789">
        <f ca="1">DATEDIF(Table_Employee_Clean[[#This Row],[Join_Date]], TODAY(), "y")</f>
        <v>4</v>
      </c>
      <c r="S789" t="str">
        <f>CONCATENATE(TRIM(Table_Employee_Clean[[#This Row],[Name_Concat]])," FROM ",TRIM(Table_Employee_Clean[[#This Row],[Region]]))</f>
        <v>Alice Garcia FROM New York</v>
      </c>
    </row>
    <row r="790" spans="1:19" x14ac:dyDescent="0.25">
      <c r="A790" t="s">
        <v>924</v>
      </c>
      <c r="B790" t="s">
        <v>36</v>
      </c>
      <c r="C790" t="s">
        <v>42</v>
      </c>
      <c r="D790">
        <v>40</v>
      </c>
      <c r="E790" t="s">
        <v>1162</v>
      </c>
      <c r="F790" t="s">
        <v>1165</v>
      </c>
      <c r="G790" t="s">
        <v>16</v>
      </c>
      <c r="H790" s="5">
        <v>45541</v>
      </c>
      <c r="I790">
        <v>86475.13</v>
      </c>
      <c r="J790" t="s">
        <v>157</v>
      </c>
      <c r="K790">
        <v>-1211063300</v>
      </c>
      <c r="L790" t="s">
        <v>40</v>
      </c>
      <c r="M790" t="b">
        <v>1</v>
      </c>
      <c r="N790" s="6" cm="1">
        <f t="array" ref="N790">IF(Table_Employee!I790="N/A",
    IFERROR(MEDIAN(_xlfn._xlws.FILTER(Table_Employee_Clean[Salary],
        (Table_Employee_Clean[Department] = Table_Employee!E790) *
        (Table_Employee_Clean[Region] = Table_Employee!F790))),
    "N/A"),
Table_Employee!I790)</f>
        <v>86475.13</v>
      </c>
      <c r="O790" t="str">
        <f>" "&amp;SUBSTITUTE(Table_Employee_Clean[[#This Row],[Phone]],"-","")</f>
        <v xml:space="preserve"> 1211063300</v>
      </c>
      <c r="P790" t="str">
        <f>TEXT(Table_Employee_Clean[[#This Row],[Format_Phone]],"(000) 000-0000")</f>
        <v>(121) 106-3300</v>
      </c>
      <c r="Q790" t="str">
        <f>CONCATENATE(TRIM(Table_Employee_Clean[[#This Row],[First_Name]])," ",TRIM(Table_Employee_Clean[[#This Row],[Last_Name]]))</f>
        <v>Frank Garcia</v>
      </c>
      <c r="R790">
        <f ca="1">DATEDIF(Table_Employee_Clean[[#This Row],[Join_Date]], TODAY(), "y")</f>
        <v>2</v>
      </c>
      <c r="S790" t="str">
        <f>CONCATENATE(TRIM(Table_Employee_Clean[[#This Row],[Name_Concat]])," FROM ",TRIM(Table_Employee_Clean[[#This Row],[Region]]))</f>
        <v>Frank Garcia FROM Nevada</v>
      </c>
    </row>
    <row r="791" spans="1:19" x14ac:dyDescent="0.25">
      <c r="A791" t="s">
        <v>925</v>
      </c>
      <c r="B791" t="s">
        <v>36</v>
      </c>
      <c r="C791" t="s">
        <v>14</v>
      </c>
      <c r="D791">
        <v>30</v>
      </c>
      <c r="E791" t="s">
        <v>1168</v>
      </c>
      <c r="F791" t="s">
        <v>1163</v>
      </c>
      <c r="G791" t="s">
        <v>16</v>
      </c>
      <c r="H791" s="5">
        <v>45013</v>
      </c>
      <c r="I791">
        <v>97984.53</v>
      </c>
      <c r="J791" t="s">
        <v>50</v>
      </c>
      <c r="K791">
        <v>-6583737926</v>
      </c>
      <c r="L791" t="s">
        <v>30</v>
      </c>
      <c r="M791" t="b">
        <v>1</v>
      </c>
      <c r="N791" s="6" cm="1">
        <f t="array" ref="N791">IF(Table_Employee!I791="N/A",
    IFERROR(MEDIAN(_xlfn._xlws.FILTER(Table_Employee_Clean[Salary],
        (Table_Employee_Clean[Department] = Table_Employee!E791) *
        (Table_Employee_Clean[Region] = Table_Employee!F791))),
    "N/A"),
Table_Employee!I791)</f>
        <v>97984.53</v>
      </c>
      <c r="O791" t="str">
        <f>" "&amp;SUBSTITUTE(Table_Employee_Clean[[#This Row],[Phone]],"-","")</f>
        <v xml:space="preserve"> 6583737926</v>
      </c>
      <c r="P791" t="str">
        <f>TEXT(Table_Employee_Clean[[#This Row],[Format_Phone]],"(000) 000-0000")</f>
        <v>(658) 373-7926</v>
      </c>
      <c r="Q791" t="str">
        <f>CONCATENATE(TRIM(Table_Employee_Clean[[#This Row],[First_Name]])," ",TRIM(Table_Employee_Clean[[#This Row],[Last_Name]]))</f>
        <v>Frank Davis</v>
      </c>
      <c r="R791">
        <f ca="1">DATEDIF(Table_Employee_Clean[[#This Row],[Join_Date]], TODAY(), "y")</f>
        <v>3</v>
      </c>
      <c r="S791" t="str">
        <f>CONCATENATE(TRIM(Table_Employee_Clean[[#This Row],[Name_Concat]])," FROM ",TRIM(Table_Employee_Clean[[#This Row],[Region]]))</f>
        <v>Frank Davis FROM Texas</v>
      </c>
    </row>
    <row r="792" spans="1:19" x14ac:dyDescent="0.25">
      <c r="A792" t="s">
        <v>926</v>
      </c>
      <c r="B792" t="s">
        <v>36</v>
      </c>
      <c r="C792" t="s">
        <v>86</v>
      </c>
      <c r="D792">
        <v>25</v>
      </c>
      <c r="E792" t="s">
        <v>1164</v>
      </c>
      <c r="F792" t="s">
        <v>1161</v>
      </c>
      <c r="G792" t="s">
        <v>16</v>
      </c>
      <c r="H792" s="5">
        <v>44525</v>
      </c>
      <c r="I792">
        <v>118853.31</v>
      </c>
      <c r="J792" t="s">
        <v>101</v>
      </c>
      <c r="K792">
        <v>-4907280122</v>
      </c>
      <c r="L792" t="s">
        <v>30</v>
      </c>
      <c r="M792" t="b">
        <v>0</v>
      </c>
      <c r="N792" s="6" cm="1">
        <f t="array" ref="N792">IF(Table_Employee!I792="N/A",
    IFERROR(MEDIAN(_xlfn._xlws.FILTER(Table_Employee_Clean[Salary],
        (Table_Employee_Clean[Department] = Table_Employee!E792) *
        (Table_Employee_Clean[Region] = Table_Employee!F792))),
    "N/A"),
Table_Employee!I792)</f>
        <v>118853.31</v>
      </c>
      <c r="O792" t="str">
        <f>" "&amp;SUBSTITUTE(Table_Employee_Clean[[#This Row],[Phone]],"-","")</f>
        <v xml:space="preserve"> 4907280122</v>
      </c>
      <c r="P792" t="str">
        <f>TEXT(Table_Employee_Clean[[#This Row],[Format_Phone]],"(000) 000-0000")</f>
        <v>(490) 728-0122</v>
      </c>
      <c r="Q792" t="str">
        <f>CONCATENATE(TRIM(Table_Employee_Clean[[#This Row],[First_Name]])," ",TRIM(Table_Employee_Clean[[#This Row],[Last_Name]]))</f>
        <v>Frank Miller</v>
      </c>
      <c r="R792">
        <f ca="1">DATEDIF(Table_Employee_Clean[[#This Row],[Join_Date]], TODAY(), "y")</f>
        <v>4</v>
      </c>
      <c r="S792" t="str">
        <f>CONCATENATE(TRIM(Table_Employee_Clean[[#This Row],[Name_Concat]])," FROM ",TRIM(Table_Employee_Clean[[#This Row],[Region]]))</f>
        <v>Frank Miller FROM California</v>
      </c>
    </row>
    <row r="793" spans="1:19" x14ac:dyDescent="0.25">
      <c r="A793" t="s">
        <v>927</v>
      </c>
      <c r="B793" t="s">
        <v>52</v>
      </c>
      <c r="C793" t="s">
        <v>42</v>
      </c>
      <c r="D793">
        <v>30</v>
      </c>
      <c r="E793" t="s">
        <v>1168</v>
      </c>
      <c r="F793" t="s">
        <v>1167</v>
      </c>
      <c r="G793" t="s">
        <v>16</v>
      </c>
      <c r="H793" s="5">
        <v>45049</v>
      </c>
      <c r="I793">
        <v>58179.12</v>
      </c>
      <c r="J793" t="s">
        <v>81</v>
      </c>
      <c r="K793">
        <v>-4289311324</v>
      </c>
      <c r="L793" t="s">
        <v>23</v>
      </c>
      <c r="M793" t="b">
        <v>0</v>
      </c>
      <c r="N793" s="6" cm="1">
        <f t="array" ref="N793">IF(Table_Employee!I793="N/A",
    IFERROR(MEDIAN(_xlfn._xlws.FILTER(Table_Employee_Clean[Salary],
        (Table_Employee_Clean[Department] = Table_Employee!E793) *
        (Table_Employee_Clean[Region] = Table_Employee!F793))),
    "N/A"),
Table_Employee!I793)</f>
        <v>58179.12</v>
      </c>
      <c r="O793" t="str">
        <f>" "&amp;SUBSTITUTE(Table_Employee_Clean[[#This Row],[Phone]],"-","")</f>
        <v xml:space="preserve"> 4289311324</v>
      </c>
      <c r="P793" t="str">
        <f>TEXT(Table_Employee_Clean[[#This Row],[Format_Phone]],"(000) 000-0000")</f>
        <v>(428) 931-1324</v>
      </c>
      <c r="Q793" t="str">
        <f>CONCATENATE(TRIM(Table_Employee_Clean[[#This Row],[First_Name]])," ",TRIM(Table_Employee_Clean[[#This Row],[Last_Name]]))</f>
        <v>Charlie Garcia</v>
      </c>
      <c r="R793">
        <f ca="1">DATEDIF(Table_Employee_Clean[[#This Row],[Join_Date]], TODAY(), "y")</f>
        <v>3</v>
      </c>
      <c r="S793" t="str">
        <f>CONCATENATE(TRIM(Table_Employee_Clean[[#This Row],[Name_Concat]])," FROM ",TRIM(Table_Employee_Clean[[#This Row],[Region]]))</f>
        <v>Charlie Garcia FROM Florida</v>
      </c>
    </row>
    <row r="794" spans="1:19" x14ac:dyDescent="0.25">
      <c r="A794" t="s">
        <v>928</v>
      </c>
      <c r="B794" t="s">
        <v>32</v>
      </c>
      <c r="C794" t="s">
        <v>26</v>
      </c>
      <c r="D794">
        <v>35</v>
      </c>
      <c r="E794" t="s">
        <v>1160</v>
      </c>
      <c r="F794" t="s">
        <v>1163</v>
      </c>
      <c r="G794" t="s">
        <v>33</v>
      </c>
      <c r="H794" s="5">
        <v>44678</v>
      </c>
      <c r="I794">
        <v>56075.839999999997</v>
      </c>
      <c r="J794" t="s">
        <v>224</v>
      </c>
      <c r="K794">
        <v>-3269496842</v>
      </c>
      <c r="L794" t="s">
        <v>18</v>
      </c>
      <c r="M794" t="b">
        <v>1</v>
      </c>
      <c r="N794" s="6" cm="1">
        <f t="array" ref="N794">IF(Table_Employee!I794="N/A",
    IFERROR(MEDIAN(_xlfn._xlws.FILTER(Table_Employee_Clean[Salary],
        (Table_Employee_Clean[Department] = Table_Employee!E794) *
        (Table_Employee_Clean[Region] = Table_Employee!F794))),
    "N/A"),
Table_Employee!I794)</f>
        <v>56075.839999999997</v>
      </c>
      <c r="O794" t="str">
        <f>" "&amp;SUBSTITUTE(Table_Employee_Clean[[#This Row],[Phone]],"-","")</f>
        <v xml:space="preserve"> 3269496842</v>
      </c>
      <c r="P794" t="str">
        <f>TEXT(Table_Employee_Clean[[#This Row],[Format_Phone]],"(000) 000-0000")</f>
        <v>(326) 949-6842</v>
      </c>
      <c r="Q794" t="str">
        <f>CONCATENATE(TRIM(Table_Employee_Clean[[#This Row],[First_Name]])," ",TRIM(Table_Employee_Clean[[#This Row],[Last_Name]]))</f>
        <v>Eva Jones</v>
      </c>
      <c r="R794">
        <f ca="1">DATEDIF(Table_Employee_Clean[[#This Row],[Join_Date]], TODAY(), "y")</f>
        <v>4</v>
      </c>
      <c r="S794" t="str">
        <f>CONCATENATE(TRIM(Table_Employee_Clean[[#This Row],[Name_Concat]])," FROM ",TRIM(Table_Employee_Clean[[#This Row],[Region]]))</f>
        <v>Eva Jones FROM Texas</v>
      </c>
    </row>
    <row r="795" spans="1:19" x14ac:dyDescent="0.25">
      <c r="A795" t="s">
        <v>929</v>
      </c>
      <c r="B795" t="s">
        <v>36</v>
      </c>
      <c r="C795" t="s">
        <v>20</v>
      </c>
      <c r="D795">
        <v>40</v>
      </c>
      <c r="E795" t="s">
        <v>1170</v>
      </c>
      <c r="F795" t="s">
        <v>1169</v>
      </c>
      <c r="G795" t="s">
        <v>28</v>
      </c>
      <c r="H795" s="5">
        <v>44450</v>
      </c>
      <c r="I795">
        <v>62250.89</v>
      </c>
      <c r="J795" t="s">
        <v>198</v>
      </c>
      <c r="K795">
        <v>-6453804420</v>
      </c>
      <c r="L795" t="s">
        <v>23</v>
      </c>
      <c r="M795" t="b">
        <v>1</v>
      </c>
      <c r="N795" s="6" cm="1">
        <f t="array" ref="N795">IF(Table_Employee!I795="N/A",
    IFERROR(MEDIAN(_xlfn._xlws.FILTER(Table_Employee_Clean[Salary],
        (Table_Employee_Clean[Department] = Table_Employee!E795) *
        (Table_Employee_Clean[Region] = Table_Employee!F795))),
    "N/A"),
Table_Employee!I795)</f>
        <v>62250.89</v>
      </c>
      <c r="O795" t="str">
        <f>" "&amp;SUBSTITUTE(Table_Employee_Clean[[#This Row],[Phone]],"-","")</f>
        <v xml:space="preserve"> 6453804420</v>
      </c>
      <c r="P795" t="str">
        <f>TEXT(Table_Employee_Clean[[#This Row],[Format_Phone]],"(000) 000-0000")</f>
        <v>(645) 380-4420</v>
      </c>
      <c r="Q795" t="str">
        <f>CONCATENATE(TRIM(Table_Employee_Clean[[#This Row],[First_Name]])," ",TRIM(Table_Employee_Clean[[#This Row],[Last_Name]]))</f>
        <v>Frank Brown</v>
      </c>
      <c r="R795">
        <f ca="1">DATEDIF(Table_Employee_Clean[[#This Row],[Join_Date]], TODAY(), "y")</f>
        <v>5</v>
      </c>
      <c r="S795" t="str">
        <f>CONCATENATE(TRIM(Table_Employee_Clean[[#This Row],[Name_Concat]])," FROM ",TRIM(Table_Employee_Clean[[#This Row],[Region]]))</f>
        <v>Frank Brown FROM New York</v>
      </c>
    </row>
    <row r="796" spans="1:19" x14ac:dyDescent="0.25">
      <c r="A796" t="s">
        <v>930</v>
      </c>
      <c r="B796" t="s">
        <v>25</v>
      </c>
      <c r="C796" t="s">
        <v>111</v>
      </c>
      <c r="D796">
        <v>30</v>
      </c>
      <c r="E796" t="s">
        <v>1166</v>
      </c>
      <c r="F796" t="s">
        <v>1167</v>
      </c>
      <c r="G796" t="s">
        <v>28</v>
      </c>
      <c r="H796" s="5">
        <v>43882</v>
      </c>
      <c r="I796">
        <v>105931.77</v>
      </c>
      <c r="J796" t="s">
        <v>159</v>
      </c>
      <c r="K796">
        <v>-175096169</v>
      </c>
      <c r="L796" t="s">
        <v>40</v>
      </c>
      <c r="M796" t="b">
        <v>1</v>
      </c>
      <c r="N796" s="6" cm="1">
        <f t="array" ref="N796">IF(Table_Employee!I796="N/A",
    IFERROR(MEDIAN(_xlfn._xlws.FILTER(Table_Employee_Clean[Salary],
        (Table_Employee_Clean[Department] = Table_Employee!E796) *
        (Table_Employee_Clean[Region] = Table_Employee!F796))),
    "N/A"),
Table_Employee!I796)</f>
        <v>105931.77</v>
      </c>
      <c r="O796" t="str">
        <f>" "&amp;SUBSTITUTE(Table_Employee_Clean[[#This Row],[Phone]],"-","")</f>
        <v xml:space="preserve"> 175096169</v>
      </c>
      <c r="P796" t="str">
        <f>TEXT(Table_Employee_Clean[[#This Row],[Format_Phone]],"(000) 000-0000")</f>
        <v>(017) 509-6169</v>
      </c>
      <c r="Q796" t="str">
        <f>CONCATENATE(TRIM(Table_Employee_Clean[[#This Row],[First_Name]])," ",TRIM(Table_Employee_Clean[[#This Row],[Last_Name]]))</f>
        <v>Alice Smith</v>
      </c>
      <c r="R796">
        <f ca="1">DATEDIF(Table_Employee_Clean[[#This Row],[Join_Date]], TODAY(), "y")</f>
        <v>6</v>
      </c>
      <c r="S796" t="str">
        <f>CONCATENATE(TRIM(Table_Employee_Clean[[#This Row],[Name_Concat]])," FROM ",TRIM(Table_Employee_Clean[[#This Row],[Region]]))</f>
        <v>Alice Smith FROM Florida</v>
      </c>
    </row>
    <row r="797" spans="1:19" x14ac:dyDescent="0.25">
      <c r="A797" t="s">
        <v>931</v>
      </c>
      <c r="B797" t="s">
        <v>52</v>
      </c>
      <c r="C797" t="s">
        <v>14</v>
      </c>
      <c r="D797">
        <v>30</v>
      </c>
      <c r="E797" t="s">
        <v>1170</v>
      </c>
      <c r="F797" t="s">
        <v>1167</v>
      </c>
      <c r="G797" t="s">
        <v>28</v>
      </c>
      <c r="H797" s="5">
        <v>45620</v>
      </c>
      <c r="I797">
        <v>86653.96</v>
      </c>
      <c r="J797" t="s">
        <v>149</v>
      </c>
      <c r="K797">
        <v>-1595919456</v>
      </c>
      <c r="L797" t="s">
        <v>18</v>
      </c>
      <c r="M797" t="b">
        <v>1</v>
      </c>
      <c r="N797" s="6" cm="1">
        <f t="array" ref="N797">IF(Table_Employee!I797="N/A",
    IFERROR(MEDIAN(_xlfn._xlws.FILTER(Table_Employee_Clean[Salary],
        (Table_Employee_Clean[Department] = Table_Employee!E797) *
        (Table_Employee_Clean[Region] = Table_Employee!F797))),
    "N/A"),
Table_Employee!I797)</f>
        <v>86653.96</v>
      </c>
      <c r="O797" t="str">
        <f>" "&amp;SUBSTITUTE(Table_Employee_Clean[[#This Row],[Phone]],"-","")</f>
        <v xml:space="preserve"> 1595919456</v>
      </c>
      <c r="P797" t="str">
        <f>TEXT(Table_Employee_Clean[[#This Row],[Format_Phone]],"(000) 000-0000")</f>
        <v>(159) 591-9456</v>
      </c>
      <c r="Q797" t="str">
        <f>CONCATENATE(TRIM(Table_Employee_Clean[[#This Row],[First_Name]])," ",TRIM(Table_Employee_Clean[[#This Row],[Last_Name]]))</f>
        <v>Charlie Davis</v>
      </c>
      <c r="R797">
        <f ca="1">DATEDIF(Table_Employee_Clean[[#This Row],[Join_Date]], TODAY(), "y")</f>
        <v>1</v>
      </c>
      <c r="S797" t="str">
        <f>CONCATENATE(TRIM(Table_Employee_Clean[[#This Row],[Name_Concat]])," FROM ",TRIM(Table_Employee_Clean[[#This Row],[Region]]))</f>
        <v>Charlie Davis FROM Florida</v>
      </c>
    </row>
    <row r="798" spans="1:19" x14ac:dyDescent="0.25">
      <c r="A798" t="s">
        <v>932</v>
      </c>
      <c r="B798" t="s">
        <v>52</v>
      </c>
      <c r="C798" t="s">
        <v>26</v>
      </c>
      <c r="D798">
        <v>25</v>
      </c>
      <c r="E798" t="s">
        <v>1168</v>
      </c>
      <c r="F798" t="s">
        <v>1165</v>
      </c>
      <c r="G798" t="s">
        <v>16</v>
      </c>
      <c r="H798" s="5">
        <v>44251</v>
      </c>
      <c r="I798">
        <v>100719.94</v>
      </c>
      <c r="J798" t="s">
        <v>109</v>
      </c>
      <c r="K798">
        <v>-5757475832</v>
      </c>
      <c r="L798" t="s">
        <v>30</v>
      </c>
      <c r="M798" t="b">
        <v>0</v>
      </c>
      <c r="N798" s="6" cm="1">
        <f t="array" ref="N798">IF(Table_Employee!I798="N/A",
    IFERROR(MEDIAN(_xlfn._xlws.FILTER(Table_Employee_Clean[Salary],
        (Table_Employee_Clean[Department] = Table_Employee!E798) *
        (Table_Employee_Clean[Region] = Table_Employee!F798))),
    "N/A"),
Table_Employee!I798)</f>
        <v>100719.94</v>
      </c>
      <c r="O798" t="str">
        <f>" "&amp;SUBSTITUTE(Table_Employee_Clean[[#This Row],[Phone]],"-","")</f>
        <v xml:space="preserve"> 5757475832</v>
      </c>
      <c r="P798" t="str">
        <f>TEXT(Table_Employee_Clean[[#This Row],[Format_Phone]],"(000) 000-0000")</f>
        <v>(575) 747-5832</v>
      </c>
      <c r="Q798" t="str">
        <f>CONCATENATE(TRIM(Table_Employee_Clean[[#This Row],[First_Name]])," ",TRIM(Table_Employee_Clean[[#This Row],[Last_Name]]))</f>
        <v>Charlie Jones</v>
      </c>
      <c r="R798">
        <f ca="1">DATEDIF(Table_Employee_Clean[[#This Row],[Join_Date]], TODAY(), "y")</f>
        <v>5</v>
      </c>
      <c r="S798" t="str">
        <f>CONCATENATE(TRIM(Table_Employee_Clean[[#This Row],[Name_Concat]])," FROM ",TRIM(Table_Employee_Clean[[#This Row],[Region]]))</f>
        <v>Charlie Jones FROM Nevada</v>
      </c>
    </row>
    <row r="799" spans="1:19" x14ac:dyDescent="0.25">
      <c r="A799" t="s">
        <v>933</v>
      </c>
      <c r="B799" t="s">
        <v>13</v>
      </c>
      <c r="C799" t="s">
        <v>14</v>
      </c>
      <c r="D799">
        <v>25</v>
      </c>
      <c r="E799" t="s">
        <v>1170</v>
      </c>
      <c r="F799" t="s">
        <v>1163</v>
      </c>
      <c r="G799" t="s">
        <v>28</v>
      </c>
      <c r="H799" s="5">
        <v>45567</v>
      </c>
      <c r="I799">
        <v>91600.13</v>
      </c>
      <c r="J799" t="s">
        <v>17</v>
      </c>
      <c r="K799">
        <v>-9205677566</v>
      </c>
      <c r="L799" t="s">
        <v>18</v>
      </c>
      <c r="M799" t="b">
        <v>1</v>
      </c>
      <c r="N799" s="6" cm="1">
        <f t="array" ref="N799">IF(Table_Employee!I799="N/A",
    IFERROR(MEDIAN(_xlfn._xlws.FILTER(Table_Employee_Clean[Salary],
        (Table_Employee_Clean[Department] = Table_Employee!E799) *
        (Table_Employee_Clean[Region] = Table_Employee!F799))),
    "N/A"),
Table_Employee!I799)</f>
        <v>91600.13</v>
      </c>
      <c r="O799" t="str">
        <f>" "&amp;SUBSTITUTE(Table_Employee_Clean[[#This Row],[Phone]],"-","")</f>
        <v xml:space="preserve"> 9205677566</v>
      </c>
      <c r="P799" t="str">
        <f>TEXT(Table_Employee_Clean[[#This Row],[Format_Phone]],"(000) 000-0000")</f>
        <v>(920) 567-7566</v>
      </c>
      <c r="Q799" t="str">
        <f>CONCATENATE(TRIM(Table_Employee_Clean[[#This Row],[First_Name]])," ",TRIM(Table_Employee_Clean[[#This Row],[Last_Name]]))</f>
        <v>Bob Davis</v>
      </c>
      <c r="R799">
        <f ca="1">DATEDIF(Table_Employee_Clean[[#This Row],[Join_Date]], TODAY(), "y")</f>
        <v>2</v>
      </c>
      <c r="S799" t="str">
        <f>CONCATENATE(TRIM(Table_Employee_Clean[[#This Row],[Name_Concat]])," FROM ",TRIM(Table_Employee_Clean[[#This Row],[Region]]))</f>
        <v>Bob Davis FROM Texas</v>
      </c>
    </row>
    <row r="800" spans="1:19" x14ac:dyDescent="0.25">
      <c r="A800" t="s">
        <v>934</v>
      </c>
      <c r="B800" t="s">
        <v>63</v>
      </c>
      <c r="C800" t="s">
        <v>111</v>
      </c>
      <c r="D800">
        <v>25</v>
      </c>
      <c r="E800" t="s">
        <v>1166</v>
      </c>
      <c r="F800" t="s">
        <v>1171</v>
      </c>
      <c r="G800" t="s">
        <v>28</v>
      </c>
      <c r="H800" s="5">
        <v>45357</v>
      </c>
      <c r="I800">
        <v>71873.66</v>
      </c>
      <c r="J800" t="s">
        <v>284</v>
      </c>
      <c r="K800">
        <v>-7722660255</v>
      </c>
      <c r="L800" t="s">
        <v>30</v>
      </c>
      <c r="M800" t="b">
        <v>1</v>
      </c>
      <c r="N800" s="6" cm="1">
        <f t="array" ref="N800">IF(Table_Employee!I800="N/A",
    IFERROR(MEDIAN(_xlfn._xlws.FILTER(Table_Employee_Clean[Salary],
        (Table_Employee_Clean[Department] = Table_Employee!E800) *
        (Table_Employee_Clean[Region] = Table_Employee!F800))),
    "N/A"),
Table_Employee!I800)</f>
        <v>71873.66</v>
      </c>
      <c r="O800" t="str">
        <f>" "&amp;SUBSTITUTE(Table_Employee_Clean[[#This Row],[Phone]],"-","")</f>
        <v xml:space="preserve"> 7722660255</v>
      </c>
      <c r="P800" t="str">
        <f>TEXT(Table_Employee_Clean[[#This Row],[Format_Phone]],"(000) 000-0000")</f>
        <v>(772) 266-0255</v>
      </c>
      <c r="Q800" t="str">
        <f>CONCATENATE(TRIM(Table_Employee_Clean[[#This Row],[First_Name]])," ",TRIM(Table_Employee_Clean[[#This Row],[Last_Name]]))</f>
        <v>Heidi Smith</v>
      </c>
      <c r="R800">
        <f ca="1">DATEDIF(Table_Employee_Clean[[#This Row],[Join_Date]], TODAY(), "y")</f>
        <v>2</v>
      </c>
      <c r="S800" t="str">
        <f>CONCATENATE(TRIM(Table_Employee_Clean[[#This Row],[Name_Concat]])," FROM ",TRIM(Table_Employee_Clean[[#This Row],[Region]]))</f>
        <v>Heidi Smith FROM Illinois</v>
      </c>
    </row>
    <row r="801" spans="1:19" x14ac:dyDescent="0.25">
      <c r="A801" t="s">
        <v>935</v>
      </c>
      <c r="B801" t="s">
        <v>32</v>
      </c>
      <c r="C801" t="s">
        <v>37</v>
      </c>
      <c r="D801">
        <v>30</v>
      </c>
      <c r="E801" t="s">
        <v>1170</v>
      </c>
      <c r="F801" t="s">
        <v>1169</v>
      </c>
      <c r="G801" t="s">
        <v>16</v>
      </c>
      <c r="H801" s="5">
        <v>44417</v>
      </c>
      <c r="I801">
        <v>69365.47</v>
      </c>
      <c r="J801" t="s">
        <v>127</v>
      </c>
      <c r="K801">
        <v>-2650622922</v>
      </c>
      <c r="L801" t="s">
        <v>18</v>
      </c>
      <c r="M801" t="b">
        <v>1</v>
      </c>
      <c r="N801" s="6" cm="1">
        <f t="array" ref="N801">IF(Table_Employee!I801="N/A",
    IFERROR(MEDIAN(_xlfn._xlws.FILTER(Table_Employee_Clean[Salary],
        (Table_Employee_Clean[Department] = Table_Employee!E801) *
        (Table_Employee_Clean[Region] = Table_Employee!F801))),
    "N/A"),
Table_Employee!I801)</f>
        <v>69365.47</v>
      </c>
      <c r="O801" t="str">
        <f>" "&amp;SUBSTITUTE(Table_Employee_Clean[[#This Row],[Phone]],"-","")</f>
        <v xml:space="preserve"> 2650622922</v>
      </c>
      <c r="P801" t="str">
        <f>TEXT(Table_Employee_Clean[[#This Row],[Format_Phone]],"(000) 000-0000")</f>
        <v>(265) 062-2922</v>
      </c>
      <c r="Q801" t="str">
        <f>CONCATENATE(TRIM(Table_Employee_Clean[[#This Row],[First_Name]])," ",TRIM(Table_Employee_Clean[[#This Row],[Last_Name]]))</f>
        <v>Eva Williams</v>
      </c>
      <c r="R801">
        <f ca="1">DATEDIF(Table_Employee_Clean[[#This Row],[Join_Date]], TODAY(), "y")</f>
        <v>5</v>
      </c>
      <c r="S801" t="str">
        <f>CONCATENATE(TRIM(Table_Employee_Clean[[#This Row],[Name_Concat]])," FROM ",TRIM(Table_Employee_Clean[[#This Row],[Region]]))</f>
        <v>Eva Williams FROM New York</v>
      </c>
    </row>
    <row r="802" spans="1:19" x14ac:dyDescent="0.25">
      <c r="A802" t="s">
        <v>936</v>
      </c>
      <c r="B802" t="s">
        <v>63</v>
      </c>
      <c r="C802" t="s">
        <v>111</v>
      </c>
      <c r="D802">
        <v>25</v>
      </c>
      <c r="E802" t="s">
        <v>1170</v>
      </c>
      <c r="F802" t="s">
        <v>1169</v>
      </c>
      <c r="G802" t="s">
        <v>16</v>
      </c>
      <c r="H802" s="5">
        <v>44391</v>
      </c>
      <c r="I802">
        <v>58012.23</v>
      </c>
      <c r="J802" t="s">
        <v>284</v>
      </c>
      <c r="K802">
        <v>-1067245306</v>
      </c>
      <c r="L802" t="s">
        <v>18</v>
      </c>
      <c r="M802" t="b">
        <v>1</v>
      </c>
      <c r="N802" s="6" cm="1">
        <f t="array" ref="N802">IF(Table_Employee!I802="N/A",
    IFERROR(MEDIAN(_xlfn._xlws.FILTER(Table_Employee_Clean[Salary],
        (Table_Employee_Clean[Department] = Table_Employee!E802) *
        (Table_Employee_Clean[Region] = Table_Employee!F802))),
    "N/A"),
Table_Employee!I802)</f>
        <v>58012.23</v>
      </c>
      <c r="O802" t="str">
        <f>" "&amp;SUBSTITUTE(Table_Employee_Clean[[#This Row],[Phone]],"-","")</f>
        <v xml:space="preserve"> 1067245306</v>
      </c>
      <c r="P802" t="str">
        <f>TEXT(Table_Employee_Clean[[#This Row],[Format_Phone]],"(000) 000-0000")</f>
        <v>(106) 724-5306</v>
      </c>
      <c r="Q802" t="str">
        <f>CONCATENATE(TRIM(Table_Employee_Clean[[#This Row],[First_Name]])," ",TRIM(Table_Employee_Clean[[#This Row],[Last_Name]]))</f>
        <v>Heidi Smith</v>
      </c>
      <c r="R802">
        <f ca="1">DATEDIF(Table_Employee_Clean[[#This Row],[Join_Date]], TODAY(), "y")</f>
        <v>5</v>
      </c>
      <c r="S802" t="str">
        <f>CONCATENATE(TRIM(Table_Employee_Clean[[#This Row],[Name_Concat]])," FROM ",TRIM(Table_Employee_Clean[[#This Row],[Region]]))</f>
        <v>Heidi Smith FROM New York</v>
      </c>
    </row>
    <row r="803" spans="1:19" x14ac:dyDescent="0.25">
      <c r="A803" t="s">
        <v>937</v>
      </c>
      <c r="B803" t="s">
        <v>13</v>
      </c>
      <c r="C803" t="s">
        <v>86</v>
      </c>
      <c r="D803">
        <v>30</v>
      </c>
      <c r="E803" t="s">
        <v>1168</v>
      </c>
      <c r="F803" t="s">
        <v>1161</v>
      </c>
      <c r="G803" t="s">
        <v>28</v>
      </c>
      <c r="H803" s="5">
        <v>44483</v>
      </c>
      <c r="I803">
        <v>68973.649999999994</v>
      </c>
      <c r="J803" t="s">
        <v>87</v>
      </c>
      <c r="K803">
        <v>-6248433796</v>
      </c>
      <c r="L803" t="s">
        <v>18</v>
      </c>
      <c r="M803" t="b">
        <v>1</v>
      </c>
      <c r="N803" s="6" cm="1">
        <f t="array" ref="N803">IF(Table_Employee!I803="N/A",
    IFERROR(MEDIAN(_xlfn._xlws.FILTER(Table_Employee_Clean[Salary],
        (Table_Employee_Clean[Department] = Table_Employee!E803) *
        (Table_Employee_Clean[Region] = Table_Employee!F803))),
    "N/A"),
Table_Employee!I803)</f>
        <v>68973.649999999994</v>
      </c>
      <c r="O803" t="str">
        <f>" "&amp;SUBSTITUTE(Table_Employee_Clean[[#This Row],[Phone]],"-","")</f>
        <v xml:space="preserve"> 6248433796</v>
      </c>
      <c r="P803" t="str">
        <f>TEXT(Table_Employee_Clean[[#This Row],[Format_Phone]],"(000) 000-0000")</f>
        <v>(624) 843-3796</v>
      </c>
      <c r="Q803" t="str">
        <f>CONCATENATE(TRIM(Table_Employee_Clean[[#This Row],[First_Name]])," ",TRIM(Table_Employee_Clean[[#This Row],[Last_Name]]))</f>
        <v>Bob Miller</v>
      </c>
      <c r="R803">
        <f ca="1">DATEDIF(Table_Employee_Clean[[#This Row],[Join_Date]], TODAY(), "y")</f>
        <v>5</v>
      </c>
      <c r="S803" t="str">
        <f>CONCATENATE(TRIM(Table_Employee_Clean[[#This Row],[Name_Concat]])," FROM ",TRIM(Table_Employee_Clean[[#This Row],[Region]]))</f>
        <v>Bob Miller FROM California</v>
      </c>
    </row>
    <row r="804" spans="1:19" x14ac:dyDescent="0.25">
      <c r="A804" t="s">
        <v>938</v>
      </c>
      <c r="B804" t="s">
        <v>32</v>
      </c>
      <c r="C804" t="s">
        <v>111</v>
      </c>
      <c r="D804">
        <v>30</v>
      </c>
      <c r="E804" t="s">
        <v>1164</v>
      </c>
      <c r="F804" t="s">
        <v>1169</v>
      </c>
      <c r="G804" t="s">
        <v>16</v>
      </c>
      <c r="H804" s="5">
        <v>44468</v>
      </c>
      <c r="I804">
        <v>92928.4</v>
      </c>
      <c r="J804" t="s">
        <v>384</v>
      </c>
      <c r="K804">
        <v>-6627051156</v>
      </c>
      <c r="L804" t="s">
        <v>40</v>
      </c>
      <c r="M804" t="b">
        <v>1</v>
      </c>
      <c r="N804" s="6" cm="1">
        <f t="array" ref="N804">IF(Table_Employee!I804="N/A",
    IFERROR(MEDIAN(_xlfn._xlws.FILTER(Table_Employee_Clean[Salary],
        (Table_Employee_Clean[Department] = Table_Employee!E804) *
        (Table_Employee_Clean[Region] = Table_Employee!F804))),
    "N/A"),
Table_Employee!I804)</f>
        <v>92928.4</v>
      </c>
      <c r="O804" t="str">
        <f>" "&amp;SUBSTITUTE(Table_Employee_Clean[[#This Row],[Phone]],"-","")</f>
        <v xml:space="preserve"> 6627051156</v>
      </c>
      <c r="P804" t="str">
        <f>TEXT(Table_Employee_Clean[[#This Row],[Format_Phone]],"(000) 000-0000")</f>
        <v>(662) 705-1156</v>
      </c>
      <c r="Q804" t="str">
        <f>CONCATENATE(TRIM(Table_Employee_Clean[[#This Row],[First_Name]])," ",TRIM(Table_Employee_Clean[[#This Row],[Last_Name]]))</f>
        <v>Eva Smith</v>
      </c>
      <c r="R804">
        <f ca="1">DATEDIF(Table_Employee_Clean[[#This Row],[Join_Date]], TODAY(), "y")</f>
        <v>5</v>
      </c>
      <c r="S804" t="str">
        <f>CONCATENATE(TRIM(Table_Employee_Clean[[#This Row],[Name_Concat]])," FROM ",TRIM(Table_Employee_Clean[[#This Row],[Region]]))</f>
        <v>Eva Smith FROM New York</v>
      </c>
    </row>
    <row r="805" spans="1:19" x14ac:dyDescent="0.25">
      <c r="A805" t="s">
        <v>939</v>
      </c>
      <c r="B805" t="s">
        <v>63</v>
      </c>
      <c r="C805" t="s">
        <v>111</v>
      </c>
      <c r="D805">
        <v>25</v>
      </c>
      <c r="E805" t="s">
        <v>1164</v>
      </c>
      <c r="F805" t="s">
        <v>1163</v>
      </c>
      <c r="G805" t="s">
        <v>33</v>
      </c>
      <c r="H805" s="5">
        <v>45214</v>
      </c>
      <c r="I805">
        <v>53531.92</v>
      </c>
      <c r="J805" t="s">
        <v>284</v>
      </c>
      <c r="K805">
        <v>-9423873669</v>
      </c>
      <c r="L805" t="s">
        <v>40</v>
      </c>
      <c r="M805" t="b">
        <v>1</v>
      </c>
      <c r="N805" s="6" cm="1">
        <f t="array" ref="N805">IF(Table_Employee!I805="N/A",
    IFERROR(MEDIAN(_xlfn._xlws.FILTER(Table_Employee_Clean[Salary],
        (Table_Employee_Clean[Department] = Table_Employee!E805) *
        (Table_Employee_Clean[Region] = Table_Employee!F805))),
    "N/A"),
Table_Employee!I805)</f>
        <v>53531.92</v>
      </c>
      <c r="O805" t="str">
        <f>" "&amp;SUBSTITUTE(Table_Employee_Clean[[#This Row],[Phone]],"-","")</f>
        <v xml:space="preserve"> 9423873669</v>
      </c>
      <c r="P805" t="str">
        <f>TEXT(Table_Employee_Clean[[#This Row],[Format_Phone]],"(000) 000-0000")</f>
        <v>(942) 387-3669</v>
      </c>
      <c r="Q805" t="str">
        <f>CONCATENATE(TRIM(Table_Employee_Clean[[#This Row],[First_Name]])," ",TRIM(Table_Employee_Clean[[#This Row],[Last_Name]]))</f>
        <v>Heidi Smith</v>
      </c>
      <c r="R805">
        <f ca="1">DATEDIF(Table_Employee_Clean[[#This Row],[Join_Date]], TODAY(), "y")</f>
        <v>3</v>
      </c>
      <c r="S805" t="str">
        <f>CONCATENATE(TRIM(Table_Employee_Clean[[#This Row],[Name_Concat]])," FROM ",TRIM(Table_Employee_Clean[[#This Row],[Region]]))</f>
        <v>Heidi Smith FROM Texas</v>
      </c>
    </row>
    <row r="806" spans="1:19" x14ac:dyDescent="0.25">
      <c r="A806" t="s">
        <v>940</v>
      </c>
      <c r="B806" t="s">
        <v>13</v>
      </c>
      <c r="C806" t="s">
        <v>86</v>
      </c>
      <c r="D806">
        <v>40</v>
      </c>
      <c r="E806" t="s">
        <v>1162</v>
      </c>
      <c r="F806" t="s">
        <v>1169</v>
      </c>
      <c r="G806" t="s">
        <v>28</v>
      </c>
      <c r="H806" s="5">
        <v>45051</v>
      </c>
      <c r="I806">
        <v>112389.31</v>
      </c>
      <c r="J806" t="s">
        <v>87</v>
      </c>
      <c r="K806">
        <v>-4254969191</v>
      </c>
      <c r="L806" t="s">
        <v>23</v>
      </c>
      <c r="M806" t="b">
        <v>0</v>
      </c>
      <c r="N806" s="6" cm="1">
        <f t="array" ref="N806">IF(Table_Employee!I806="N/A",
    IFERROR(MEDIAN(_xlfn._xlws.FILTER(Table_Employee_Clean[Salary],
        (Table_Employee_Clean[Department] = Table_Employee!E806) *
        (Table_Employee_Clean[Region] = Table_Employee!F806))),
    "N/A"),
Table_Employee!I806)</f>
        <v>112389.31</v>
      </c>
      <c r="O806" t="str">
        <f>" "&amp;SUBSTITUTE(Table_Employee_Clean[[#This Row],[Phone]],"-","")</f>
        <v xml:space="preserve"> 4254969191</v>
      </c>
      <c r="P806" t="str">
        <f>TEXT(Table_Employee_Clean[[#This Row],[Format_Phone]],"(000) 000-0000")</f>
        <v>(425) 496-9191</v>
      </c>
      <c r="Q806" t="str">
        <f>CONCATENATE(TRIM(Table_Employee_Clean[[#This Row],[First_Name]])," ",TRIM(Table_Employee_Clean[[#This Row],[Last_Name]]))</f>
        <v>Bob Miller</v>
      </c>
      <c r="R806">
        <f ca="1">DATEDIF(Table_Employee_Clean[[#This Row],[Join_Date]], TODAY(), "y")</f>
        <v>3</v>
      </c>
      <c r="S806" t="str">
        <f>CONCATENATE(TRIM(Table_Employee_Clean[[#This Row],[Name_Concat]])," FROM ",TRIM(Table_Employee_Clean[[#This Row],[Region]]))</f>
        <v>Bob Miller FROM New York</v>
      </c>
    </row>
    <row r="807" spans="1:19" x14ac:dyDescent="0.25">
      <c r="A807" t="s">
        <v>941</v>
      </c>
      <c r="B807" t="s">
        <v>63</v>
      </c>
      <c r="C807" t="s">
        <v>20</v>
      </c>
      <c r="D807">
        <v>30</v>
      </c>
      <c r="E807" t="s">
        <v>1170</v>
      </c>
      <c r="F807" t="s">
        <v>1161</v>
      </c>
      <c r="G807" t="s">
        <v>33</v>
      </c>
      <c r="H807" s="5">
        <v>45505</v>
      </c>
      <c r="I807">
        <v>63870.3</v>
      </c>
      <c r="J807" t="s">
        <v>307</v>
      </c>
      <c r="K807">
        <v>-8455259709</v>
      </c>
      <c r="L807" t="s">
        <v>23</v>
      </c>
      <c r="M807" t="b">
        <v>0</v>
      </c>
      <c r="N807" s="6" cm="1">
        <f t="array" ref="N807">IF(Table_Employee!I807="N/A",
    IFERROR(MEDIAN(_xlfn._xlws.FILTER(Table_Employee_Clean[Salary],
        (Table_Employee_Clean[Department] = Table_Employee!E807) *
        (Table_Employee_Clean[Region] = Table_Employee!F807))),
    "N/A"),
Table_Employee!I807)</f>
        <v>63870.3</v>
      </c>
      <c r="O807" t="str">
        <f>" "&amp;SUBSTITUTE(Table_Employee_Clean[[#This Row],[Phone]],"-","")</f>
        <v xml:space="preserve"> 8455259709</v>
      </c>
      <c r="P807" t="str">
        <f>TEXT(Table_Employee_Clean[[#This Row],[Format_Phone]],"(000) 000-0000")</f>
        <v>(845) 525-9709</v>
      </c>
      <c r="Q807" t="str">
        <f>CONCATENATE(TRIM(Table_Employee_Clean[[#This Row],[First_Name]])," ",TRIM(Table_Employee_Clean[[#This Row],[Last_Name]]))</f>
        <v>Heidi Brown</v>
      </c>
      <c r="R807">
        <f ca="1">DATEDIF(Table_Employee_Clean[[#This Row],[Join_Date]], TODAY(), "y")</f>
        <v>2</v>
      </c>
      <c r="S807" t="str">
        <f>CONCATENATE(TRIM(Table_Employee_Clean[[#This Row],[Name_Concat]])," FROM ",TRIM(Table_Employee_Clean[[#This Row],[Region]]))</f>
        <v>Heidi Brown FROM California</v>
      </c>
    </row>
    <row r="808" spans="1:19" x14ac:dyDescent="0.25">
      <c r="A808" t="s">
        <v>942</v>
      </c>
      <c r="B808" t="s">
        <v>13</v>
      </c>
      <c r="C808" t="s">
        <v>42</v>
      </c>
      <c r="D808">
        <v>40</v>
      </c>
      <c r="E808" t="s">
        <v>1168</v>
      </c>
      <c r="F808" t="s">
        <v>1169</v>
      </c>
      <c r="G808" t="s">
        <v>16</v>
      </c>
      <c r="H808" s="5">
        <v>45495</v>
      </c>
      <c r="I808">
        <v>106164.53</v>
      </c>
      <c r="J808" t="s">
        <v>136</v>
      </c>
      <c r="K808">
        <v>-7563353573</v>
      </c>
      <c r="L808" t="s">
        <v>30</v>
      </c>
      <c r="M808" t="b">
        <v>0</v>
      </c>
      <c r="N808" s="6" cm="1">
        <f t="array" ref="N808">IF(Table_Employee!I808="N/A",
    IFERROR(MEDIAN(_xlfn._xlws.FILTER(Table_Employee_Clean[Salary],
        (Table_Employee_Clean[Department] = Table_Employee!E808) *
        (Table_Employee_Clean[Region] = Table_Employee!F808))),
    "N/A"),
Table_Employee!I808)</f>
        <v>106164.53</v>
      </c>
      <c r="O808" t="str">
        <f>" "&amp;SUBSTITUTE(Table_Employee_Clean[[#This Row],[Phone]],"-","")</f>
        <v xml:space="preserve"> 7563353573</v>
      </c>
      <c r="P808" t="str">
        <f>TEXT(Table_Employee_Clean[[#This Row],[Format_Phone]],"(000) 000-0000")</f>
        <v>(756) 335-3573</v>
      </c>
      <c r="Q808" t="str">
        <f>CONCATENATE(TRIM(Table_Employee_Clean[[#This Row],[First_Name]])," ",TRIM(Table_Employee_Clean[[#This Row],[Last_Name]]))</f>
        <v>Bob Garcia</v>
      </c>
      <c r="R808">
        <f ca="1">DATEDIF(Table_Employee_Clean[[#This Row],[Join_Date]], TODAY(), "y")</f>
        <v>2</v>
      </c>
      <c r="S808" t="str">
        <f>CONCATENATE(TRIM(Table_Employee_Clean[[#This Row],[Name_Concat]])," FROM ",TRIM(Table_Employee_Clean[[#This Row],[Region]]))</f>
        <v>Bob Garcia FROM New York</v>
      </c>
    </row>
    <row r="809" spans="1:19" x14ac:dyDescent="0.25">
      <c r="A809" t="s">
        <v>943</v>
      </c>
      <c r="B809" t="s">
        <v>13</v>
      </c>
      <c r="C809" t="s">
        <v>111</v>
      </c>
      <c r="D809">
        <v>40</v>
      </c>
      <c r="E809" t="s">
        <v>1170</v>
      </c>
      <c r="F809" t="s">
        <v>1165</v>
      </c>
      <c r="G809" t="s">
        <v>28</v>
      </c>
      <c r="H809" s="5">
        <v>45285</v>
      </c>
      <c r="I809">
        <v>103654.54</v>
      </c>
      <c r="J809" t="s">
        <v>112</v>
      </c>
      <c r="K809">
        <v>-8595325938</v>
      </c>
      <c r="L809" t="s">
        <v>40</v>
      </c>
      <c r="M809" t="b">
        <v>0</v>
      </c>
      <c r="N809" s="6" cm="1">
        <f t="array" ref="N809">IF(Table_Employee!I809="N/A",
    IFERROR(MEDIAN(_xlfn._xlws.FILTER(Table_Employee_Clean[Salary],
        (Table_Employee_Clean[Department] = Table_Employee!E809) *
        (Table_Employee_Clean[Region] = Table_Employee!F809))),
    "N/A"),
Table_Employee!I809)</f>
        <v>103654.54</v>
      </c>
      <c r="O809" t="str">
        <f>" "&amp;SUBSTITUTE(Table_Employee_Clean[[#This Row],[Phone]],"-","")</f>
        <v xml:space="preserve"> 8595325938</v>
      </c>
      <c r="P809" t="str">
        <f>TEXT(Table_Employee_Clean[[#This Row],[Format_Phone]],"(000) 000-0000")</f>
        <v>(859) 532-5938</v>
      </c>
      <c r="Q809" t="str">
        <f>CONCATENATE(TRIM(Table_Employee_Clean[[#This Row],[First_Name]])," ",TRIM(Table_Employee_Clean[[#This Row],[Last_Name]]))</f>
        <v>Bob Smith</v>
      </c>
      <c r="R809">
        <f ca="1">DATEDIF(Table_Employee_Clean[[#This Row],[Join_Date]], TODAY(), "y")</f>
        <v>2</v>
      </c>
      <c r="S809" t="str">
        <f>CONCATENATE(TRIM(Table_Employee_Clean[[#This Row],[Name_Concat]])," FROM ",TRIM(Table_Employee_Clean[[#This Row],[Region]]))</f>
        <v>Bob Smith FROM Nevada</v>
      </c>
    </row>
    <row r="810" spans="1:19" x14ac:dyDescent="0.25">
      <c r="A810" t="s">
        <v>944</v>
      </c>
      <c r="B810" t="s">
        <v>57</v>
      </c>
      <c r="C810" t="s">
        <v>86</v>
      </c>
      <c r="D810">
        <v>30</v>
      </c>
      <c r="E810" t="s">
        <v>1168</v>
      </c>
      <c r="F810" t="s">
        <v>1161</v>
      </c>
      <c r="G810" t="s">
        <v>33</v>
      </c>
      <c r="H810" s="5">
        <v>44633</v>
      </c>
      <c r="I810">
        <v>62834.720000000001</v>
      </c>
      <c r="J810" t="s">
        <v>98</v>
      </c>
      <c r="K810">
        <v>-9337970580</v>
      </c>
      <c r="L810" t="s">
        <v>30</v>
      </c>
      <c r="M810" t="b">
        <v>1</v>
      </c>
      <c r="N810" s="6" cm="1">
        <f t="array" ref="N810">IF(Table_Employee!I810="N/A",
    IFERROR(MEDIAN(_xlfn._xlws.FILTER(Table_Employee_Clean[Salary],
        (Table_Employee_Clean[Department] = Table_Employee!E810) *
        (Table_Employee_Clean[Region] = Table_Employee!F810))),
    "N/A"),
Table_Employee!I810)</f>
        <v>62834.720000000001</v>
      </c>
      <c r="O810" t="str">
        <f>" "&amp;SUBSTITUTE(Table_Employee_Clean[[#This Row],[Phone]],"-","")</f>
        <v xml:space="preserve"> 9337970580</v>
      </c>
      <c r="P810" t="str">
        <f>TEXT(Table_Employee_Clean[[#This Row],[Format_Phone]],"(000) 000-0000")</f>
        <v>(933) 797-0580</v>
      </c>
      <c r="Q810" t="str">
        <f>CONCATENATE(TRIM(Table_Employee_Clean[[#This Row],[First_Name]])," ",TRIM(Table_Employee_Clean[[#This Row],[Last_Name]]))</f>
        <v>David Miller</v>
      </c>
      <c r="R810">
        <f ca="1">DATEDIF(Table_Employee_Clean[[#This Row],[Join_Date]], TODAY(), "y")</f>
        <v>4</v>
      </c>
      <c r="S810" t="str">
        <f>CONCATENATE(TRIM(Table_Employee_Clean[[#This Row],[Name_Concat]])," FROM ",TRIM(Table_Employee_Clean[[#This Row],[Region]]))</f>
        <v>David Miller FROM California</v>
      </c>
    </row>
    <row r="811" spans="1:19" x14ac:dyDescent="0.25">
      <c r="A811" t="s">
        <v>945</v>
      </c>
      <c r="B811" t="s">
        <v>36</v>
      </c>
      <c r="C811" t="s">
        <v>26</v>
      </c>
      <c r="D811">
        <v>35</v>
      </c>
      <c r="E811" t="s">
        <v>1162</v>
      </c>
      <c r="F811" t="s">
        <v>1167</v>
      </c>
      <c r="G811" t="s">
        <v>16</v>
      </c>
      <c r="H811" s="5">
        <v>43964</v>
      </c>
      <c r="I811">
        <v>83273.41</v>
      </c>
      <c r="J811" t="s">
        <v>46</v>
      </c>
      <c r="K811">
        <v>-6295187793</v>
      </c>
      <c r="L811" t="s">
        <v>23</v>
      </c>
      <c r="M811" t="b">
        <v>0</v>
      </c>
      <c r="N811" s="6" cm="1">
        <f t="array" ref="N811">IF(Table_Employee!I811="N/A",
    IFERROR(MEDIAN(_xlfn._xlws.FILTER(Table_Employee_Clean[Salary],
        (Table_Employee_Clean[Department] = Table_Employee!E811) *
        (Table_Employee_Clean[Region] = Table_Employee!F811))),
    "N/A"),
Table_Employee!I811)</f>
        <v>83273.41</v>
      </c>
      <c r="O811" t="str">
        <f>" "&amp;SUBSTITUTE(Table_Employee_Clean[[#This Row],[Phone]],"-","")</f>
        <v xml:space="preserve"> 6295187793</v>
      </c>
      <c r="P811" t="str">
        <f>TEXT(Table_Employee_Clean[[#This Row],[Format_Phone]],"(000) 000-0000")</f>
        <v>(629) 518-7793</v>
      </c>
      <c r="Q811" t="str">
        <f>CONCATENATE(TRIM(Table_Employee_Clean[[#This Row],[First_Name]])," ",TRIM(Table_Employee_Clean[[#This Row],[Last_Name]]))</f>
        <v>Frank Jones</v>
      </c>
      <c r="R811">
        <f ca="1">DATEDIF(Table_Employee_Clean[[#This Row],[Join_Date]], TODAY(), "y")</f>
        <v>6</v>
      </c>
      <c r="S811" t="str">
        <f>CONCATENATE(TRIM(Table_Employee_Clean[[#This Row],[Name_Concat]])," FROM ",TRIM(Table_Employee_Clean[[#This Row],[Region]]))</f>
        <v>Frank Jones FROM Florida</v>
      </c>
    </row>
    <row r="812" spans="1:19" x14ac:dyDescent="0.25">
      <c r="A812" t="s">
        <v>946</v>
      </c>
      <c r="B812" t="s">
        <v>63</v>
      </c>
      <c r="C812" t="s">
        <v>37</v>
      </c>
      <c r="D812">
        <v>30</v>
      </c>
      <c r="E812" t="s">
        <v>1170</v>
      </c>
      <c r="F812" t="s">
        <v>1161</v>
      </c>
      <c r="G812" t="s">
        <v>28</v>
      </c>
      <c r="H812" s="5">
        <v>45007</v>
      </c>
      <c r="I812">
        <v>58917.58</v>
      </c>
      <c r="J812" t="s">
        <v>65</v>
      </c>
      <c r="K812">
        <v>-1763425072</v>
      </c>
      <c r="L812" t="s">
        <v>30</v>
      </c>
      <c r="M812" t="b">
        <v>0</v>
      </c>
      <c r="N812" s="6" cm="1">
        <f t="array" ref="N812">IF(Table_Employee!I812="N/A",
    IFERROR(MEDIAN(_xlfn._xlws.FILTER(Table_Employee_Clean[Salary],
        (Table_Employee_Clean[Department] = Table_Employee!E812) *
        (Table_Employee_Clean[Region] = Table_Employee!F812))),
    "N/A"),
Table_Employee!I812)</f>
        <v>58917.58</v>
      </c>
      <c r="O812" t="str">
        <f>" "&amp;SUBSTITUTE(Table_Employee_Clean[[#This Row],[Phone]],"-","")</f>
        <v xml:space="preserve"> 1763425072</v>
      </c>
      <c r="P812" t="str">
        <f>TEXT(Table_Employee_Clean[[#This Row],[Format_Phone]],"(000) 000-0000")</f>
        <v>(176) 342-5072</v>
      </c>
      <c r="Q812" t="str">
        <f>CONCATENATE(TRIM(Table_Employee_Clean[[#This Row],[First_Name]])," ",TRIM(Table_Employee_Clean[[#This Row],[Last_Name]]))</f>
        <v>Heidi Williams</v>
      </c>
      <c r="R812">
        <f ca="1">DATEDIF(Table_Employee_Clean[[#This Row],[Join_Date]], TODAY(), "y")</f>
        <v>3</v>
      </c>
      <c r="S812" t="str">
        <f>CONCATENATE(TRIM(Table_Employee_Clean[[#This Row],[Name_Concat]])," FROM ",TRIM(Table_Employee_Clean[[#This Row],[Region]]))</f>
        <v>Heidi Williams FROM California</v>
      </c>
    </row>
    <row r="813" spans="1:19" x14ac:dyDescent="0.25">
      <c r="A813" t="s">
        <v>947</v>
      </c>
      <c r="B813" t="s">
        <v>13</v>
      </c>
      <c r="C813" t="s">
        <v>37</v>
      </c>
      <c r="D813">
        <v>35</v>
      </c>
      <c r="E813" t="s">
        <v>1168</v>
      </c>
      <c r="F813" t="s">
        <v>1165</v>
      </c>
      <c r="G813" t="s">
        <v>16</v>
      </c>
      <c r="H813" s="5">
        <v>45453</v>
      </c>
      <c r="I813">
        <v>71148.27</v>
      </c>
      <c r="J813" t="s">
        <v>129</v>
      </c>
      <c r="K813">
        <v>-3055978244</v>
      </c>
      <c r="L813" t="s">
        <v>23</v>
      </c>
      <c r="M813" t="b">
        <v>1</v>
      </c>
      <c r="N813" s="6" cm="1">
        <f t="array" ref="N813">IF(Table_Employee!I813="N/A",
    IFERROR(MEDIAN(_xlfn._xlws.FILTER(Table_Employee_Clean[Salary],
        (Table_Employee_Clean[Department] = Table_Employee!E813) *
        (Table_Employee_Clean[Region] = Table_Employee!F813))),
    "N/A"),
Table_Employee!I813)</f>
        <v>71148.27</v>
      </c>
      <c r="O813" t="str">
        <f>" "&amp;SUBSTITUTE(Table_Employee_Clean[[#This Row],[Phone]],"-","")</f>
        <v xml:space="preserve"> 3055978244</v>
      </c>
      <c r="P813" t="str">
        <f>TEXT(Table_Employee_Clean[[#This Row],[Format_Phone]],"(000) 000-0000")</f>
        <v>(305) 597-8244</v>
      </c>
      <c r="Q813" t="str">
        <f>CONCATENATE(TRIM(Table_Employee_Clean[[#This Row],[First_Name]])," ",TRIM(Table_Employee_Clean[[#This Row],[Last_Name]]))</f>
        <v>Bob Williams</v>
      </c>
      <c r="R813">
        <f ca="1">DATEDIF(Table_Employee_Clean[[#This Row],[Join_Date]], TODAY(), "y")</f>
        <v>2</v>
      </c>
      <c r="S813" t="str">
        <f>CONCATENATE(TRIM(Table_Employee_Clean[[#This Row],[Name_Concat]])," FROM ",TRIM(Table_Employee_Clean[[#This Row],[Region]]))</f>
        <v>Bob Williams FROM Nevada</v>
      </c>
    </row>
    <row r="814" spans="1:19" x14ac:dyDescent="0.25">
      <c r="A814" t="s">
        <v>948</v>
      </c>
      <c r="B814" t="s">
        <v>67</v>
      </c>
      <c r="C814" t="s">
        <v>111</v>
      </c>
      <c r="D814">
        <v>30</v>
      </c>
      <c r="E814" t="s">
        <v>1168</v>
      </c>
      <c r="F814" t="s">
        <v>1169</v>
      </c>
      <c r="G814" t="s">
        <v>28</v>
      </c>
      <c r="H814" s="5">
        <v>44156</v>
      </c>
      <c r="I814">
        <v>118172.42</v>
      </c>
      <c r="J814" t="s">
        <v>122</v>
      </c>
      <c r="K814">
        <v>-7598339913</v>
      </c>
      <c r="L814" t="s">
        <v>40</v>
      </c>
      <c r="M814" t="b">
        <v>1</v>
      </c>
      <c r="N814" s="6" cm="1">
        <f t="array" ref="N814">IF(Table_Employee!I814="N/A",
    IFERROR(MEDIAN(_xlfn._xlws.FILTER(Table_Employee_Clean[Salary],
        (Table_Employee_Clean[Department] = Table_Employee!E814) *
        (Table_Employee_Clean[Region] = Table_Employee!F814))),
    "N/A"),
Table_Employee!I814)</f>
        <v>118172.42</v>
      </c>
      <c r="O814" t="str">
        <f>" "&amp;SUBSTITUTE(Table_Employee_Clean[[#This Row],[Phone]],"-","")</f>
        <v xml:space="preserve"> 7598339913</v>
      </c>
      <c r="P814" t="str">
        <f>TEXT(Table_Employee_Clean[[#This Row],[Format_Phone]],"(000) 000-0000")</f>
        <v>(759) 833-9913</v>
      </c>
      <c r="Q814" t="str">
        <f>CONCATENATE(TRIM(Table_Employee_Clean[[#This Row],[First_Name]])," ",TRIM(Table_Employee_Clean[[#This Row],[Last_Name]]))</f>
        <v>Grace Smith</v>
      </c>
      <c r="R814">
        <f ca="1">DATEDIF(Table_Employee_Clean[[#This Row],[Join_Date]], TODAY(), "y")</f>
        <v>5</v>
      </c>
      <c r="S814" t="str">
        <f>CONCATENATE(TRIM(Table_Employee_Clean[[#This Row],[Name_Concat]])," FROM ",TRIM(Table_Employee_Clean[[#This Row],[Region]]))</f>
        <v>Grace Smith FROM New York</v>
      </c>
    </row>
    <row r="815" spans="1:19" x14ac:dyDescent="0.25">
      <c r="A815" t="s">
        <v>949</v>
      </c>
      <c r="B815" t="s">
        <v>36</v>
      </c>
      <c r="C815" t="s">
        <v>20</v>
      </c>
      <c r="D815">
        <v>30</v>
      </c>
      <c r="E815" t="s">
        <v>1160</v>
      </c>
      <c r="F815" t="s">
        <v>1171</v>
      </c>
      <c r="G815" t="s">
        <v>33</v>
      </c>
      <c r="H815" s="5">
        <v>45437</v>
      </c>
      <c r="I815">
        <v>118614.37</v>
      </c>
      <c r="J815" t="s">
        <v>198</v>
      </c>
      <c r="K815">
        <v>-388436603</v>
      </c>
      <c r="L815" t="s">
        <v>18</v>
      </c>
      <c r="M815" t="b">
        <v>0</v>
      </c>
      <c r="N815" s="6" cm="1">
        <f t="array" ref="N815">IF(Table_Employee!I815="N/A",
    IFERROR(MEDIAN(_xlfn._xlws.FILTER(Table_Employee_Clean[Salary],
        (Table_Employee_Clean[Department] = Table_Employee!E815) *
        (Table_Employee_Clean[Region] = Table_Employee!F815))),
    "N/A"),
Table_Employee!I815)</f>
        <v>118614.37</v>
      </c>
      <c r="O815" t="str">
        <f>" "&amp;SUBSTITUTE(Table_Employee_Clean[[#This Row],[Phone]],"-","")</f>
        <v xml:space="preserve"> 388436603</v>
      </c>
      <c r="P815" t="str">
        <f>TEXT(Table_Employee_Clean[[#This Row],[Format_Phone]],"(000) 000-0000")</f>
        <v>(038) 843-6603</v>
      </c>
      <c r="Q815" t="str">
        <f>CONCATENATE(TRIM(Table_Employee_Clean[[#This Row],[First_Name]])," ",TRIM(Table_Employee_Clean[[#This Row],[Last_Name]]))</f>
        <v>Frank Brown</v>
      </c>
      <c r="R815">
        <f ca="1">DATEDIF(Table_Employee_Clean[[#This Row],[Join_Date]], TODAY(), "y")</f>
        <v>2</v>
      </c>
      <c r="S815" t="str">
        <f>CONCATENATE(TRIM(Table_Employee_Clean[[#This Row],[Name_Concat]])," FROM ",TRIM(Table_Employee_Clean[[#This Row],[Region]]))</f>
        <v>Frank Brown FROM Illinois</v>
      </c>
    </row>
    <row r="816" spans="1:19" x14ac:dyDescent="0.25">
      <c r="A816" t="s">
        <v>950</v>
      </c>
      <c r="B816" t="s">
        <v>36</v>
      </c>
      <c r="C816" t="s">
        <v>20</v>
      </c>
      <c r="D816">
        <v>30</v>
      </c>
      <c r="E816" t="s">
        <v>1160</v>
      </c>
      <c r="F816" t="s">
        <v>1169</v>
      </c>
      <c r="G816" t="s">
        <v>16</v>
      </c>
      <c r="H816" s="5">
        <v>45188</v>
      </c>
      <c r="I816">
        <v>96872.36</v>
      </c>
      <c r="J816" t="s">
        <v>198</v>
      </c>
      <c r="K816">
        <v>-4324006156</v>
      </c>
      <c r="L816" t="s">
        <v>40</v>
      </c>
      <c r="M816" t="b">
        <v>0</v>
      </c>
      <c r="N816" s="6" cm="1">
        <f t="array" ref="N816">IF(Table_Employee!I816="N/A",
    IFERROR(MEDIAN(_xlfn._xlws.FILTER(Table_Employee_Clean[Salary],
        (Table_Employee_Clean[Department] = Table_Employee!E816) *
        (Table_Employee_Clean[Region] = Table_Employee!F816))),
    "N/A"),
Table_Employee!I816)</f>
        <v>96872.36</v>
      </c>
      <c r="O816" t="str">
        <f>" "&amp;SUBSTITUTE(Table_Employee_Clean[[#This Row],[Phone]],"-","")</f>
        <v xml:space="preserve"> 4324006156</v>
      </c>
      <c r="P816" t="str">
        <f>TEXT(Table_Employee_Clean[[#This Row],[Format_Phone]],"(000) 000-0000")</f>
        <v>(432) 400-6156</v>
      </c>
      <c r="Q816" t="str">
        <f>CONCATENATE(TRIM(Table_Employee_Clean[[#This Row],[First_Name]])," ",TRIM(Table_Employee_Clean[[#This Row],[Last_Name]]))</f>
        <v>Frank Brown</v>
      </c>
      <c r="R816">
        <f ca="1">DATEDIF(Table_Employee_Clean[[#This Row],[Join_Date]], TODAY(), "y")</f>
        <v>3</v>
      </c>
      <c r="S816" t="str">
        <f>CONCATENATE(TRIM(Table_Employee_Clean[[#This Row],[Name_Concat]])," FROM ",TRIM(Table_Employee_Clean[[#This Row],[Region]]))</f>
        <v>Frank Brown FROM New York</v>
      </c>
    </row>
    <row r="817" spans="1:19" x14ac:dyDescent="0.25">
      <c r="A817" t="s">
        <v>951</v>
      </c>
      <c r="B817" t="s">
        <v>63</v>
      </c>
      <c r="C817" t="s">
        <v>26</v>
      </c>
      <c r="D817">
        <v>25</v>
      </c>
      <c r="E817" t="s">
        <v>1168</v>
      </c>
      <c r="F817" t="s">
        <v>1171</v>
      </c>
      <c r="G817" t="s">
        <v>33</v>
      </c>
      <c r="H817" s="5">
        <v>44497</v>
      </c>
      <c r="I817">
        <v>88856.14</v>
      </c>
      <c r="J817" t="s">
        <v>251</v>
      </c>
      <c r="K817">
        <v>-2768297513</v>
      </c>
      <c r="L817" t="s">
        <v>30</v>
      </c>
      <c r="M817" t="b">
        <v>1</v>
      </c>
      <c r="N817" s="6" cm="1">
        <f t="array" ref="N817">IF(Table_Employee!I817="N/A",
    IFERROR(MEDIAN(_xlfn._xlws.FILTER(Table_Employee_Clean[Salary],
        (Table_Employee_Clean[Department] = Table_Employee!E817) *
        (Table_Employee_Clean[Region] = Table_Employee!F817))),
    "N/A"),
Table_Employee!I817)</f>
        <v>88856.14</v>
      </c>
      <c r="O817" t="str">
        <f>" "&amp;SUBSTITUTE(Table_Employee_Clean[[#This Row],[Phone]],"-","")</f>
        <v xml:space="preserve"> 2768297513</v>
      </c>
      <c r="P817" t="str">
        <f>TEXT(Table_Employee_Clean[[#This Row],[Format_Phone]],"(000) 000-0000")</f>
        <v>(276) 829-7513</v>
      </c>
      <c r="Q817" t="str">
        <f>CONCATENATE(TRIM(Table_Employee_Clean[[#This Row],[First_Name]])," ",TRIM(Table_Employee_Clean[[#This Row],[Last_Name]]))</f>
        <v>Heidi Jones</v>
      </c>
      <c r="R817">
        <f ca="1">DATEDIF(Table_Employee_Clean[[#This Row],[Join_Date]], TODAY(), "y")</f>
        <v>4</v>
      </c>
      <c r="S817" t="str">
        <f>CONCATENATE(TRIM(Table_Employee_Clean[[#This Row],[Name_Concat]])," FROM ",TRIM(Table_Employee_Clean[[#This Row],[Region]]))</f>
        <v>Heidi Jones FROM Illinois</v>
      </c>
    </row>
    <row r="818" spans="1:19" x14ac:dyDescent="0.25">
      <c r="A818" t="s">
        <v>952</v>
      </c>
      <c r="B818" t="s">
        <v>52</v>
      </c>
      <c r="C818" t="s">
        <v>111</v>
      </c>
      <c r="D818">
        <v>35</v>
      </c>
      <c r="E818" t="s">
        <v>1162</v>
      </c>
      <c r="F818" t="s">
        <v>1163</v>
      </c>
      <c r="G818" t="s">
        <v>28</v>
      </c>
      <c r="H818" s="5">
        <v>44053</v>
      </c>
      <c r="I818">
        <v>97985.61</v>
      </c>
      <c r="J818" t="s">
        <v>167</v>
      </c>
      <c r="K818">
        <v>-7439742924</v>
      </c>
      <c r="L818" t="s">
        <v>30</v>
      </c>
      <c r="M818" t="b">
        <v>0</v>
      </c>
      <c r="N818" s="6" cm="1">
        <f t="array" ref="N818">IF(Table_Employee!I818="N/A",
    IFERROR(MEDIAN(_xlfn._xlws.FILTER(Table_Employee_Clean[Salary],
        (Table_Employee_Clean[Department] = Table_Employee!E818) *
        (Table_Employee_Clean[Region] = Table_Employee!F818))),
    "N/A"),
Table_Employee!I818)</f>
        <v>97985.61</v>
      </c>
      <c r="O818" t="str">
        <f>" "&amp;SUBSTITUTE(Table_Employee_Clean[[#This Row],[Phone]],"-","")</f>
        <v xml:space="preserve"> 7439742924</v>
      </c>
      <c r="P818" t="str">
        <f>TEXT(Table_Employee_Clean[[#This Row],[Format_Phone]],"(000) 000-0000")</f>
        <v>(743) 974-2924</v>
      </c>
      <c r="Q818" t="str">
        <f>CONCATENATE(TRIM(Table_Employee_Clean[[#This Row],[First_Name]])," ",TRIM(Table_Employee_Clean[[#This Row],[Last_Name]]))</f>
        <v>Charlie Smith</v>
      </c>
      <c r="R818">
        <f ca="1">DATEDIF(Table_Employee_Clean[[#This Row],[Join_Date]], TODAY(), "y")</f>
        <v>6</v>
      </c>
      <c r="S818" t="str">
        <f>CONCATENATE(TRIM(Table_Employee_Clean[[#This Row],[Name_Concat]])," FROM ",TRIM(Table_Employee_Clean[[#This Row],[Region]]))</f>
        <v>Charlie Smith FROM Texas</v>
      </c>
    </row>
    <row r="819" spans="1:19" x14ac:dyDescent="0.25">
      <c r="A819" t="s">
        <v>953</v>
      </c>
      <c r="B819" t="s">
        <v>67</v>
      </c>
      <c r="C819" t="s">
        <v>37</v>
      </c>
      <c r="D819">
        <v>35</v>
      </c>
      <c r="E819" t="s">
        <v>1162</v>
      </c>
      <c r="F819" t="s">
        <v>1165</v>
      </c>
      <c r="G819" t="s">
        <v>28</v>
      </c>
      <c r="H819" s="5">
        <v>43956</v>
      </c>
      <c r="I819">
        <v>56337.31</v>
      </c>
      <c r="J819" t="s">
        <v>69</v>
      </c>
      <c r="K819">
        <v>-105875255</v>
      </c>
      <c r="L819" t="s">
        <v>40</v>
      </c>
      <c r="M819" t="b">
        <v>1</v>
      </c>
      <c r="N819" s="6" cm="1">
        <f t="array" ref="N819">IF(Table_Employee!I819="N/A",
    IFERROR(MEDIAN(_xlfn._xlws.FILTER(Table_Employee_Clean[Salary],
        (Table_Employee_Clean[Department] = Table_Employee!E819) *
        (Table_Employee_Clean[Region] = Table_Employee!F819))),
    "N/A"),
Table_Employee!I819)</f>
        <v>56337.31</v>
      </c>
      <c r="O819" t="str">
        <f>" "&amp;SUBSTITUTE(Table_Employee_Clean[[#This Row],[Phone]],"-","")</f>
        <v xml:space="preserve"> 105875255</v>
      </c>
      <c r="P819" t="str">
        <f>TEXT(Table_Employee_Clean[[#This Row],[Format_Phone]],"(000) 000-0000")</f>
        <v>(010) 587-5255</v>
      </c>
      <c r="Q819" t="str">
        <f>CONCATENATE(TRIM(Table_Employee_Clean[[#This Row],[First_Name]])," ",TRIM(Table_Employee_Clean[[#This Row],[Last_Name]]))</f>
        <v>Grace Williams</v>
      </c>
      <c r="R819">
        <f ca="1">DATEDIF(Table_Employee_Clean[[#This Row],[Join_Date]], TODAY(), "y")</f>
        <v>6</v>
      </c>
      <c r="S819" t="str">
        <f>CONCATENATE(TRIM(Table_Employee_Clean[[#This Row],[Name_Concat]])," FROM ",TRIM(Table_Employee_Clean[[#This Row],[Region]]))</f>
        <v>Grace Williams FROM Nevada</v>
      </c>
    </row>
    <row r="820" spans="1:19" x14ac:dyDescent="0.25">
      <c r="A820" t="s">
        <v>954</v>
      </c>
      <c r="B820" t="s">
        <v>25</v>
      </c>
      <c r="C820" t="s">
        <v>20</v>
      </c>
      <c r="D820">
        <v>30</v>
      </c>
      <c r="E820" t="s">
        <v>1160</v>
      </c>
      <c r="F820" t="s">
        <v>1169</v>
      </c>
      <c r="G820" t="s">
        <v>33</v>
      </c>
      <c r="H820" s="5">
        <v>44919</v>
      </c>
      <c r="I820">
        <v>70405.23</v>
      </c>
      <c r="J820" t="s">
        <v>76</v>
      </c>
      <c r="K820">
        <v>-8065625903</v>
      </c>
      <c r="L820" t="s">
        <v>40</v>
      </c>
      <c r="M820" t="b">
        <v>1</v>
      </c>
      <c r="N820" s="6" cm="1">
        <f t="array" ref="N820">IF(Table_Employee!I820="N/A",
    IFERROR(MEDIAN(_xlfn._xlws.FILTER(Table_Employee_Clean[Salary],
        (Table_Employee_Clean[Department] = Table_Employee!E820) *
        (Table_Employee_Clean[Region] = Table_Employee!F820))),
    "N/A"),
Table_Employee!I820)</f>
        <v>70405.23</v>
      </c>
      <c r="O820" t="str">
        <f>" "&amp;SUBSTITUTE(Table_Employee_Clean[[#This Row],[Phone]],"-","")</f>
        <v xml:space="preserve"> 8065625903</v>
      </c>
      <c r="P820" t="str">
        <f>TEXT(Table_Employee_Clean[[#This Row],[Format_Phone]],"(000) 000-0000")</f>
        <v>(806) 562-5903</v>
      </c>
      <c r="Q820" t="str">
        <f>CONCATENATE(TRIM(Table_Employee_Clean[[#This Row],[First_Name]])," ",TRIM(Table_Employee_Clean[[#This Row],[Last_Name]]))</f>
        <v>Alice Brown</v>
      </c>
      <c r="R820">
        <f ca="1">DATEDIF(Table_Employee_Clean[[#This Row],[Join_Date]], TODAY(), "y")</f>
        <v>3</v>
      </c>
      <c r="S820" t="str">
        <f>CONCATENATE(TRIM(Table_Employee_Clean[[#This Row],[Name_Concat]])," FROM ",TRIM(Table_Employee_Clean[[#This Row],[Region]]))</f>
        <v>Alice Brown FROM New York</v>
      </c>
    </row>
    <row r="821" spans="1:19" x14ac:dyDescent="0.25">
      <c r="A821" t="s">
        <v>955</v>
      </c>
      <c r="B821" t="s">
        <v>63</v>
      </c>
      <c r="C821" t="s">
        <v>111</v>
      </c>
      <c r="D821">
        <v>30</v>
      </c>
      <c r="E821" t="s">
        <v>1164</v>
      </c>
      <c r="F821" t="s">
        <v>1165</v>
      </c>
      <c r="G821" t="s">
        <v>33</v>
      </c>
      <c r="H821" s="5">
        <v>44444</v>
      </c>
      <c r="I821">
        <v>89919.35</v>
      </c>
      <c r="J821" t="s">
        <v>284</v>
      </c>
      <c r="K821">
        <v>-5990802710</v>
      </c>
      <c r="L821" t="s">
        <v>23</v>
      </c>
      <c r="M821" t="b">
        <v>1</v>
      </c>
      <c r="N821" s="6" cm="1">
        <f t="array" ref="N821">IF(Table_Employee!I821="N/A",
    IFERROR(MEDIAN(_xlfn._xlws.FILTER(Table_Employee_Clean[Salary],
        (Table_Employee_Clean[Department] = Table_Employee!E821) *
        (Table_Employee_Clean[Region] = Table_Employee!F821))),
    "N/A"),
Table_Employee!I821)</f>
        <v>89919.35</v>
      </c>
      <c r="O821" t="str">
        <f>" "&amp;SUBSTITUTE(Table_Employee_Clean[[#This Row],[Phone]],"-","")</f>
        <v xml:space="preserve"> 5990802710</v>
      </c>
      <c r="P821" t="str">
        <f>TEXT(Table_Employee_Clean[[#This Row],[Format_Phone]],"(000) 000-0000")</f>
        <v>(599) 080-2710</v>
      </c>
      <c r="Q821" t="str">
        <f>CONCATENATE(TRIM(Table_Employee_Clean[[#This Row],[First_Name]])," ",TRIM(Table_Employee_Clean[[#This Row],[Last_Name]]))</f>
        <v>Heidi Smith</v>
      </c>
      <c r="R821">
        <f ca="1">DATEDIF(Table_Employee_Clean[[#This Row],[Join_Date]], TODAY(), "y")</f>
        <v>5</v>
      </c>
      <c r="S821" t="str">
        <f>CONCATENATE(TRIM(Table_Employee_Clean[[#This Row],[Name_Concat]])," FROM ",TRIM(Table_Employee_Clean[[#This Row],[Region]]))</f>
        <v>Heidi Smith FROM Nevada</v>
      </c>
    </row>
    <row r="822" spans="1:19" x14ac:dyDescent="0.25">
      <c r="A822" t="s">
        <v>956</v>
      </c>
      <c r="B822" t="s">
        <v>32</v>
      </c>
      <c r="C822" t="s">
        <v>14</v>
      </c>
      <c r="D822">
        <v>40</v>
      </c>
      <c r="E822" t="s">
        <v>1160</v>
      </c>
      <c r="F822" t="s">
        <v>1161</v>
      </c>
      <c r="G822" t="s">
        <v>16</v>
      </c>
      <c r="H822" s="5">
        <v>45024</v>
      </c>
      <c r="I822">
        <v>50568.35</v>
      </c>
      <c r="J822" t="s">
        <v>34</v>
      </c>
      <c r="K822">
        <v>-2218231554</v>
      </c>
      <c r="L822" t="s">
        <v>30</v>
      </c>
      <c r="M822" t="b">
        <v>1</v>
      </c>
      <c r="N822" s="6" cm="1">
        <f t="array" ref="N822">IF(Table_Employee!I822="N/A",
    IFERROR(MEDIAN(_xlfn._xlws.FILTER(Table_Employee_Clean[Salary],
        (Table_Employee_Clean[Department] = Table_Employee!E822) *
        (Table_Employee_Clean[Region] = Table_Employee!F822))),
    "N/A"),
Table_Employee!I822)</f>
        <v>50568.35</v>
      </c>
      <c r="O822" t="str">
        <f>" "&amp;SUBSTITUTE(Table_Employee_Clean[[#This Row],[Phone]],"-","")</f>
        <v xml:space="preserve"> 2218231554</v>
      </c>
      <c r="P822" t="str">
        <f>TEXT(Table_Employee_Clean[[#This Row],[Format_Phone]],"(000) 000-0000")</f>
        <v>(221) 823-1554</v>
      </c>
      <c r="Q822" t="str">
        <f>CONCATENATE(TRIM(Table_Employee_Clean[[#This Row],[First_Name]])," ",TRIM(Table_Employee_Clean[[#This Row],[Last_Name]]))</f>
        <v>Eva Davis</v>
      </c>
      <c r="R822">
        <f ca="1">DATEDIF(Table_Employee_Clean[[#This Row],[Join_Date]], TODAY(), "y")</f>
        <v>3</v>
      </c>
      <c r="S822" t="str">
        <f>CONCATENATE(TRIM(Table_Employee_Clean[[#This Row],[Name_Concat]])," FROM ",TRIM(Table_Employee_Clean[[#This Row],[Region]]))</f>
        <v>Eva Davis FROM California</v>
      </c>
    </row>
    <row r="823" spans="1:19" x14ac:dyDescent="0.25">
      <c r="A823" t="s">
        <v>957</v>
      </c>
      <c r="B823" t="s">
        <v>67</v>
      </c>
      <c r="C823" t="s">
        <v>20</v>
      </c>
      <c r="D823">
        <v>30</v>
      </c>
      <c r="E823" t="s">
        <v>1170</v>
      </c>
      <c r="F823" t="s">
        <v>1163</v>
      </c>
      <c r="G823" t="s">
        <v>33</v>
      </c>
      <c r="H823" s="5">
        <v>44955</v>
      </c>
      <c r="I823" t="s">
        <v>223</v>
      </c>
      <c r="J823" t="s">
        <v>173</v>
      </c>
      <c r="K823">
        <v>-1651768085</v>
      </c>
      <c r="L823" t="s">
        <v>30</v>
      </c>
      <c r="M823" t="b">
        <v>0</v>
      </c>
      <c r="N823" s="6" cm="1">
        <f t="array" ref="N823">IF(Table_Employee!I823="N/A",
    IFERROR(MEDIAN(_xlfn._xlws.FILTER(Table_Employee_Clean[Salary],
        (Table_Employee_Clean[Department] = Table_Employee!E823) *
        (Table_Employee_Clean[Region] = Table_Employee!F823))),
    "N/A"),
Table_Employee!I823)</f>
        <v>91600.13</v>
      </c>
      <c r="O823" t="str">
        <f>" "&amp;SUBSTITUTE(Table_Employee_Clean[[#This Row],[Phone]],"-","")</f>
        <v xml:space="preserve"> 1651768085</v>
      </c>
      <c r="P823" t="str">
        <f>TEXT(Table_Employee_Clean[[#This Row],[Format_Phone]],"(000) 000-0000")</f>
        <v>(165) 176-8085</v>
      </c>
      <c r="Q823" t="str">
        <f>CONCATENATE(TRIM(Table_Employee_Clean[[#This Row],[First_Name]])," ",TRIM(Table_Employee_Clean[[#This Row],[Last_Name]]))</f>
        <v>Grace Brown</v>
      </c>
      <c r="R823">
        <f ca="1">DATEDIF(Table_Employee_Clean[[#This Row],[Join_Date]], TODAY(), "y")</f>
        <v>3</v>
      </c>
      <c r="S823" t="str">
        <f>CONCATENATE(TRIM(Table_Employee_Clean[[#This Row],[Name_Concat]])," FROM ",TRIM(Table_Employee_Clean[[#This Row],[Region]]))</f>
        <v>Grace Brown FROM Texas</v>
      </c>
    </row>
    <row r="824" spans="1:19" x14ac:dyDescent="0.25">
      <c r="A824" t="s">
        <v>958</v>
      </c>
      <c r="B824" t="s">
        <v>36</v>
      </c>
      <c r="C824" t="s">
        <v>86</v>
      </c>
      <c r="D824">
        <v>25</v>
      </c>
      <c r="E824" t="s">
        <v>1170</v>
      </c>
      <c r="F824" t="s">
        <v>1163</v>
      </c>
      <c r="G824" t="s">
        <v>16</v>
      </c>
      <c r="H824" s="5">
        <v>44715</v>
      </c>
      <c r="I824">
        <v>99155.53</v>
      </c>
      <c r="J824" t="s">
        <v>101</v>
      </c>
      <c r="K824">
        <v>-6281372142</v>
      </c>
      <c r="L824" t="s">
        <v>40</v>
      </c>
      <c r="M824" t="b">
        <v>1</v>
      </c>
      <c r="N824" s="6" cm="1">
        <f t="array" ref="N824">IF(Table_Employee!I824="N/A",
    IFERROR(MEDIAN(_xlfn._xlws.FILTER(Table_Employee_Clean[Salary],
        (Table_Employee_Clean[Department] = Table_Employee!E824) *
        (Table_Employee_Clean[Region] = Table_Employee!F824))),
    "N/A"),
Table_Employee!I824)</f>
        <v>99155.53</v>
      </c>
      <c r="O824" t="str">
        <f>" "&amp;SUBSTITUTE(Table_Employee_Clean[[#This Row],[Phone]],"-","")</f>
        <v xml:space="preserve"> 6281372142</v>
      </c>
      <c r="P824" t="str">
        <f>TEXT(Table_Employee_Clean[[#This Row],[Format_Phone]],"(000) 000-0000")</f>
        <v>(628) 137-2142</v>
      </c>
      <c r="Q824" t="str">
        <f>CONCATENATE(TRIM(Table_Employee_Clean[[#This Row],[First_Name]])," ",TRIM(Table_Employee_Clean[[#This Row],[Last_Name]]))</f>
        <v>Frank Miller</v>
      </c>
      <c r="R824">
        <f ca="1">DATEDIF(Table_Employee_Clean[[#This Row],[Join_Date]], TODAY(), "y")</f>
        <v>4</v>
      </c>
      <c r="S824" t="str">
        <f>CONCATENATE(TRIM(Table_Employee_Clean[[#This Row],[Name_Concat]])," FROM ",TRIM(Table_Employee_Clean[[#This Row],[Region]]))</f>
        <v>Frank Miller FROM Texas</v>
      </c>
    </row>
    <row r="825" spans="1:19" x14ac:dyDescent="0.25">
      <c r="A825" t="s">
        <v>959</v>
      </c>
      <c r="B825" t="s">
        <v>36</v>
      </c>
      <c r="C825" t="s">
        <v>14</v>
      </c>
      <c r="D825">
        <v>40</v>
      </c>
      <c r="E825" t="s">
        <v>1162</v>
      </c>
      <c r="F825" t="s">
        <v>1167</v>
      </c>
      <c r="G825" t="s">
        <v>33</v>
      </c>
      <c r="H825" s="5">
        <v>44947</v>
      </c>
      <c r="I825">
        <v>64785.13</v>
      </c>
      <c r="J825" t="s">
        <v>50</v>
      </c>
      <c r="K825">
        <v>-3080037002</v>
      </c>
      <c r="L825" t="s">
        <v>18</v>
      </c>
      <c r="M825" t="b">
        <v>1</v>
      </c>
      <c r="N825" s="6" cm="1">
        <f t="array" ref="N825">IF(Table_Employee!I825="N/A",
    IFERROR(MEDIAN(_xlfn._xlws.FILTER(Table_Employee_Clean[Salary],
        (Table_Employee_Clean[Department] = Table_Employee!E825) *
        (Table_Employee_Clean[Region] = Table_Employee!F825))),
    "N/A"),
Table_Employee!I825)</f>
        <v>64785.13</v>
      </c>
      <c r="O825" t="str">
        <f>" "&amp;SUBSTITUTE(Table_Employee_Clean[[#This Row],[Phone]],"-","")</f>
        <v xml:space="preserve"> 3080037002</v>
      </c>
      <c r="P825" t="str">
        <f>TEXT(Table_Employee_Clean[[#This Row],[Format_Phone]],"(000) 000-0000")</f>
        <v>(308) 003-7002</v>
      </c>
      <c r="Q825" t="str">
        <f>CONCATENATE(TRIM(Table_Employee_Clean[[#This Row],[First_Name]])," ",TRIM(Table_Employee_Clean[[#This Row],[Last_Name]]))</f>
        <v>Frank Davis</v>
      </c>
      <c r="R825">
        <f ca="1">DATEDIF(Table_Employee_Clean[[#This Row],[Join_Date]], TODAY(), "y")</f>
        <v>3</v>
      </c>
      <c r="S825" t="str">
        <f>CONCATENATE(TRIM(Table_Employee_Clean[[#This Row],[Name_Concat]])," FROM ",TRIM(Table_Employee_Clean[[#This Row],[Region]]))</f>
        <v>Frank Davis FROM Florida</v>
      </c>
    </row>
    <row r="826" spans="1:19" x14ac:dyDescent="0.25">
      <c r="A826" t="s">
        <v>960</v>
      </c>
      <c r="B826" t="s">
        <v>52</v>
      </c>
      <c r="C826" t="s">
        <v>42</v>
      </c>
      <c r="D826">
        <v>30</v>
      </c>
      <c r="E826" t="s">
        <v>1168</v>
      </c>
      <c r="F826" t="s">
        <v>1167</v>
      </c>
      <c r="G826" t="s">
        <v>33</v>
      </c>
      <c r="H826" s="5">
        <v>45551</v>
      </c>
      <c r="I826">
        <v>79206.48</v>
      </c>
      <c r="J826" t="s">
        <v>81</v>
      </c>
      <c r="K826">
        <v>-3228556607</v>
      </c>
      <c r="L826" t="s">
        <v>30</v>
      </c>
      <c r="M826" t="b">
        <v>0</v>
      </c>
      <c r="N826" s="6" cm="1">
        <f t="array" ref="N826">IF(Table_Employee!I826="N/A",
    IFERROR(MEDIAN(_xlfn._xlws.FILTER(Table_Employee_Clean[Salary],
        (Table_Employee_Clean[Department] = Table_Employee!E826) *
        (Table_Employee_Clean[Region] = Table_Employee!F826))),
    "N/A"),
Table_Employee!I826)</f>
        <v>79206.48</v>
      </c>
      <c r="O826" t="str">
        <f>" "&amp;SUBSTITUTE(Table_Employee_Clean[[#This Row],[Phone]],"-","")</f>
        <v xml:space="preserve"> 3228556607</v>
      </c>
      <c r="P826" t="str">
        <f>TEXT(Table_Employee_Clean[[#This Row],[Format_Phone]],"(000) 000-0000")</f>
        <v>(322) 855-6607</v>
      </c>
      <c r="Q826" t="str">
        <f>CONCATENATE(TRIM(Table_Employee_Clean[[#This Row],[First_Name]])," ",TRIM(Table_Employee_Clean[[#This Row],[Last_Name]]))</f>
        <v>Charlie Garcia</v>
      </c>
      <c r="R826">
        <f ca="1">DATEDIF(Table_Employee_Clean[[#This Row],[Join_Date]], TODAY(), "y")</f>
        <v>2</v>
      </c>
      <c r="S826" t="str">
        <f>CONCATENATE(TRIM(Table_Employee_Clean[[#This Row],[Name_Concat]])," FROM ",TRIM(Table_Employee_Clean[[#This Row],[Region]]))</f>
        <v>Charlie Garcia FROM Florida</v>
      </c>
    </row>
    <row r="827" spans="1:19" x14ac:dyDescent="0.25">
      <c r="A827" t="s">
        <v>961</v>
      </c>
      <c r="B827" t="s">
        <v>52</v>
      </c>
      <c r="C827" t="s">
        <v>20</v>
      </c>
      <c r="D827">
        <v>30</v>
      </c>
      <c r="E827" t="s">
        <v>1166</v>
      </c>
      <c r="F827" t="s">
        <v>1163</v>
      </c>
      <c r="G827" t="s">
        <v>28</v>
      </c>
      <c r="H827" s="5">
        <v>43863</v>
      </c>
      <c r="I827">
        <v>60079.71</v>
      </c>
      <c r="J827" t="s">
        <v>114</v>
      </c>
      <c r="K827">
        <v>-4706810389</v>
      </c>
      <c r="L827" t="s">
        <v>18</v>
      </c>
      <c r="M827" t="b">
        <v>1</v>
      </c>
      <c r="N827" s="6" cm="1">
        <f t="array" ref="N827">IF(Table_Employee!I827="N/A",
    IFERROR(MEDIAN(_xlfn._xlws.FILTER(Table_Employee_Clean[Salary],
        (Table_Employee_Clean[Department] = Table_Employee!E827) *
        (Table_Employee_Clean[Region] = Table_Employee!F827))),
    "N/A"),
Table_Employee!I827)</f>
        <v>60079.71</v>
      </c>
      <c r="O827" t="str">
        <f>" "&amp;SUBSTITUTE(Table_Employee_Clean[[#This Row],[Phone]],"-","")</f>
        <v xml:space="preserve"> 4706810389</v>
      </c>
      <c r="P827" t="str">
        <f>TEXT(Table_Employee_Clean[[#This Row],[Format_Phone]],"(000) 000-0000")</f>
        <v>(470) 681-0389</v>
      </c>
      <c r="Q827" t="str">
        <f>CONCATENATE(TRIM(Table_Employee_Clean[[#This Row],[First_Name]])," ",TRIM(Table_Employee_Clean[[#This Row],[Last_Name]]))</f>
        <v>Charlie Brown</v>
      </c>
      <c r="R827">
        <f ca="1">DATEDIF(Table_Employee_Clean[[#This Row],[Join_Date]], TODAY(), "y")</f>
        <v>6</v>
      </c>
      <c r="S827" t="str">
        <f>CONCATENATE(TRIM(Table_Employee_Clean[[#This Row],[Name_Concat]])," FROM ",TRIM(Table_Employee_Clean[[#This Row],[Region]]))</f>
        <v>Charlie Brown FROM Texas</v>
      </c>
    </row>
    <row r="828" spans="1:19" x14ac:dyDescent="0.25">
      <c r="A828" t="s">
        <v>962</v>
      </c>
      <c r="B828" t="s">
        <v>67</v>
      </c>
      <c r="C828" t="s">
        <v>37</v>
      </c>
      <c r="D828">
        <v>30</v>
      </c>
      <c r="E828" t="s">
        <v>1166</v>
      </c>
      <c r="F828" t="s">
        <v>1169</v>
      </c>
      <c r="G828" t="s">
        <v>28</v>
      </c>
      <c r="H828" s="5">
        <v>45481</v>
      </c>
      <c r="I828">
        <v>79109.88</v>
      </c>
      <c r="J828" t="s">
        <v>69</v>
      </c>
      <c r="K828">
        <v>-3397051957</v>
      </c>
      <c r="L828" t="s">
        <v>40</v>
      </c>
      <c r="M828" t="b">
        <v>0</v>
      </c>
      <c r="N828" s="6" cm="1">
        <f t="array" ref="N828">IF(Table_Employee!I828="N/A",
    IFERROR(MEDIAN(_xlfn._xlws.FILTER(Table_Employee_Clean[Salary],
        (Table_Employee_Clean[Department] = Table_Employee!E828) *
        (Table_Employee_Clean[Region] = Table_Employee!F828))),
    "N/A"),
Table_Employee!I828)</f>
        <v>79109.88</v>
      </c>
      <c r="O828" t="str">
        <f>" "&amp;SUBSTITUTE(Table_Employee_Clean[[#This Row],[Phone]],"-","")</f>
        <v xml:space="preserve"> 3397051957</v>
      </c>
      <c r="P828" t="str">
        <f>TEXT(Table_Employee_Clean[[#This Row],[Format_Phone]],"(000) 000-0000")</f>
        <v>(339) 705-1957</v>
      </c>
      <c r="Q828" t="str">
        <f>CONCATENATE(TRIM(Table_Employee_Clean[[#This Row],[First_Name]])," ",TRIM(Table_Employee_Clean[[#This Row],[Last_Name]]))</f>
        <v>Grace Williams</v>
      </c>
      <c r="R828">
        <f ca="1">DATEDIF(Table_Employee_Clean[[#This Row],[Join_Date]], TODAY(), "y")</f>
        <v>2</v>
      </c>
      <c r="S828" t="str">
        <f>CONCATENATE(TRIM(Table_Employee_Clean[[#This Row],[Name_Concat]])," FROM ",TRIM(Table_Employee_Clean[[#This Row],[Region]]))</f>
        <v>Grace Williams FROM New York</v>
      </c>
    </row>
    <row r="829" spans="1:19" x14ac:dyDescent="0.25">
      <c r="A829" t="s">
        <v>963</v>
      </c>
      <c r="B829" t="s">
        <v>67</v>
      </c>
      <c r="C829" t="s">
        <v>53</v>
      </c>
      <c r="D829">
        <v>30</v>
      </c>
      <c r="E829" t="s">
        <v>1164</v>
      </c>
      <c r="F829" t="s">
        <v>1167</v>
      </c>
      <c r="G829" t="s">
        <v>28</v>
      </c>
      <c r="H829" s="5">
        <v>44699</v>
      </c>
      <c r="I829">
        <v>88643.5</v>
      </c>
      <c r="J829" t="s">
        <v>116</v>
      </c>
      <c r="K829">
        <v>-2632809447</v>
      </c>
      <c r="L829" t="s">
        <v>40</v>
      </c>
      <c r="M829" t="b">
        <v>0</v>
      </c>
      <c r="N829" s="6" cm="1">
        <f t="array" ref="N829">IF(Table_Employee!I829="N/A",
    IFERROR(MEDIAN(_xlfn._xlws.FILTER(Table_Employee_Clean[Salary],
        (Table_Employee_Clean[Department] = Table_Employee!E829) *
        (Table_Employee_Clean[Region] = Table_Employee!F829))),
    "N/A"),
Table_Employee!I829)</f>
        <v>88643.5</v>
      </c>
      <c r="O829" t="str">
        <f>" "&amp;SUBSTITUTE(Table_Employee_Clean[[#This Row],[Phone]],"-","")</f>
        <v xml:space="preserve"> 2632809447</v>
      </c>
      <c r="P829" t="str">
        <f>TEXT(Table_Employee_Clean[[#This Row],[Format_Phone]],"(000) 000-0000")</f>
        <v>(263) 280-9447</v>
      </c>
      <c r="Q829" t="str">
        <f>CONCATENATE(TRIM(Table_Employee_Clean[[#This Row],[First_Name]])," ",TRIM(Table_Employee_Clean[[#This Row],[Last_Name]]))</f>
        <v>Grace Johnson</v>
      </c>
      <c r="R829">
        <f ca="1">DATEDIF(Table_Employee_Clean[[#This Row],[Join_Date]], TODAY(), "y")</f>
        <v>4</v>
      </c>
      <c r="S829" t="str">
        <f>CONCATENATE(TRIM(Table_Employee_Clean[[#This Row],[Name_Concat]])," FROM ",TRIM(Table_Employee_Clean[[#This Row],[Region]]))</f>
        <v>Grace Johnson FROM Florida</v>
      </c>
    </row>
    <row r="830" spans="1:19" x14ac:dyDescent="0.25">
      <c r="A830" t="s">
        <v>964</v>
      </c>
      <c r="B830" t="s">
        <v>36</v>
      </c>
      <c r="C830" t="s">
        <v>14</v>
      </c>
      <c r="D830">
        <v>30</v>
      </c>
      <c r="E830" t="s">
        <v>1164</v>
      </c>
      <c r="F830" t="s">
        <v>1167</v>
      </c>
      <c r="G830" t="s">
        <v>28</v>
      </c>
      <c r="H830" s="5">
        <v>43846</v>
      </c>
      <c r="I830">
        <v>90455.7</v>
      </c>
      <c r="J830" t="s">
        <v>50</v>
      </c>
      <c r="K830">
        <v>-5862394534</v>
      </c>
      <c r="L830" t="s">
        <v>23</v>
      </c>
      <c r="M830" t="b">
        <v>0</v>
      </c>
      <c r="N830" s="6" cm="1">
        <f t="array" ref="N830">IF(Table_Employee!I830="N/A",
    IFERROR(MEDIAN(_xlfn._xlws.FILTER(Table_Employee_Clean[Salary],
        (Table_Employee_Clean[Department] = Table_Employee!E830) *
        (Table_Employee_Clean[Region] = Table_Employee!F830))),
    "N/A"),
Table_Employee!I830)</f>
        <v>90455.7</v>
      </c>
      <c r="O830" t="str">
        <f>" "&amp;SUBSTITUTE(Table_Employee_Clean[[#This Row],[Phone]],"-","")</f>
        <v xml:space="preserve"> 5862394534</v>
      </c>
      <c r="P830" t="str">
        <f>TEXT(Table_Employee_Clean[[#This Row],[Format_Phone]],"(000) 000-0000")</f>
        <v>(586) 239-4534</v>
      </c>
      <c r="Q830" t="str">
        <f>CONCATENATE(TRIM(Table_Employee_Clean[[#This Row],[First_Name]])," ",TRIM(Table_Employee_Clean[[#This Row],[Last_Name]]))</f>
        <v>Frank Davis</v>
      </c>
      <c r="R830">
        <f ca="1">DATEDIF(Table_Employee_Clean[[#This Row],[Join_Date]], TODAY(), "y")</f>
        <v>6</v>
      </c>
      <c r="S830" t="str">
        <f>CONCATENATE(TRIM(Table_Employee_Clean[[#This Row],[Name_Concat]])," FROM ",TRIM(Table_Employee_Clean[[#This Row],[Region]]))</f>
        <v>Frank Davis FROM Florida</v>
      </c>
    </row>
    <row r="831" spans="1:19" x14ac:dyDescent="0.25">
      <c r="A831" t="s">
        <v>965</v>
      </c>
      <c r="B831" t="s">
        <v>57</v>
      </c>
      <c r="C831" t="s">
        <v>42</v>
      </c>
      <c r="D831">
        <v>30</v>
      </c>
      <c r="E831" t="s">
        <v>1170</v>
      </c>
      <c r="F831" t="s">
        <v>1167</v>
      </c>
      <c r="G831" t="s">
        <v>28</v>
      </c>
      <c r="H831" s="5">
        <v>45011</v>
      </c>
      <c r="I831">
        <v>75687.899999999994</v>
      </c>
      <c r="J831" t="s">
        <v>94</v>
      </c>
      <c r="K831">
        <v>-4614707985</v>
      </c>
      <c r="L831" t="s">
        <v>30</v>
      </c>
      <c r="M831" t="b">
        <v>1</v>
      </c>
      <c r="N831" s="6" cm="1">
        <f t="array" ref="N831">IF(Table_Employee!I831="N/A",
    IFERROR(MEDIAN(_xlfn._xlws.FILTER(Table_Employee_Clean[Salary],
        (Table_Employee_Clean[Department] = Table_Employee!E831) *
        (Table_Employee_Clean[Region] = Table_Employee!F831))),
    "N/A"),
Table_Employee!I831)</f>
        <v>75687.899999999994</v>
      </c>
      <c r="O831" t="str">
        <f>" "&amp;SUBSTITUTE(Table_Employee_Clean[[#This Row],[Phone]],"-","")</f>
        <v xml:space="preserve"> 4614707985</v>
      </c>
      <c r="P831" t="str">
        <f>TEXT(Table_Employee_Clean[[#This Row],[Format_Phone]],"(000) 000-0000")</f>
        <v>(461) 470-7985</v>
      </c>
      <c r="Q831" t="str">
        <f>CONCATENATE(TRIM(Table_Employee_Clean[[#This Row],[First_Name]])," ",TRIM(Table_Employee_Clean[[#This Row],[Last_Name]]))</f>
        <v>David Garcia</v>
      </c>
      <c r="R831">
        <f ca="1">DATEDIF(Table_Employee_Clean[[#This Row],[Join_Date]], TODAY(), "y")</f>
        <v>3</v>
      </c>
      <c r="S831" t="str">
        <f>CONCATENATE(TRIM(Table_Employee_Clean[[#This Row],[Name_Concat]])," FROM ",TRIM(Table_Employee_Clean[[#This Row],[Region]]))</f>
        <v>David Garcia FROM Florida</v>
      </c>
    </row>
    <row r="832" spans="1:19" x14ac:dyDescent="0.25">
      <c r="A832" t="s">
        <v>966</v>
      </c>
      <c r="B832" t="s">
        <v>63</v>
      </c>
      <c r="C832" t="s">
        <v>26</v>
      </c>
      <c r="D832">
        <v>35</v>
      </c>
      <c r="E832" t="s">
        <v>1166</v>
      </c>
      <c r="F832" t="s">
        <v>1171</v>
      </c>
      <c r="G832" t="s">
        <v>33</v>
      </c>
      <c r="H832" s="5">
        <v>45245</v>
      </c>
      <c r="I832">
        <v>55604.42</v>
      </c>
      <c r="J832" t="s">
        <v>251</v>
      </c>
      <c r="K832">
        <v>-3210613393</v>
      </c>
      <c r="L832" t="s">
        <v>18</v>
      </c>
      <c r="M832" t="b">
        <v>0</v>
      </c>
      <c r="N832" s="6" cm="1">
        <f t="array" ref="N832">IF(Table_Employee!I832="N/A",
    IFERROR(MEDIAN(_xlfn._xlws.FILTER(Table_Employee_Clean[Salary],
        (Table_Employee_Clean[Department] = Table_Employee!E832) *
        (Table_Employee_Clean[Region] = Table_Employee!F832))),
    "N/A"),
Table_Employee!I832)</f>
        <v>55604.42</v>
      </c>
      <c r="O832" t="str">
        <f>" "&amp;SUBSTITUTE(Table_Employee_Clean[[#This Row],[Phone]],"-","")</f>
        <v xml:space="preserve"> 3210613393</v>
      </c>
      <c r="P832" t="str">
        <f>TEXT(Table_Employee_Clean[[#This Row],[Format_Phone]],"(000) 000-0000")</f>
        <v>(321) 061-3393</v>
      </c>
      <c r="Q832" t="str">
        <f>CONCATENATE(TRIM(Table_Employee_Clean[[#This Row],[First_Name]])," ",TRIM(Table_Employee_Clean[[#This Row],[Last_Name]]))</f>
        <v>Heidi Jones</v>
      </c>
      <c r="R832">
        <f ca="1">DATEDIF(Table_Employee_Clean[[#This Row],[Join_Date]], TODAY(), "y")</f>
        <v>2</v>
      </c>
      <c r="S832" t="str">
        <f>CONCATENATE(TRIM(Table_Employee_Clean[[#This Row],[Name_Concat]])," FROM ",TRIM(Table_Employee_Clean[[#This Row],[Region]]))</f>
        <v>Heidi Jones FROM Illinois</v>
      </c>
    </row>
    <row r="833" spans="1:19" x14ac:dyDescent="0.25">
      <c r="A833" t="s">
        <v>967</v>
      </c>
      <c r="B833" t="s">
        <v>32</v>
      </c>
      <c r="C833" t="s">
        <v>26</v>
      </c>
      <c r="D833">
        <v>40</v>
      </c>
      <c r="E833" t="s">
        <v>1168</v>
      </c>
      <c r="F833" t="s">
        <v>1163</v>
      </c>
      <c r="G833" t="s">
        <v>28</v>
      </c>
      <c r="H833" s="5">
        <v>45653</v>
      </c>
      <c r="I833">
        <v>92704.94</v>
      </c>
      <c r="J833" t="s">
        <v>224</v>
      </c>
      <c r="K833">
        <v>-3945703942</v>
      </c>
      <c r="L833" t="s">
        <v>23</v>
      </c>
      <c r="M833" t="b">
        <v>0</v>
      </c>
      <c r="N833" s="6" cm="1">
        <f t="array" ref="N833">IF(Table_Employee!I833="N/A",
    IFERROR(MEDIAN(_xlfn._xlws.FILTER(Table_Employee_Clean[Salary],
        (Table_Employee_Clean[Department] = Table_Employee!E833) *
        (Table_Employee_Clean[Region] = Table_Employee!F833))),
    "N/A"),
Table_Employee!I833)</f>
        <v>92704.94</v>
      </c>
      <c r="O833" t="str">
        <f>" "&amp;SUBSTITUTE(Table_Employee_Clean[[#This Row],[Phone]],"-","")</f>
        <v xml:space="preserve"> 3945703942</v>
      </c>
      <c r="P833" t="str">
        <f>TEXT(Table_Employee_Clean[[#This Row],[Format_Phone]],"(000) 000-0000")</f>
        <v>(394) 570-3942</v>
      </c>
      <c r="Q833" t="str">
        <f>CONCATENATE(TRIM(Table_Employee_Clean[[#This Row],[First_Name]])," ",TRIM(Table_Employee_Clean[[#This Row],[Last_Name]]))</f>
        <v>Eva Jones</v>
      </c>
      <c r="R833">
        <f ca="1">DATEDIF(Table_Employee_Clean[[#This Row],[Join_Date]], TODAY(), "y")</f>
        <v>1</v>
      </c>
      <c r="S833" t="str">
        <f>CONCATENATE(TRIM(Table_Employee_Clean[[#This Row],[Name_Concat]])," FROM ",TRIM(Table_Employee_Clean[[#This Row],[Region]]))</f>
        <v>Eva Jones FROM Texas</v>
      </c>
    </row>
    <row r="834" spans="1:19" x14ac:dyDescent="0.25">
      <c r="A834" t="s">
        <v>968</v>
      </c>
      <c r="B834" t="s">
        <v>13</v>
      </c>
      <c r="C834" t="s">
        <v>37</v>
      </c>
      <c r="D834">
        <v>30</v>
      </c>
      <c r="E834" t="s">
        <v>1168</v>
      </c>
      <c r="F834" t="s">
        <v>1161</v>
      </c>
      <c r="G834" t="s">
        <v>28</v>
      </c>
      <c r="H834" s="5">
        <v>43939</v>
      </c>
      <c r="I834">
        <v>113250.97</v>
      </c>
      <c r="J834" t="s">
        <v>129</v>
      </c>
      <c r="K834">
        <v>-8040325375</v>
      </c>
      <c r="L834" t="s">
        <v>30</v>
      </c>
      <c r="M834" t="b">
        <v>1</v>
      </c>
      <c r="N834" s="6" cm="1">
        <f t="array" ref="N834">IF(Table_Employee!I834="N/A",
    IFERROR(MEDIAN(_xlfn._xlws.FILTER(Table_Employee_Clean[Salary],
        (Table_Employee_Clean[Department] = Table_Employee!E834) *
        (Table_Employee_Clean[Region] = Table_Employee!F834))),
    "N/A"),
Table_Employee!I834)</f>
        <v>113250.97</v>
      </c>
      <c r="O834" t="str">
        <f>" "&amp;SUBSTITUTE(Table_Employee_Clean[[#This Row],[Phone]],"-","")</f>
        <v xml:space="preserve"> 8040325375</v>
      </c>
      <c r="P834" t="str">
        <f>TEXT(Table_Employee_Clean[[#This Row],[Format_Phone]],"(000) 000-0000")</f>
        <v>(804) 032-5375</v>
      </c>
      <c r="Q834" t="str">
        <f>CONCATENATE(TRIM(Table_Employee_Clean[[#This Row],[First_Name]])," ",TRIM(Table_Employee_Clean[[#This Row],[Last_Name]]))</f>
        <v>Bob Williams</v>
      </c>
      <c r="R834">
        <f ca="1">DATEDIF(Table_Employee_Clean[[#This Row],[Join_Date]], TODAY(), "y")</f>
        <v>6</v>
      </c>
      <c r="S834" t="str">
        <f>CONCATENATE(TRIM(Table_Employee_Clean[[#This Row],[Name_Concat]])," FROM ",TRIM(Table_Employee_Clean[[#This Row],[Region]]))</f>
        <v>Bob Williams FROM California</v>
      </c>
    </row>
    <row r="835" spans="1:19" x14ac:dyDescent="0.25">
      <c r="A835" t="s">
        <v>969</v>
      </c>
      <c r="B835" t="s">
        <v>25</v>
      </c>
      <c r="C835" t="s">
        <v>20</v>
      </c>
      <c r="D835">
        <v>40</v>
      </c>
      <c r="E835" t="s">
        <v>1162</v>
      </c>
      <c r="F835" t="s">
        <v>1171</v>
      </c>
      <c r="G835" t="s">
        <v>33</v>
      </c>
      <c r="H835" s="5">
        <v>45006</v>
      </c>
      <c r="I835">
        <v>101367.02</v>
      </c>
      <c r="J835" t="s">
        <v>76</v>
      </c>
      <c r="K835">
        <v>-5769277893</v>
      </c>
      <c r="L835" t="s">
        <v>23</v>
      </c>
      <c r="M835" t="b">
        <v>0</v>
      </c>
      <c r="N835" s="6" cm="1">
        <f t="array" ref="N835">IF(Table_Employee!I835="N/A",
    IFERROR(MEDIAN(_xlfn._xlws.FILTER(Table_Employee_Clean[Salary],
        (Table_Employee_Clean[Department] = Table_Employee!E835) *
        (Table_Employee_Clean[Region] = Table_Employee!F835))),
    "N/A"),
Table_Employee!I835)</f>
        <v>101367.02</v>
      </c>
      <c r="O835" t="str">
        <f>" "&amp;SUBSTITUTE(Table_Employee_Clean[[#This Row],[Phone]],"-","")</f>
        <v xml:space="preserve"> 5769277893</v>
      </c>
      <c r="P835" t="str">
        <f>TEXT(Table_Employee_Clean[[#This Row],[Format_Phone]],"(000) 000-0000")</f>
        <v>(576) 927-7893</v>
      </c>
      <c r="Q835" t="str">
        <f>CONCATENATE(TRIM(Table_Employee_Clean[[#This Row],[First_Name]])," ",TRIM(Table_Employee_Clean[[#This Row],[Last_Name]]))</f>
        <v>Alice Brown</v>
      </c>
      <c r="R835">
        <f ca="1">DATEDIF(Table_Employee_Clean[[#This Row],[Join_Date]], TODAY(), "y")</f>
        <v>3</v>
      </c>
      <c r="S835" t="str">
        <f>CONCATENATE(TRIM(Table_Employee_Clean[[#This Row],[Name_Concat]])," FROM ",TRIM(Table_Employee_Clean[[#This Row],[Region]]))</f>
        <v>Alice Brown FROM Illinois</v>
      </c>
    </row>
    <row r="836" spans="1:19" x14ac:dyDescent="0.25">
      <c r="A836" t="s">
        <v>970</v>
      </c>
      <c r="B836" t="s">
        <v>32</v>
      </c>
      <c r="C836" t="s">
        <v>111</v>
      </c>
      <c r="D836">
        <v>35</v>
      </c>
      <c r="E836" t="s">
        <v>1164</v>
      </c>
      <c r="F836" t="s">
        <v>1163</v>
      </c>
      <c r="G836" t="s">
        <v>28</v>
      </c>
      <c r="H836" s="5">
        <v>45054</v>
      </c>
      <c r="I836">
        <v>102459.77</v>
      </c>
      <c r="J836" t="s">
        <v>384</v>
      </c>
      <c r="K836">
        <v>-3191009003</v>
      </c>
      <c r="L836" t="s">
        <v>40</v>
      </c>
      <c r="M836" t="b">
        <v>0</v>
      </c>
      <c r="N836" s="6" cm="1">
        <f t="array" ref="N836">IF(Table_Employee!I836="N/A",
    IFERROR(MEDIAN(_xlfn._xlws.FILTER(Table_Employee_Clean[Salary],
        (Table_Employee_Clean[Department] = Table_Employee!E836) *
        (Table_Employee_Clean[Region] = Table_Employee!F836))),
    "N/A"),
Table_Employee!I836)</f>
        <v>102459.77</v>
      </c>
      <c r="O836" t="str">
        <f>" "&amp;SUBSTITUTE(Table_Employee_Clean[[#This Row],[Phone]],"-","")</f>
        <v xml:space="preserve"> 3191009003</v>
      </c>
      <c r="P836" t="str">
        <f>TEXT(Table_Employee_Clean[[#This Row],[Format_Phone]],"(000) 000-0000")</f>
        <v>(319) 100-9003</v>
      </c>
      <c r="Q836" t="str">
        <f>CONCATENATE(TRIM(Table_Employee_Clean[[#This Row],[First_Name]])," ",TRIM(Table_Employee_Clean[[#This Row],[Last_Name]]))</f>
        <v>Eva Smith</v>
      </c>
      <c r="R836">
        <f ca="1">DATEDIF(Table_Employee_Clean[[#This Row],[Join_Date]], TODAY(), "y")</f>
        <v>3</v>
      </c>
      <c r="S836" t="str">
        <f>CONCATENATE(TRIM(Table_Employee_Clean[[#This Row],[Name_Concat]])," FROM ",TRIM(Table_Employee_Clean[[#This Row],[Region]]))</f>
        <v>Eva Smith FROM Texas</v>
      </c>
    </row>
    <row r="837" spans="1:19" x14ac:dyDescent="0.25">
      <c r="A837" t="s">
        <v>971</v>
      </c>
      <c r="B837" t="s">
        <v>32</v>
      </c>
      <c r="C837" t="s">
        <v>20</v>
      </c>
      <c r="D837">
        <v>25</v>
      </c>
      <c r="E837" t="s">
        <v>1160</v>
      </c>
      <c r="F837" t="s">
        <v>1167</v>
      </c>
      <c r="G837" t="s">
        <v>28</v>
      </c>
      <c r="H837" s="5">
        <v>44177</v>
      </c>
      <c r="I837">
        <v>90100.2</v>
      </c>
      <c r="J837" t="s">
        <v>138</v>
      </c>
      <c r="K837">
        <v>-476921052</v>
      </c>
      <c r="L837" t="s">
        <v>30</v>
      </c>
      <c r="M837" t="b">
        <v>0</v>
      </c>
      <c r="N837" s="6" cm="1">
        <f t="array" ref="N837">IF(Table_Employee!I837="N/A",
    IFERROR(MEDIAN(_xlfn._xlws.FILTER(Table_Employee_Clean[Salary],
        (Table_Employee_Clean[Department] = Table_Employee!E837) *
        (Table_Employee_Clean[Region] = Table_Employee!F837))),
    "N/A"),
Table_Employee!I837)</f>
        <v>90100.2</v>
      </c>
      <c r="O837" t="str">
        <f>" "&amp;SUBSTITUTE(Table_Employee_Clean[[#This Row],[Phone]],"-","")</f>
        <v xml:space="preserve"> 476921052</v>
      </c>
      <c r="P837" t="str">
        <f>TEXT(Table_Employee_Clean[[#This Row],[Format_Phone]],"(000) 000-0000")</f>
        <v>(047) 692-1052</v>
      </c>
      <c r="Q837" t="str">
        <f>CONCATENATE(TRIM(Table_Employee_Clean[[#This Row],[First_Name]])," ",TRIM(Table_Employee_Clean[[#This Row],[Last_Name]]))</f>
        <v>Eva Brown</v>
      </c>
      <c r="R837">
        <f ca="1">DATEDIF(Table_Employee_Clean[[#This Row],[Join_Date]], TODAY(), "y")</f>
        <v>5</v>
      </c>
      <c r="S837" t="str">
        <f>CONCATENATE(TRIM(Table_Employee_Clean[[#This Row],[Name_Concat]])," FROM ",TRIM(Table_Employee_Clean[[#This Row],[Region]]))</f>
        <v>Eva Brown FROM Florida</v>
      </c>
    </row>
    <row r="838" spans="1:19" x14ac:dyDescent="0.25">
      <c r="A838" t="s">
        <v>972</v>
      </c>
      <c r="B838" t="s">
        <v>32</v>
      </c>
      <c r="C838" t="s">
        <v>37</v>
      </c>
      <c r="D838">
        <v>30</v>
      </c>
      <c r="E838" t="s">
        <v>1166</v>
      </c>
      <c r="F838" t="s">
        <v>1161</v>
      </c>
      <c r="G838" t="s">
        <v>33</v>
      </c>
      <c r="H838" s="5">
        <v>43999</v>
      </c>
      <c r="I838">
        <v>58877.49</v>
      </c>
      <c r="J838" t="s">
        <v>127</v>
      </c>
      <c r="K838">
        <v>-3651460400</v>
      </c>
      <c r="L838" t="s">
        <v>23</v>
      </c>
      <c r="M838" t="b">
        <v>0</v>
      </c>
      <c r="N838" s="6" cm="1">
        <f t="array" ref="N838">IF(Table_Employee!I838="N/A",
    IFERROR(MEDIAN(_xlfn._xlws.FILTER(Table_Employee_Clean[Salary],
        (Table_Employee_Clean[Department] = Table_Employee!E838) *
        (Table_Employee_Clean[Region] = Table_Employee!F838))),
    "N/A"),
Table_Employee!I838)</f>
        <v>58877.49</v>
      </c>
      <c r="O838" t="str">
        <f>" "&amp;SUBSTITUTE(Table_Employee_Clean[[#This Row],[Phone]],"-","")</f>
        <v xml:space="preserve"> 3651460400</v>
      </c>
      <c r="P838" t="str">
        <f>TEXT(Table_Employee_Clean[[#This Row],[Format_Phone]],"(000) 000-0000")</f>
        <v>(365) 146-0400</v>
      </c>
      <c r="Q838" t="str">
        <f>CONCATENATE(TRIM(Table_Employee_Clean[[#This Row],[First_Name]])," ",TRIM(Table_Employee_Clean[[#This Row],[Last_Name]]))</f>
        <v>Eva Williams</v>
      </c>
      <c r="R838">
        <f ca="1">DATEDIF(Table_Employee_Clean[[#This Row],[Join_Date]], TODAY(), "y")</f>
        <v>6</v>
      </c>
      <c r="S838" t="str">
        <f>CONCATENATE(TRIM(Table_Employee_Clean[[#This Row],[Name_Concat]])," FROM ",TRIM(Table_Employee_Clean[[#This Row],[Region]]))</f>
        <v>Eva Williams FROM California</v>
      </c>
    </row>
    <row r="839" spans="1:19" x14ac:dyDescent="0.25">
      <c r="A839" t="s">
        <v>973</v>
      </c>
      <c r="B839" t="s">
        <v>32</v>
      </c>
      <c r="C839" t="s">
        <v>26</v>
      </c>
      <c r="D839">
        <v>35</v>
      </c>
      <c r="E839" t="s">
        <v>1164</v>
      </c>
      <c r="F839" t="s">
        <v>1171</v>
      </c>
      <c r="G839" t="s">
        <v>33</v>
      </c>
      <c r="H839" s="5">
        <v>44394</v>
      </c>
      <c r="I839" t="s">
        <v>223</v>
      </c>
      <c r="J839" t="s">
        <v>224</v>
      </c>
      <c r="K839">
        <v>-4247310719</v>
      </c>
      <c r="L839" t="s">
        <v>23</v>
      </c>
      <c r="M839" t="b">
        <v>0</v>
      </c>
      <c r="N839" s="6" cm="1">
        <f t="array" ref="N839">IF(Table_Employee!I839="N/A",
    IFERROR(MEDIAN(_xlfn._xlws.FILTER(Table_Employee_Clean[Salary],
        (Table_Employee_Clean[Department] = Table_Employee!E839) *
        (Table_Employee_Clean[Region] = Table_Employee!F839))),
    "N/A"),
Table_Employee!I839)</f>
        <v>96158.15</v>
      </c>
      <c r="O839" t="str">
        <f>" "&amp;SUBSTITUTE(Table_Employee_Clean[[#This Row],[Phone]],"-","")</f>
        <v xml:space="preserve"> 4247310719</v>
      </c>
      <c r="P839" t="str">
        <f>TEXT(Table_Employee_Clean[[#This Row],[Format_Phone]],"(000) 000-0000")</f>
        <v>(424) 731-0719</v>
      </c>
      <c r="Q839" t="str">
        <f>CONCATENATE(TRIM(Table_Employee_Clean[[#This Row],[First_Name]])," ",TRIM(Table_Employee_Clean[[#This Row],[Last_Name]]))</f>
        <v>Eva Jones</v>
      </c>
      <c r="R839">
        <f ca="1">DATEDIF(Table_Employee_Clean[[#This Row],[Join_Date]], TODAY(), "y")</f>
        <v>5</v>
      </c>
      <c r="S839" t="str">
        <f>CONCATENATE(TRIM(Table_Employee_Clean[[#This Row],[Name_Concat]])," FROM ",TRIM(Table_Employee_Clean[[#This Row],[Region]]))</f>
        <v>Eva Jones FROM Illinois</v>
      </c>
    </row>
    <row r="840" spans="1:19" x14ac:dyDescent="0.25">
      <c r="A840" t="s">
        <v>974</v>
      </c>
      <c r="B840" t="s">
        <v>13</v>
      </c>
      <c r="C840" t="s">
        <v>20</v>
      </c>
      <c r="D840">
        <v>30</v>
      </c>
      <c r="E840" t="s">
        <v>1164</v>
      </c>
      <c r="F840" t="s">
        <v>1171</v>
      </c>
      <c r="G840" t="s">
        <v>28</v>
      </c>
      <c r="H840" s="5">
        <v>44140</v>
      </c>
      <c r="I840">
        <v>96140.89</v>
      </c>
      <c r="J840" t="s">
        <v>22</v>
      </c>
      <c r="K840">
        <v>-1137984408</v>
      </c>
      <c r="L840" t="s">
        <v>18</v>
      </c>
      <c r="M840" t="b">
        <v>1</v>
      </c>
      <c r="N840" s="6" cm="1">
        <f t="array" ref="N840">IF(Table_Employee!I840="N/A",
    IFERROR(MEDIAN(_xlfn._xlws.FILTER(Table_Employee_Clean[Salary],
        (Table_Employee_Clean[Department] = Table_Employee!E840) *
        (Table_Employee_Clean[Region] = Table_Employee!F840))),
    "N/A"),
Table_Employee!I840)</f>
        <v>96140.89</v>
      </c>
      <c r="O840" t="str">
        <f>" "&amp;SUBSTITUTE(Table_Employee_Clean[[#This Row],[Phone]],"-","")</f>
        <v xml:space="preserve"> 1137984408</v>
      </c>
      <c r="P840" t="str">
        <f>TEXT(Table_Employee_Clean[[#This Row],[Format_Phone]],"(000) 000-0000")</f>
        <v>(113) 798-4408</v>
      </c>
      <c r="Q840" t="str">
        <f>CONCATENATE(TRIM(Table_Employee_Clean[[#This Row],[First_Name]])," ",TRIM(Table_Employee_Clean[[#This Row],[Last_Name]]))</f>
        <v>Bob Brown</v>
      </c>
      <c r="R840">
        <f ca="1">DATEDIF(Table_Employee_Clean[[#This Row],[Join_Date]], TODAY(), "y")</f>
        <v>5</v>
      </c>
      <c r="S840" t="str">
        <f>CONCATENATE(TRIM(Table_Employee_Clean[[#This Row],[Name_Concat]])," FROM ",TRIM(Table_Employee_Clean[[#This Row],[Region]]))</f>
        <v>Bob Brown FROM Illinois</v>
      </c>
    </row>
    <row r="841" spans="1:19" x14ac:dyDescent="0.25">
      <c r="A841" t="s">
        <v>975</v>
      </c>
      <c r="B841" t="s">
        <v>52</v>
      </c>
      <c r="C841" t="s">
        <v>26</v>
      </c>
      <c r="D841">
        <v>35</v>
      </c>
      <c r="E841" t="s">
        <v>1160</v>
      </c>
      <c r="F841" t="s">
        <v>1169</v>
      </c>
      <c r="G841" t="s">
        <v>33</v>
      </c>
      <c r="H841" s="5">
        <v>44201</v>
      </c>
      <c r="I841">
        <v>105956.04</v>
      </c>
      <c r="J841" t="s">
        <v>109</v>
      </c>
      <c r="K841">
        <v>-7123166006</v>
      </c>
      <c r="L841" t="s">
        <v>23</v>
      </c>
      <c r="M841" t="b">
        <v>0</v>
      </c>
      <c r="N841" s="6" cm="1">
        <f t="array" ref="N841">IF(Table_Employee!I841="N/A",
    IFERROR(MEDIAN(_xlfn._xlws.FILTER(Table_Employee_Clean[Salary],
        (Table_Employee_Clean[Department] = Table_Employee!E841) *
        (Table_Employee_Clean[Region] = Table_Employee!F841))),
    "N/A"),
Table_Employee!I841)</f>
        <v>105956.04</v>
      </c>
      <c r="O841" t="str">
        <f>" "&amp;SUBSTITUTE(Table_Employee_Clean[[#This Row],[Phone]],"-","")</f>
        <v xml:space="preserve"> 7123166006</v>
      </c>
      <c r="P841" t="str">
        <f>TEXT(Table_Employee_Clean[[#This Row],[Format_Phone]],"(000) 000-0000")</f>
        <v>(712) 316-6006</v>
      </c>
      <c r="Q841" t="str">
        <f>CONCATENATE(TRIM(Table_Employee_Clean[[#This Row],[First_Name]])," ",TRIM(Table_Employee_Clean[[#This Row],[Last_Name]]))</f>
        <v>Charlie Jones</v>
      </c>
      <c r="R841">
        <f ca="1">DATEDIF(Table_Employee_Clean[[#This Row],[Join_Date]], TODAY(), "y")</f>
        <v>5</v>
      </c>
      <c r="S841" t="str">
        <f>CONCATENATE(TRIM(Table_Employee_Clean[[#This Row],[Name_Concat]])," FROM ",TRIM(Table_Employee_Clean[[#This Row],[Region]]))</f>
        <v>Charlie Jones FROM New York</v>
      </c>
    </row>
    <row r="842" spans="1:19" x14ac:dyDescent="0.25">
      <c r="A842" t="s">
        <v>976</v>
      </c>
      <c r="B842" t="s">
        <v>36</v>
      </c>
      <c r="C842" t="s">
        <v>14</v>
      </c>
      <c r="D842">
        <v>25</v>
      </c>
      <c r="E842" t="s">
        <v>1164</v>
      </c>
      <c r="F842" t="s">
        <v>1171</v>
      </c>
      <c r="G842" t="s">
        <v>16</v>
      </c>
      <c r="H842" s="5">
        <v>45546</v>
      </c>
      <c r="I842">
        <v>84716.38</v>
      </c>
      <c r="J842" t="s">
        <v>50</v>
      </c>
      <c r="K842">
        <v>-6762090143</v>
      </c>
      <c r="L842" t="s">
        <v>30</v>
      </c>
      <c r="M842" t="b">
        <v>0</v>
      </c>
      <c r="N842" s="6" cm="1">
        <f t="array" ref="N842">IF(Table_Employee!I842="N/A",
    IFERROR(MEDIAN(_xlfn._xlws.FILTER(Table_Employee_Clean[Salary],
        (Table_Employee_Clean[Department] = Table_Employee!E842) *
        (Table_Employee_Clean[Region] = Table_Employee!F842))),
    "N/A"),
Table_Employee!I842)</f>
        <v>84716.38</v>
      </c>
      <c r="O842" t="str">
        <f>" "&amp;SUBSTITUTE(Table_Employee_Clean[[#This Row],[Phone]],"-","")</f>
        <v xml:space="preserve"> 6762090143</v>
      </c>
      <c r="P842" t="str">
        <f>TEXT(Table_Employee_Clean[[#This Row],[Format_Phone]],"(000) 000-0000")</f>
        <v>(676) 209-0143</v>
      </c>
      <c r="Q842" t="str">
        <f>CONCATENATE(TRIM(Table_Employee_Clean[[#This Row],[First_Name]])," ",TRIM(Table_Employee_Clean[[#This Row],[Last_Name]]))</f>
        <v>Frank Davis</v>
      </c>
      <c r="R842">
        <f ca="1">DATEDIF(Table_Employee_Clean[[#This Row],[Join_Date]], TODAY(), "y")</f>
        <v>2</v>
      </c>
      <c r="S842" t="str">
        <f>CONCATENATE(TRIM(Table_Employee_Clean[[#This Row],[Name_Concat]])," FROM ",TRIM(Table_Employee_Clean[[#This Row],[Region]]))</f>
        <v>Frank Davis FROM Illinois</v>
      </c>
    </row>
    <row r="843" spans="1:19" x14ac:dyDescent="0.25">
      <c r="A843" t="s">
        <v>977</v>
      </c>
      <c r="B843" t="s">
        <v>67</v>
      </c>
      <c r="C843" t="s">
        <v>42</v>
      </c>
      <c r="D843">
        <v>30</v>
      </c>
      <c r="E843" t="s">
        <v>1160</v>
      </c>
      <c r="F843" t="s">
        <v>1167</v>
      </c>
      <c r="G843" t="s">
        <v>28</v>
      </c>
      <c r="H843" s="5">
        <v>45136</v>
      </c>
      <c r="I843">
        <v>61709.83</v>
      </c>
      <c r="J843" t="s">
        <v>78</v>
      </c>
      <c r="K843">
        <v>-7340433699</v>
      </c>
      <c r="L843" t="s">
        <v>30</v>
      </c>
      <c r="M843" t="b">
        <v>1</v>
      </c>
      <c r="N843" s="6" cm="1">
        <f t="array" ref="N843">IF(Table_Employee!I843="N/A",
    IFERROR(MEDIAN(_xlfn._xlws.FILTER(Table_Employee_Clean[Salary],
        (Table_Employee_Clean[Department] = Table_Employee!E843) *
        (Table_Employee_Clean[Region] = Table_Employee!F843))),
    "N/A"),
Table_Employee!I843)</f>
        <v>61709.83</v>
      </c>
      <c r="O843" t="str">
        <f>" "&amp;SUBSTITUTE(Table_Employee_Clean[[#This Row],[Phone]],"-","")</f>
        <v xml:space="preserve"> 7340433699</v>
      </c>
      <c r="P843" t="str">
        <f>TEXT(Table_Employee_Clean[[#This Row],[Format_Phone]],"(000) 000-0000")</f>
        <v>(734) 043-3699</v>
      </c>
      <c r="Q843" t="str">
        <f>CONCATENATE(TRIM(Table_Employee_Clean[[#This Row],[First_Name]])," ",TRIM(Table_Employee_Clean[[#This Row],[Last_Name]]))</f>
        <v>Grace Garcia</v>
      </c>
      <c r="R843">
        <f ca="1">DATEDIF(Table_Employee_Clean[[#This Row],[Join_Date]], TODAY(), "y")</f>
        <v>3</v>
      </c>
      <c r="S843" t="str">
        <f>CONCATENATE(TRIM(Table_Employee_Clean[[#This Row],[Name_Concat]])," FROM ",TRIM(Table_Employee_Clean[[#This Row],[Region]]))</f>
        <v>Grace Garcia FROM Florida</v>
      </c>
    </row>
    <row r="844" spans="1:19" x14ac:dyDescent="0.25">
      <c r="A844" t="s">
        <v>978</v>
      </c>
      <c r="B844" t="s">
        <v>36</v>
      </c>
      <c r="C844" t="s">
        <v>111</v>
      </c>
      <c r="D844">
        <v>25</v>
      </c>
      <c r="E844" t="s">
        <v>1160</v>
      </c>
      <c r="F844" t="s">
        <v>1161</v>
      </c>
      <c r="G844" t="s">
        <v>16</v>
      </c>
      <c r="H844" s="5">
        <v>43938</v>
      </c>
      <c r="I844">
        <v>61732.03</v>
      </c>
      <c r="J844" t="s">
        <v>124</v>
      </c>
      <c r="K844">
        <v>-9687304518</v>
      </c>
      <c r="L844" t="s">
        <v>18</v>
      </c>
      <c r="M844" t="b">
        <v>1</v>
      </c>
      <c r="N844" s="6" cm="1">
        <f t="array" ref="N844">IF(Table_Employee!I844="N/A",
    IFERROR(MEDIAN(_xlfn._xlws.FILTER(Table_Employee_Clean[Salary],
        (Table_Employee_Clean[Department] = Table_Employee!E844) *
        (Table_Employee_Clean[Region] = Table_Employee!F844))),
    "N/A"),
Table_Employee!I844)</f>
        <v>61732.03</v>
      </c>
      <c r="O844" t="str">
        <f>" "&amp;SUBSTITUTE(Table_Employee_Clean[[#This Row],[Phone]],"-","")</f>
        <v xml:space="preserve"> 9687304518</v>
      </c>
      <c r="P844" t="str">
        <f>TEXT(Table_Employee_Clean[[#This Row],[Format_Phone]],"(000) 000-0000")</f>
        <v>(968) 730-4518</v>
      </c>
      <c r="Q844" t="str">
        <f>CONCATENATE(TRIM(Table_Employee_Clean[[#This Row],[First_Name]])," ",TRIM(Table_Employee_Clean[[#This Row],[Last_Name]]))</f>
        <v>Frank Smith</v>
      </c>
      <c r="R844">
        <f ca="1">DATEDIF(Table_Employee_Clean[[#This Row],[Join_Date]], TODAY(), "y")</f>
        <v>6</v>
      </c>
      <c r="S844" t="str">
        <f>CONCATENATE(TRIM(Table_Employee_Clean[[#This Row],[Name_Concat]])," FROM ",TRIM(Table_Employee_Clean[[#This Row],[Region]]))</f>
        <v>Frank Smith FROM California</v>
      </c>
    </row>
    <row r="845" spans="1:19" x14ac:dyDescent="0.25">
      <c r="A845" t="s">
        <v>979</v>
      </c>
      <c r="B845" t="s">
        <v>32</v>
      </c>
      <c r="C845" t="s">
        <v>14</v>
      </c>
      <c r="D845">
        <v>40</v>
      </c>
      <c r="E845" t="s">
        <v>1160</v>
      </c>
      <c r="F845" t="s">
        <v>1171</v>
      </c>
      <c r="G845" t="s">
        <v>16</v>
      </c>
      <c r="H845" s="5">
        <v>44608</v>
      </c>
      <c r="I845">
        <v>97845.7</v>
      </c>
      <c r="J845" t="s">
        <v>34</v>
      </c>
      <c r="K845">
        <v>-5778255881</v>
      </c>
      <c r="L845" t="s">
        <v>30</v>
      </c>
      <c r="M845" t="b">
        <v>1</v>
      </c>
      <c r="N845" s="6" cm="1">
        <f t="array" ref="N845">IF(Table_Employee!I845="N/A",
    IFERROR(MEDIAN(_xlfn._xlws.FILTER(Table_Employee_Clean[Salary],
        (Table_Employee_Clean[Department] = Table_Employee!E845) *
        (Table_Employee_Clean[Region] = Table_Employee!F845))),
    "N/A"),
Table_Employee!I845)</f>
        <v>97845.7</v>
      </c>
      <c r="O845" t="str">
        <f>" "&amp;SUBSTITUTE(Table_Employee_Clean[[#This Row],[Phone]],"-","")</f>
        <v xml:space="preserve"> 5778255881</v>
      </c>
      <c r="P845" t="str">
        <f>TEXT(Table_Employee_Clean[[#This Row],[Format_Phone]],"(000) 000-0000")</f>
        <v>(577) 825-5881</v>
      </c>
      <c r="Q845" t="str">
        <f>CONCATENATE(TRIM(Table_Employee_Clean[[#This Row],[First_Name]])," ",TRIM(Table_Employee_Clean[[#This Row],[Last_Name]]))</f>
        <v>Eva Davis</v>
      </c>
      <c r="R845">
        <f ca="1">DATEDIF(Table_Employee_Clean[[#This Row],[Join_Date]], TODAY(), "y")</f>
        <v>4</v>
      </c>
      <c r="S845" t="str">
        <f>CONCATENATE(TRIM(Table_Employee_Clean[[#This Row],[Name_Concat]])," FROM ",TRIM(Table_Employee_Clean[[#This Row],[Region]]))</f>
        <v>Eva Davis FROM Illinois</v>
      </c>
    </row>
    <row r="846" spans="1:19" x14ac:dyDescent="0.25">
      <c r="A846" t="s">
        <v>980</v>
      </c>
      <c r="B846" t="s">
        <v>32</v>
      </c>
      <c r="C846" t="s">
        <v>26</v>
      </c>
      <c r="D846">
        <v>30</v>
      </c>
      <c r="E846" t="s">
        <v>1168</v>
      </c>
      <c r="F846" t="s">
        <v>1167</v>
      </c>
      <c r="G846" t="s">
        <v>16</v>
      </c>
      <c r="H846" s="5">
        <v>44422</v>
      </c>
      <c r="I846">
        <v>114905.58</v>
      </c>
      <c r="J846" t="s">
        <v>224</v>
      </c>
      <c r="K846">
        <v>-5562965753</v>
      </c>
      <c r="L846" t="s">
        <v>40</v>
      </c>
      <c r="M846" t="b">
        <v>0</v>
      </c>
      <c r="N846" s="6" cm="1">
        <f t="array" ref="N846">IF(Table_Employee!I846="N/A",
    IFERROR(MEDIAN(_xlfn._xlws.FILTER(Table_Employee_Clean[Salary],
        (Table_Employee_Clean[Department] = Table_Employee!E846) *
        (Table_Employee_Clean[Region] = Table_Employee!F846))),
    "N/A"),
Table_Employee!I846)</f>
        <v>114905.58</v>
      </c>
      <c r="O846" t="str">
        <f>" "&amp;SUBSTITUTE(Table_Employee_Clean[[#This Row],[Phone]],"-","")</f>
        <v xml:space="preserve"> 5562965753</v>
      </c>
      <c r="P846" t="str">
        <f>TEXT(Table_Employee_Clean[[#This Row],[Format_Phone]],"(000) 000-0000")</f>
        <v>(556) 296-5753</v>
      </c>
      <c r="Q846" t="str">
        <f>CONCATENATE(TRIM(Table_Employee_Clean[[#This Row],[First_Name]])," ",TRIM(Table_Employee_Clean[[#This Row],[Last_Name]]))</f>
        <v>Eva Jones</v>
      </c>
      <c r="R846">
        <f ca="1">DATEDIF(Table_Employee_Clean[[#This Row],[Join_Date]], TODAY(), "y")</f>
        <v>5</v>
      </c>
      <c r="S846" t="str">
        <f>CONCATENATE(TRIM(Table_Employee_Clean[[#This Row],[Name_Concat]])," FROM ",TRIM(Table_Employee_Clean[[#This Row],[Region]]))</f>
        <v>Eva Jones FROM Florida</v>
      </c>
    </row>
    <row r="847" spans="1:19" x14ac:dyDescent="0.25">
      <c r="A847" t="s">
        <v>981</v>
      </c>
      <c r="B847" t="s">
        <v>36</v>
      </c>
      <c r="C847" t="s">
        <v>26</v>
      </c>
      <c r="D847">
        <v>30</v>
      </c>
      <c r="E847" t="s">
        <v>1160</v>
      </c>
      <c r="F847" t="s">
        <v>1163</v>
      </c>
      <c r="G847" t="s">
        <v>16</v>
      </c>
      <c r="H847" s="5">
        <v>44919</v>
      </c>
      <c r="I847">
        <v>94619.69</v>
      </c>
      <c r="J847" t="s">
        <v>46</v>
      </c>
      <c r="K847">
        <v>-2786561941</v>
      </c>
      <c r="L847" t="s">
        <v>30</v>
      </c>
      <c r="M847" t="b">
        <v>1</v>
      </c>
      <c r="N847" s="6" cm="1">
        <f t="array" ref="N847">IF(Table_Employee!I847="N/A",
    IFERROR(MEDIAN(_xlfn._xlws.FILTER(Table_Employee_Clean[Salary],
        (Table_Employee_Clean[Department] = Table_Employee!E847) *
        (Table_Employee_Clean[Region] = Table_Employee!F847))),
    "N/A"),
Table_Employee!I847)</f>
        <v>94619.69</v>
      </c>
      <c r="O847" t="str">
        <f>" "&amp;SUBSTITUTE(Table_Employee_Clean[[#This Row],[Phone]],"-","")</f>
        <v xml:space="preserve"> 2786561941</v>
      </c>
      <c r="P847" t="str">
        <f>TEXT(Table_Employee_Clean[[#This Row],[Format_Phone]],"(000) 000-0000")</f>
        <v>(278) 656-1941</v>
      </c>
      <c r="Q847" t="str">
        <f>CONCATENATE(TRIM(Table_Employee_Clean[[#This Row],[First_Name]])," ",TRIM(Table_Employee_Clean[[#This Row],[Last_Name]]))</f>
        <v>Frank Jones</v>
      </c>
      <c r="R847">
        <f ca="1">DATEDIF(Table_Employee_Clean[[#This Row],[Join_Date]], TODAY(), "y")</f>
        <v>3</v>
      </c>
      <c r="S847" t="str">
        <f>CONCATENATE(TRIM(Table_Employee_Clean[[#This Row],[Name_Concat]])," FROM ",TRIM(Table_Employee_Clean[[#This Row],[Region]]))</f>
        <v>Frank Jones FROM Texas</v>
      </c>
    </row>
    <row r="848" spans="1:19" x14ac:dyDescent="0.25">
      <c r="A848" t="s">
        <v>982</v>
      </c>
      <c r="B848" t="s">
        <v>67</v>
      </c>
      <c r="C848" t="s">
        <v>53</v>
      </c>
      <c r="D848">
        <v>30</v>
      </c>
      <c r="E848" t="s">
        <v>1160</v>
      </c>
      <c r="F848" t="s">
        <v>1161</v>
      </c>
      <c r="G848" t="s">
        <v>33</v>
      </c>
      <c r="H848" s="5">
        <v>44384</v>
      </c>
      <c r="I848">
        <v>68696.149999999994</v>
      </c>
      <c r="J848" t="s">
        <v>116</v>
      </c>
      <c r="K848">
        <v>-5577820581</v>
      </c>
      <c r="L848" t="s">
        <v>30</v>
      </c>
      <c r="M848" t="b">
        <v>0</v>
      </c>
      <c r="N848" s="6" cm="1">
        <f t="array" ref="N848">IF(Table_Employee!I848="N/A",
    IFERROR(MEDIAN(_xlfn._xlws.FILTER(Table_Employee_Clean[Salary],
        (Table_Employee_Clean[Department] = Table_Employee!E848) *
        (Table_Employee_Clean[Region] = Table_Employee!F848))),
    "N/A"),
Table_Employee!I848)</f>
        <v>68696.149999999994</v>
      </c>
      <c r="O848" t="str">
        <f>" "&amp;SUBSTITUTE(Table_Employee_Clean[[#This Row],[Phone]],"-","")</f>
        <v xml:space="preserve"> 5577820581</v>
      </c>
      <c r="P848" t="str">
        <f>TEXT(Table_Employee_Clean[[#This Row],[Format_Phone]],"(000) 000-0000")</f>
        <v>(557) 782-0581</v>
      </c>
      <c r="Q848" t="str">
        <f>CONCATENATE(TRIM(Table_Employee_Clean[[#This Row],[First_Name]])," ",TRIM(Table_Employee_Clean[[#This Row],[Last_Name]]))</f>
        <v>Grace Johnson</v>
      </c>
      <c r="R848">
        <f ca="1">DATEDIF(Table_Employee_Clean[[#This Row],[Join_Date]], TODAY(), "y")</f>
        <v>5</v>
      </c>
      <c r="S848" t="str">
        <f>CONCATENATE(TRIM(Table_Employee_Clean[[#This Row],[Name_Concat]])," FROM ",TRIM(Table_Employee_Clean[[#This Row],[Region]]))</f>
        <v>Grace Johnson FROM California</v>
      </c>
    </row>
    <row r="849" spans="1:19" x14ac:dyDescent="0.25">
      <c r="A849" t="s">
        <v>983</v>
      </c>
      <c r="B849" t="s">
        <v>67</v>
      </c>
      <c r="C849" t="s">
        <v>53</v>
      </c>
      <c r="D849">
        <v>40</v>
      </c>
      <c r="E849" t="s">
        <v>1160</v>
      </c>
      <c r="F849" t="s">
        <v>1165</v>
      </c>
      <c r="G849" t="s">
        <v>16</v>
      </c>
      <c r="H849" s="5">
        <v>45334</v>
      </c>
      <c r="I849">
        <v>97032.29</v>
      </c>
      <c r="J849" t="s">
        <v>116</v>
      </c>
      <c r="K849">
        <v>-9582923615</v>
      </c>
      <c r="L849" t="s">
        <v>23</v>
      </c>
      <c r="M849" t="b">
        <v>0</v>
      </c>
      <c r="N849" s="6" cm="1">
        <f t="array" ref="N849">IF(Table_Employee!I849="N/A",
    IFERROR(MEDIAN(_xlfn._xlws.FILTER(Table_Employee_Clean[Salary],
        (Table_Employee_Clean[Department] = Table_Employee!E849) *
        (Table_Employee_Clean[Region] = Table_Employee!F849))),
    "N/A"),
Table_Employee!I849)</f>
        <v>97032.29</v>
      </c>
      <c r="O849" t="str">
        <f>" "&amp;SUBSTITUTE(Table_Employee_Clean[[#This Row],[Phone]],"-","")</f>
        <v xml:space="preserve"> 9582923615</v>
      </c>
      <c r="P849" t="str">
        <f>TEXT(Table_Employee_Clean[[#This Row],[Format_Phone]],"(000) 000-0000")</f>
        <v>(958) 292-3615</v>
      </c>
      <c r="Q849" t="str">
        <f>CONCATENATE(TRIM(Table_Employee_Clean[[#This Row],[First_Name]])," ",TRIM(Table_Employee_Clean[[#This Row],[Last_Name]]))</f>
        <v>Grace Johnson</v>
      </c>
      <c r="R849">
        <f ca="1">DATEDIF(Table_Employee_Clean[[#This Row],[Join_Date]], TODAY(), "y")</f>
        <v>2</v>
      </c>
      <c r="S849" t="str">
        <f>CONCATENATE(TRIM(Table_Employee_Clean[[#This Row],[Name_Concat]])," FROM ",TRIM(Table_Employee_Clean[[#This Row],[Region]]))</f>
        <v>Grace Johnson FROM Nevada</v>
      </c>
    </row>
    <row r="850" spans="1:19" x14ac:dyDescent="0.25">
      <c r="A850" t="s">
        <v>984</v>
      </c>
      <c r="B850" t="s">
        <v>36</v>
      </c>
      <c r="C850" t="s">
        <v>14</v>
      </c>
      <c r="D850">
        <v>30</v>
      </c>
      <c r="E850" t="s">
        <v>1170</v>
      </c>
      <c r="F850" t="s">
        <v>1171</v>
      </c>
      <c r="G850" t="s">
        <v>16</v>
      </c>
      <c r="H850" s="5">
        <v>45208</v>
      </c>
      <c r="I850">
        <v>50593.33</v>
      </c>
      <c r="J850" t="s">
        <v>50</v>
      </c>
      <c r="K850">
        <v>-1880819047</v>
      </c>
      <c r="L850" t="s">
        <v>23</v>
      </c>
      <c r="M850" t="b">
        <v>1</v>
      </c>
      <c r="N850" s="6" cm="1">
        <f t="array" ref="N850">IF(Table_Employee!I850="N/A",
    IFERROR(MEDIAN(_xlfn._xlws.FILTER(Table_Employee_Clean[Salary],
        (Table_Employee_Clean[Department] = Table_Employee!E850) *
        (Table_Employee_Clean[Region] = Table_Employee!F850))),
    "N/A"),
Table_Employee!I850)</f>
        <v>50593.33</v>
      </c>
      <c r="O850" t="str">
        <f>" "&amp;SUBSTITUTE(Table_Employee_Clean[[#This Row],[Phone]],"-","")</f>
        <v xml:space="preserve"> 1880819047</v>
      </c>
      <c r="P850" t="str">
        <f>TEXT(Table_Employee_Clean[[#This Row],[Format_Phone]],"(000) 000-0000")</f>
        <v>(188) 081-9047</v>
      </c>
      <c r="Q850" t="str">
        <f>CONCATENATE(TRIM(Table_Employee_Clean[[#This Row],[First_Name]])," ",TRIM(Table_Employee_Clean[[#This Row],[Last_Name]]))</f>
        <v>Frank Davis</v>
      </c>
      <c r="R850">
        <f ca="1">DATEDIF(Table_Employee_Clean[[#This Row],[Join_Date]], TODAY(), "y")</f>
        <v>3</v>
      </c>
      <c r="S850" t="str">
        <f>CONCATENATE(TRIM(Table_Employee_Clean[[#This Row],[Name_Concat]])," FROM ",TRIM(Table_Employee_Clean[[#This Row],[Region]]))</f>
        <v>Frank Davis FROM Illinois</v>
      </c>
    </row>
    <row r="851" spans="1:19" x14ac:dyDescent="0.25">
      <c r="A851" t="s">
        <v>985</v>
      </c>
      <c r="B851" t="s">
        <v>67</v>
      </c>
      <c r="C851" t="s">
        <v>86</v>
      </c>
      <c r="D851">
        <v>25</v>
      </c>
      <c r="E851" t="s">
        <v>1168</v>
      </c>
      <c r="F851" t="s">
        <v>1163</v>
      </c>
      <c r="G851" t="s">
        <v>28</v>
      </c>
      <c r="H851" s="5">
        <v>44744</v>
      </c>
      <c r="I851">
        <v>74606.149999999994</v>
      </c>
      <c r="J851" t="s">
        <v>147</v>
      </c>
      <c r="K851">
        <v>-2357155867</v>
      </c>
      <c r="L851" t="s">
        <v>30</v>
      </c>
      <c r="M851" t="b">
        <v>1</v>
      </c>
      <c r="N851" s="6" cm="1">
        <f t="array" ref="N851">IF(Table_Employee!I851="N/A",
    IFERROR(MEDIAN(_xlfn._xlws.FILTER(Table_Employee_Clean[Salary],
        (Table_Employee_Clean[Department] = Table_Employee!E851) *
        (Table_Employee_Clean[Region] = Table_Employee!F851))),
    "N/A"),
Table_Employee!I851)</f>
        <v>74606.149999999994</v>
      </c>
      <c r="O851" t="str">
        <f>" "&amp;SUBSTITUTE(Table_Employee_Clean[[#This Row],[Phone]],"-","")</f>
        <v xml:space="preserve"> 2357155867</v>
      </c>
      <c r="P851" t="str">
        <f>TEXT(Table_Employee_Clean[[#This Row],[Format_Phone]],"(000) 000-0000")</f>
        <v>(235) 715-5867</v>
      </c>
      <c r="Q851" t="str">
        <f>CONCATENATE(TRIM(Table_Employee_Clean[[#This Row],[First_Name]])," ",TRIM(Table_Employee_Clean[[#This Row],[Last_Name]]))</f>
        <v>Grace Miller</v>
      </c>
      <c r="R851">
        <f ca="1">DATEDIF(Table_Employee_Clean[[#This Row],[Join_Date]], TODAY(), "y")</f>
        <v>4</v>
      </c>
      <c r="S851" t="str">
        <f>CONCATENATE(TRIM(Table_Employee_Clean[[#This Row],[Name_Concat]])," FROM ",TRIM(Table_Employee_Clean[[#This Row],[Region]]))</f>
        <v>Grace Miller FROM Texas</v>
      </c>
    </row>
    <row r="852" spans="1:19" x14ac:dyDescent="0.25">
      <c r="A852" t="s">
        <v>986</v>
      </c>
      <c r="B852" t="s">
        <v>32</v>
      </c>
      <c r="C852" t="s">
        <v>14</v>
      </c>
      <c r="D852">
        <v>30</v>
      </c>
      <c r="E852" t="s">
        <v>1166</v>
      </c>
      <c r="F852" t="s">
        <v>1163</v>
      </c>
      <c r="G852" t="s">
        <v>28</v>
      </c>
      <c r="H852" s="5">
        <v>44019</v>
      </c>
      <c r="I852">
        <v>53981.73</v>
      </c>
      <c r="J852" t="s">
        <v>34</v>
      </c>
      <c r="K852">
        <v>-6395613722</v>
      </c>
      <c r="L852" t="s">
        <v>18</v>
      </c>
      <c r="M852" t="b">
        <v>0</v>
      </c>
      <c r="N852" s="6" cm="1">
        <f t="array" ref="N852">IF(Table_Employee!I852="N/A",
    IFERROR(MEDIAN(_xlfn._xlws.FILTER(Table_Employee_Clean[Salary],
        (Table_Employee_Clean[Department] = Table_Employee!E852) *
        (Table_Employee_Clean[Region] = Table_Employee!F852))),
    "N/A"),
Table_Employee!I852)</f>
        <v>53981.73</v>
      </c>
      <c r="O852" t="str">
        <f>" "&amp;SUBSTITUTE(Table_Employee_Clean[[#This Row],[Phone]],"-","")</f>
        <v xml:space="preserve"> 6395613722</v>
      </c>
      <c r="P852" t="str">
        <f>TEXT(Table_Employee_Clean[[#This Row],[Format_Phone]],"(000) 000-0000")</f>
        <v>(639) 561-3722</v>
      </c>
      <c r="Q852" t="str">
        <f>CONCATENATE(TRIM(Table_Employee_Clean[[#This Row],[First_Name]])," ",TRIM(Table_Employee_Clean[[#This Row],[Last_Name]]))</f>
        <v>Eva Davis</v>
      </c>
      <c r="R852">
        <f ca="1">DATEDIF(Table_Employee_Clean[[#This Row],[Join_Date]], TODAY(), "y")</f>
        <v>6</v>
      </c>
      <c r="S852" t="str">
        <f>CONCATENATE(TRIM(Table_Employee_Clean[[#This Row],[Name_Concat]])," FROM ",TRIM(Table_Employee_Clean[[#This Row],[Region]]))</f>
        <v>Eva Davis FROM Texas</v>
      </c>
    </row>
    <row r="853" spans="1:19" x14ac:dyDescent="0.25">
      <c r="A853" t="s">
        <v>987</v>
      </c>
      <c r="B853" t="s">
        <v>57</v>
      </c>
      <c r="C853" t="s">
        <v>53</v>
      </c>
      <c r="D853">
        <v>30</v>
      </c>
      <c r="E853" t="s">
        <v>1160</v>
      </c>
      <c r="F853" t="s">
        <v>1163</v>
      </c>
      <c r="G853" t="s">
        <v>28</v>
      </c>
      <c r="H853" s="5">
        <v>44076</v>
      </c>
      <c r="I853">
        <v>56047.05</v>
      </c>
      <c r="J853" t="s">
        <v>183</v>
      </c>
      <c r="K853">
        <v>-817214363</v>
      </c>
      <c r="L853" t="s">
        <v>23</v>
      </c>
      <c r="M853" t="b">
        <v>1</v>
      </c>
      <c r="N853" s="6" cm="1">
        <f t="array" ref="N853">IF(Table_Employee!I853="N/A",
    IFERROR(MEDIAN(_xlfn._xlws.FILTER(Table_Employee_Clean[Salary],
        (Table_Employee_Clean[Department] = Table_Employee!E853) *
        (Table_Employee_Clean[Region] = Table_Employee!F853))),
    "N/A"),
Table_Employee!I853)</f>
        <v>56047.05</v>
      </c>
      <c r="O853" t="str">
        <f>" "&amp;SUBSTITUTE(Table_Employee_Clean[[#This Row],[Phone]],"-","")</f>
        <v xml:space="preserve"> 817214363</v>
      </c>
      <c r="P853" t="str">
        <f>TEXT(Table_Employee_Clean[[#This Row],[Format_Phone]],"(000) 000-0000")</f>
        <v>(081) 721-4363</v>
      </c>
      <c r="Q853" t="str">
        <f>CONCATENATE(TRIM(Table_Employee_Clean[[#This Row],[First_Name]])," ",TRIM(Table_Employee_Clean[[#This Row],[Last_Name]]))</f>
        <v>David Johnson</v>
      </c>
      <c r="R853">
        <f ca="1">DATEDIF(Table_Employee_Clean[[#This Row],[Join_Date]], TODAY(), "y")</f>
        <v>6</v>
      </c>
      <c r="S853" t="str">
        <f>CONCATENATE(TRIM(Table_Employee_Clean[[#This Row],[Name_Concat]])," FROM ",TRIM(Table_Employee_Clean[[#This Row],[Region]]))</f>
        <v>David Johnson FROM Texas</v>
      </c>
    </row>
    <row r="854" spans="1:19" x14ac:dyDescent="0.25">
      <c r="A854" t="s">
        <v>988</v>
      </c>
      <c r="B854" t="s">
        <v>67</v>
      </c>
      <c r="C854" t="s">
        <v>26</v>
      </c>
      <c r="D854">
        <v>30</v>
      </c>
      <c r="E854" t="s">
        <v>1164</v>
      </c>
      <c r="F854" t="s">
        <v>1163</v>
      </c>
      <c r="G854" t="s">
        <v>28</v>
      </c>
      <c r="H854" s="5">
        <v>44208</v>
      </c>
      <c r="I854">
        <v>67733.5</v>
      </c>
      <c r="J854" t="s">
        <v>73</v>
      </c>
      <c r="K854">
        <v>-3813000412</v>
      </c>
      <c r="L854" t="s">
        <v>18</v>
      </c>
      <c r="M854" t="b">
        <v>0</v>
      </c>
      <c r="N854" s="6" cm="1">
        <f t="array" ref="N854">IF(Table_Employee!I854="N/A",
    IFERROR(MEDIAN(_xlfn._xlws.FILTER(Table_Employee_Clean[Salary],
        (Table_Employee_Clean[Department] = Table_Employee!E854) *
        (Table_Employee_Clean[Region] = Table_Employee!F854))),
    "N/A"),
Table_Employee!I854)</f>
        <v>67733.5</v>
      </c>
      <c r="O854" t="str">
        <f>" "&amp;SUBSTITUTE(Table_Employee_Clean[[#This Row],[Phone]],"-","")</f>
        <v xml:space="preserve"> 3813000412</v>
      </c>
      <c r="P854" t="str">
        <f>TEXT(Table_Employee_Clean[[#This Row],[Format_Phone]],"(000) 000-0000")</f>
        <v>(381) 300-0412</v>
      </c>
      <c r="Q854" t="str">
        <f>CONCATENATE(TRIM(Table_Employee_Clean[[#This Row],[First_Name]])," ",TRIM(Table_Employee_Clean[[#This Row],[Last_Name]]))</f>
        <v>Grace Jones</v>
      </c>
      <c r="R854">
        <f ca="1">DATEDIF(Table_Employee_Clean[[#This Row],[Join_Date]], TODAY(), "y")</f>
        <v>5</v>
      </c>
      <c r="S854" t="str">
        <f>CONCATENATE(TRIM(Table_Employee_Clean[[#This Row],[Name_Concat]])," FROM ",TRIM(Table_Employee_Clean[[#This Row],[Region]]))</f>
        <v>Grace Jones FROM Texas</v>
      </c>
    </row>
    <row r="855" spans="1:19" x14ac:dyDescent="0.25">
      <c r="A855" t="s">
        <v>989</v>
      </c>
      <c r="B855" t="s">
        <v>13</v>
      </c>
      <c r="C855" t="s">
        <v>37</v>
      </c>
      <c r="D855">
        <v>40</v>
      </c>
      <c r="E855" t="s">
        <v>1170</v>
      </c>
      <c r="F855" t="s">
        <v>1167</v>
      </c>
      <c r="G855" t="s">
        <v>28</v>
      </c>
      <c r="H855" s="5">
        <v>45198</v>
      </c>
      <c r="I855">
        <v>103891.64</v>
      </c>
      <c r="J855" t="s">
        <v>129</v>
      </c>
      <c r="K855">
        <v>-2114716559</v>
      </c>
      <c r="L855" t="s">
        <v>30</v>
      </c>
      <c r="M855" t="b">
        <v>1</v>
      </c>
      <c r="N855" s="6" cm="1">
        <f t="array" ref="N855">IF(Table_Employee!I855="N/A",
    IFERROR(MEDIAN(_xlfn._xlws.FILTER(Table_Employee_Clean[Salary],
        (Table_Employee_Clean[Department] = Table_Employee!E855) *
        (Table_Employee_Clean[Region] = Table_Employee!F855))),
    "N/A"),
Table_Employee!I855)</f>
        <v>103891.64</v>
      </c>
      <c r="O855" t="str">
        <f>" "&amp;SUBSTITUTE(Table_Employee_Clean[[#This Row],[Phone]],"-","")</f>
        <v xml:space="preserve"> 2114716559</v>
      </c>
      <c r="P855" t="str">
        <f>TEXT(Table_Employee_Clean[[#This Row],[Format_Phone]],"(000) 000-0000")</f>
        <v>(211) 471-6559</v>
      </c>
      <c r="Q855" t="str">
        <f>CONCATENATE(TRIM(Table_Employee_Clean[[#This Row],[First_Name]])," ",TRIM(Table_Employee_Clean[[#This Row],[Last_Name]]))</f>
        <v>Bob Williams</v>
      </c>
      <c r="R855">
        <f ca="1">DATEDIF(Table_Employee_Clean[[#This Row],[Join_Date]], TODAY(), "y")</f>
        <v>3</v>
      </c>
      <c r="S855" t="str">
        <f>CONCATENATE(TRIM(Table_Employee_Clean[[#This Row],[Name_Concat]])," FROM ",TRIM(Table_Employee_Clean[[#This Row],[Region]]))</f>
        <v>Bob Williams FROM Florida</v>
      </c>
    </row>
    <row r="856" spans="1:19" x14ac:dyDescent="0.25">
      <c r="A856" t="s">
        <v>990</v>
      </c>
      <c r="B856" t="s">
        <v>52</v>
      </c>
      <c r="C856" t="s">
        <v>14</v>
      </c>
      <c r="D856">
        <v>25</v>
      </c>
      <c r="E856" t="s">
        <v>1170</v>
      </c>
      <c r="F856" t="s">
        <v>1163</v>
      </c>
      <c r="G856" t="s">
        <v>33</v>
      </c>
      <c r="H856" s="5">
        <v>44626</v>
      </c>
      <c r="I856">
        <v>73285.83</v>
      </c>
      <c r="J856" t="s">
        <v>149</v>
      </c>
      <c r="K856">
        <v>-9456534698</v>
      </c>
      <c r="L856" t="s">
        <v>30</v>
      </c>
      <c r="M856" t="b">
        <v>1</v>
      </c>
      <c r="N856" s="6" cm="1">
        <f t="array" ref="N856">IF(Table_Employee!I856="N/A",
    IFERROR(MEDIAN(_xlfn._xlws.FILTER(Table_Employee_Clean[Salary],
        (Table_Employee_Clean[Department] = Table_Employee!E856) *
        (Table_Employee_Clean[Region] = Table_Employee!F856))),
    "N/A"),
Table_Employee!I856)</f>
        <v>73285.83</v>
      </c>
      <c r="O856" t="str">
        <f>" "&amp;SUBSTITUTE(Table_Employee_Clean[[#This Row],[Phone]],"-","")</f>
        <v xml:space="preserve"> 9456534698</v>
      </c>
      <c r="P856" t="str">
        <f>TEXT(Table_Employee_Clean[[#This Row],[Format_Phone]],"(000) 000-0000")</f>
        <v>(945) 653-4698</v>
      </c>
      <c r="Q856" t="str">
        <f>CONCATENATE(TRIM(Table_Employee_Clean[[#This Row],[First_Name]])," ",TRIM(Table_Employee_Clean[[#This Row],[Last_Name]]))</f>
        <v>Charlie Davis</v>
      </c>
      <c r="R856">
        <f ca="1">DATEDIF(Table_Employee_Clean[[#This Row],[Join_Date]], TODAY(), "y")</f>
        <v>4</v>
      </c>
      <c r="S856" t="str">
        <f>CONCATENATE(TRIM(Table_Employee_Clean[[#This Row],[Name_Concat]])," FROM ",TRIM(Table_Employee_Clean[[#This Row],[Region]]))</f>
        <v>Charlie Davis FROM Texas</v>
      </c>
    </row>
    <row r="857" spans="1:19" x14ac:dyDescent="0.25">
      <c r="A857" t="s">
        <v>991</v>
      </c>
      <c r="B857" t="s">
        <v>32</v>
      </c>
      <c r="C857" t="s">
        <v>26</v>
      </c>
      <c r="D857">
        <v>30</v>
      </c>
      <c r="E857" t="s">
        <v>1162</v>
      </c>
      <c r="F857" t="s">
        <v>1163</v>
      </c>
      <c r="G857" t="s">
        <v>33</v>
      </c>
      <c r="H857" s="5">
        <v>44241</v>
      </c>
      <c r="I857">
        <v>92721.13</v>
      </c>
      <c r="J857" t="s">
        <v>224</v>
      </c>
      <c r="K857">
        <v>-7990707549</v>
      </c>
      <c r="L857" t="s">
        <v>40</v>
      </c>
      <c r="M857" t="b">
        <v>1</v>
      </c>
      <c r="N857" s="6" cm="1">
        <f t="array" ref="N857">IF(Table_Employee!I857="N/A",
    IFERROR(MEDIAN(_xlfn._xlws.FILTER(Table_Employee_Clean[Salary],
        (Table_Employee_Clean[Department] = Table_Employee!E857) *
        (Table_Employee_Clean[Region] = Table_Employee!F857))),
    "N/A"),
Table_Employee!I857)</f>
        <v>92721.13</v>
      </c>
      <c r="O857" t="str">
        <f>" "&amp;SUBSTITUTE(Table_Employee_Clean[[#This Row],[Phone]],"-","")</f>
        <v xml:space="preserve"> 7990707549</v>
      </c>
      <c r="P857" t="str">
        <f>TEXT(Table_Employee_Clean[[#This Row],[Format_Phone]],"(000) 000-0000")</f>
        <v>(799) 070-7549</v>
      </c>
      <c r="Q857" t="str">
        <f>CONCATENATE(TRIM(Table_Employee_Clean[[#This Row],[First_Name]])," ",TRIM(Table_Employee_Clean[[#This Row],[Last_Name]]))</f>
        <v>Eva Jones</v>
      </c>
      <c r="R857">
        <f ca="1">DATEDIF(Table_Employee_Clean[[#This Row],[Join_Date]], TODAY(), "y")</f>
        <v>5</v>
      </c>
      <c r="S857" t="str">
        <f>CONCATENATE(TRIM(Table_Employee_Clean[[#This Row],[Name_Concat]])," FROM ",TRIM(Table_Employee_Clean[[#This Row],[Region]]))</f>
        <v>Eva Jones FROM Texas</v>
      </c>
    </row>
    <row r="858" spans="1:19" x14ac:dyDescent="0.25">
      <c r="A858" t="s">
        <v>992</v>
      </c>
      <c r="B858" t="s">
        <v>63</v>
      </c>
      <c r="C858" t="s">
        <v>37</v>
      </c>
      <c r="D858">
        <v>25</v>
      </c>
      <c r="E858" t="s">
        <v>1164</v>
      </c>
      <c r="F858" t="s">
        <v>1171</v>
      </c>
      <c r="G858" t="s">
        <v>33</v>
      </c>
      <c r="H858" s="5">
        <v>44278</v>
      </c>
      <c r="I858">
        <v>92977.64</v>
      </c>
      <c r="J858" t="s">
        <v>65</v>
      </c>
      <c r="K858">
        <v>-4768169956</v>
      </c>
      <c r="L858" t="s">
        <v>23</v>
      </c>
      <c r="M858" t="b">
        <v>0</v>
      </c>
      <c r="N858" s="6" cm="1">
        <f t="array" ref="N858">IF(Table_Employee!I858="N/A",
    IFERROR(MEDIAN(_xlfn._xlws.FILTER(Table_Employee_Clean[Salary],
        (Table_Employee_Clean[Department] = Table_Employee!E858) *
        (Table_Employee_Clean[Region] = Table_Employee!F858))),
    "N/A"),
Table_Employee!I858)</f>
        <v>92977.64</v>
      </c>
      <c r="O858" t="str">
        <f>" "&amp;SUBSTITUTE(Table_Employee_Clean[[#This Row],[Phone]],"-","")</f>
        <v xml:space="preserve"> 4768169956</v>
      </c>
      <c r="P858" t="str">
        <f>TEXT(Table_Employee_Clean[[#This Row],[Format_Phone]],"(000) 000-0000")</f>
        <v>(476) 816-9956</v>
      </c>
      <c r="Q858" t="str">
        <f>CONCATENATE(TRIM(Table_Employee_Clean[[#This Row],[First_Name]])," ",TRIM(Table_Employee_Clean[[#This Row],[Last_Name]]))</f>
        <v>Heidi Williams</v>
      </c>
      <c r="R858">
        <f ca="1">DATEDIF(Table_Employee_Clean[[#This Row],[Join_Date]], TODAY(), "y")</f>
        <v>5</v>
      </c>
      <c r="S858" t="str">
        <f>CONCATENATE(TRIM(Table_Employee_Clean[[#This Row],[Name_Concat]])," FROM ",TRIM(Table_Employee_Clean[[#This Row],[Region]]))</f>
        <v>Heidi Williams FROM Illinois</v>
      </c>
    </row>
    <row r="859" spans="1:19" x14ac:dyDescent="0.25">
      <c r="A859" t="s">
        <v>993</v>
      </c>
      <c r="B859" t="s">
        <v>63</v>
      </c>
      <c r="C859" t="s">
        <v>37</v>
      </c>
      <c r="D859">
        <v>35</v>
      </c>
      <c r="E859" t="s">
        <v>1166</v>
      </c>
      <c r="F859" t="s">
        <v>1163</v>
      </c>
      <c r="G859" t="s">
        <v>16</v>
      </c>
      <c r="H859" s="5">
        <v>43975</v>
      </c>
      <c r="I859">
        <v>89994.12</v>
      </c>
      <c r="J859" t="s">
        <v>65</v>
      </c>
      <c r="K859">
        <v>-607174810</v>
      </c>
      <c r="L859" t="s">
        <v>30</v>
      </c>
      <c r="M859" t="b">
        <v>1</v>
      </c>
      <c r="N859" s="6" cm="1">
        <f t="array" ref="N859">IF(Table_Employee!I859="N/A",
    IFERROR(MEDIAN(_xlfn._xlws.FILTER(Table_Employee_Clean[Salary],
        (Table_Employee_Clean[Department] = Table_Employee!E859) *
        (Table_Employee_Clean[Region] = Table_Employee!F859))),
    "N/A"),
Table_Employee!I859)</f>
        <v>89994.12</v>
      </c>
      <c r="O859" t="str">
        <f>" "&amp;SUBSTITUTE(Table_Employee_Clean[[#This Row],[Phone]],"-","")</f>
        <v xml:space="preserve"> 607174810</v>
      </c>
      <c r="P859" t="str">
        <f>TEXT(Table_Employee_Clean[[#This Row],[Format_Phone]],"(000) 000-0000")</f>
        <v>(060) 717-4810</v>
      </c>
      <c r="Q859" t="str">
        <f>CONCATENATE(TRIM(Table_Employee_Clean[[#This Row],[First_Name]])," ",TRIM(Table_Employee_Clean[[#This Row],[Last_Name]]))</f>
        <v>Heidi Williams</v>
      </c>
      <c r="R859">
        <f ca="1">DATEDIF(Table_Employee_Clean[[#This Row],[Join_Date]], TODAY(), "y")</f>
        <v>6</v>
      </c>
      <c r="S859" t="str">
        <f>CONCATENATE(TRIM(Table_Employee_Clean[[#This Row],[Name_Concat]])," FROM ",TRIM(Table_Employee_Clean[[#This Row],[Region]]))</f>
        <v>Heidi Williams FROM Texas</v>
      </c>
    </row>
    <row r="860" spans="1:19" x14ac:dyDescent="0.25">
      <c r="A860" t="s">
        <v>994</v>
      </c>
      <c r="B860" t="s">
        <v>63</v>
      </c>
      <c r="C860" t="s">
        <v>53</v>
      </c>
      <c r="D860">
        <v>25</v>
      </c>
      <c r="E860" t="s">
        <v>1162</v>
      </c>
      <c r="F860" t="s">
        <v>1169</v>
      </c>
      <c r="G860" t="s">
        <v>28</v>
      </c>
      <c r="H860" s="5">
        <v>45142</v>
      </c>
      <c r="I860">
        <v>50060.73</v>
      </c>
      <c r="J860" t="s">
        <v>104</v>
      </c>
      <c r="K860">
        <v>-3176539704</v>
      </c>
      <c r="L860" t="s">
        <v>40</v>
      </c>
      <c r="M860" t="b">
        <v>0</v>
      </c>
      <c r="N860" s="6" cm="1">
        <f t="array" ref="N860">IF(Table_Employee!I860="N/A",
    IFERROR(MEDIAN(_xlfn._xlws.FILTER(Table_Employee_Clean[Salary],
        (Table_Employee_Clean[Department] = Table_Employee!E860) *
        (Table_Employee_Clean[Region] = Table_Employee!F860))),
    "N/A"),
Table_Employee!I860)</f>
        <v>50060.73</v>
      </c>
      <c r="O860" t="str">
        <f>" "&amp;SUBSTITUTE(Table_Employee_Clean[[#This Row],[Phone]],"-","")</f>
        <v xml:space="preserve"> 3176539704</v>
      </c>
      <c r="P860" t="str">
        <f>TEXT(Table_Employee_Clean[[#This Row],[Format_Phone]],"(000) 000-0000")</f>
        <v>(317) 653-9704</v>
      </c>
      <c r="Q860" t="str">
        <f>CONCATENATE(TRIM(Table_Employee_Clean[[#This Row],[First_Name]])," ",TRIM(Table_Employee_Clean[[#This Row],[Last_Name]]))</f>
        <v>Heidi Johnson</v>
      </c>
      <c r="R860">
        <f ca="1">DATEDIF(Table_Employee_Clean[[#This Row],[Join_Date]], TODAY(), "y")</f>
        <v>3</v>
      </c>
      <c r="S860" t="str">
        <f>CONCATENATE(TRIM(Table_Employee_Clean[[#This Row],[Name_Concat]])," FROM ",TRIM(Table_Employee_Clean[[#This Row],[Region]]))</f>
        <v>Heidi Johnson FROM New York</v>
      </c>
    </row>
    <row r="861" spans="1:19" x14ac:dyDescent="0.25">
      <c r="A861" t="s">
        <v>995</v>
      </c>
      <c r="B861" t="s">
        <v>67</v>
      </c>
      <c r="C861" t="s">
        <v>14</v>
      </c>
      <c r="D861">
        <v>35</v>
      </c>
      <c r="E861" t="s">
        <v>1164</v>
      </c>
      <c r="F861" t="s">
        <v>1165</v>
      </c>
      <c r="G861" t="s">
        <v>33</v>
      </c>
      <c r="H861" s="5">
        <v>44632</v>
      </c>
      <c r="I861">
        <v>90224.82</v>
      </c>
      <c r="J861" t="s">
        <v>195</v>
      </c>
      <c r="K861">
        <v>-4873961028</v>
      </c>
      <c r="L861" t="s">
        <v>23</v>
      </c>
      <c r="M861" t="b">
        <v>0</v>
      </c>
      <c r="N861" s="6" cm="1">
        <f t="array" ref="N861">IF(Table_Employee!I861="N/A",
    IFERROR(MEDIAN(_xlfn._xlws.FILTER(Table_Employee_Clean[Salary],
        (Table_Employee_Clean[Department] = Table_Employee!E861) *
        (Table_Employee_Clean[Region] = Table_Employee!F861))),
    "N/A"),
Table_Employee!I861)</f>
        <v>90224.82</v>
      </c>
      <c r="O861" t="str">
        <f>" "&amp;SUBSTITUTE(Table_Employee_Clean[[#This Row],[Phone]],"-","")</f>
        <v xml:space="preserve"> 4873961028</v>
      </c>
      <c r="P861" t="str">
        <f>TEXT(Table_Employee_Clean[[#This Row],[Format_Phone]],"(000) 000-0000")</f>
        <v>(487) 396-1028</v>
      </c>
      <c r="Q861" t="str">
        <f>CONCATENATE(TRIM(Table_Employee_Clean[[#This Row],[First_Name]])," ",TRIM(Table_Employee_Clean[[#This Row],[Last_Name]]))</f>
        <v>Grace Davis</v>
      </c>
      <c r="R861">
        <f ca="1">DATEDIF(Table_Employee_Clean[[#This Row],[Join_Date]], TODAY(), "y")</f>
        <v>4</v>
      </c>
      <c r="S861" t="str">
        <f>CONCATENATE(TRIM(Table_Employee_Clean[[#This Row],[Name_Concat]])," FROM ",TRIM(Table_Employee_Clean[[#This Row],[Region]]))</f>
        <v>Grace Davis FROM Nevada</v>
      </c>
    </row>
    <row r="862" spans="1:19" x14ac:dyDescent="0.25">
      <c r="A862" t="s">
        <v>996</v>
      </c>
      <c r="B862" t="s">
        <v>63</v>
      </c>
      <c r="C862" t="s">
        <v>20</v>
      </c>
      <c r="D862">
        <v>40</v>
      </c>
      <c r="E862" t="s">
        <v>1162</v>
      </c>
      <c r="F862" t="s">
        <v>1167</v>
      </c>
      <c r="G862" t="s">
        <v>28</v>
      </c>
      <c r="H862" s="5">
        <v>45430</v>
      </c>
      <c r="I862">
        <v>106859.3</v>
      </c>
      <c r="J862" t="s">
        <v>307</v>
      </c>
      <c r="K862">
        <v>-871827495</v>
      </c>
      <c r="L862" t="s">
        <v>30</v>
      </c>
      <c r="M862" t="b">
        <v>0</v>
      </c>
      <c r="N862" s="6" cm="1">
        <f t="array" ref="N862">IF(Table_Employee!I862="N/A",
    IFERROR(MEDIAN(_xlfn._xlws.FILTER(Table_Employee_Clean[Salary],
        (Table_Employee_Clean[Department] = Table_Employee!E862) *
        (Table_Employee_Clean[Region] = Table_Employee!F862))),
    "N/A"),
Table_Employee!I862)</f>
        <v>106859.3</v>
      </c>
      <c r="O862" t="str">
        <f>" "&amp;SUBSTITUTE(Table_Employee_Clean[[#This Row],[Phone]],"-","")</f>
        <v xml:space="preserve"> 871827495</v>
      </c>
      <c r="P862" t="str">
        <f>TEXT(Table_Employee_Clean[[#This Row],[Format_Phone]],"(000) 000-0000")</f>
        <v>(087) 182-7495</v>
      </c>
      <c r="Q862" t="str">
        <f>CONCATENATE(TRIM(Table_Employee_Clean[[#This Row],[First_Name]])," ",TRIM(Table_Employee_Clean[[#This Row],[Last_Name]]))</f>
        <v>Heidi Brown</v>
      </c>
      <c r="R862">
        <f ca="1">DATEDIF(Table_Employee_Clean[[#This Row],[Join_Date]], TODAY(), "y")</f>
        <v>2</v>
      </c>
      <c r="S862" t="str">
        <f>CONCATENATE(TRIM(Table_Employee_Clean[[#This Row],[Name_Concat]])," FROM ",TRIM(Table_Employee_Clean[[#This Row],[Region]]))</f>
        <v>Heidi Brown FROM Florida</v>
      </c>
    </row>
    <row r="863" spans="1:19" x14ac:dyDescent="0.25">
      <c r="A863" t="s">
        <v>997</v>
      </c>
      <c r="B863" t="s">
        <v>57</v>
      </c>
      <c r="C863" t="s">
        <v>111</v>
      </c>
      <c r="D863">
        <v>25</v>
      </c>
      <c r="E863" t="s">
        <v>1162</v>
      </c>
      <c r="F863" t="s">
        <v>1165</v>
      </c>
      <c r="G863" t="s">
        <v>33</v>
      </c>
      <c r="H863" s="5">
        <v>44079</v>
      </c>
      <c r="I863">
        <v>89707.07</v>
      </c>
      <c r="J863" t="s">
        <v>266</v>
      </c>
      <c r="K863">
        <v>-8049187273</v>
      </c>
      <c r="L863" t="s">
        <v>30</v>
      </c>
      <c r="M863" t="b">
        <v>0</v>
      </c>
      <c r="N863" s="6" cm="1">
        <f t="array" ref="N863">IF(Table_Employee!I863="N/A",
    IFERROR(MEDIAN(_xlfn._xlws.FILTER(Table_Employee_Clean[Salary],
        (Table_Employee_Clean[Department] = Table_Employee!E863) *
        (Table_Employee_Clean[Region] = Table_Employee!F863))),
    "N/A"),
Table_Employee!I863)</f>
        <v>89707.07</v>
      </c>
      <c r="O863" t="str">
        <f>" "&amp;SUBSTITUTE(Table_Employee_Clean[[#This Row],[Phone]],"-","")</f>
        <v xml:space="preserve"> 8049187273</v>
      </c>
      <c r="P863" t="str">
        <f>TEXT(Table_Employee_Clean[[#This Row],[Format_Phone]],"(000) 000-0000")</f>
        <v>(804) 918-7273</v>
      </c>
      <c r="Q863" t="str">
        <f>CONCATENATE(TRIM(Table_Employee_Clean[[#This Row],[First_Name]])," ",TRIM(Table_Employee_Clean[[#This Row],[Last_Name]]))</f>
        <v>David Smith</v>
      </c>
      <c r="R863">
        <f ca="1">DATEDIF(Table_Employee_Clean[[#This Row],[Join_Date]], TODAY(), "y")</f>
        <v>6</v>
      </c>
      <c r="S863" t="str">
        <f>CONCATENATE(TRIM(Table_Employee_Clean[[#This Row],[Name_Concat]])," FROM ",TRIM(Table_Employee_Clean[[#This Row],[Region]]))</f>
        <v>David Smith FROM Nevada</v>
      </c>
    </row>
    <row r="864" spans="1:19" x14ac:dyDescent="0.25">
      <c r="A864" t="s">
        <v>998</v>
      </c>
      <c r="B864" t="s">
        <v>36</v>
      </c>
      <c r="C864" t="s">
        <v>53</v>
      </c>
      <c r="D864">
        <v>35</v>
      </c>
      <c r="E864" t="s">
        <v>1160</v>
      </c>
      <c r="F864" t="s">
        <v>1161</v>
      </c>
      <c r="G864" t="s">
        <v>33</v>
      </c>
      <c r="H864" s="5">
        <v>43944</v>
      </c>
      <c r="I864">
        <v>94259.08</v>
      </c>
      <c r="J864" t="s">
        <v>219</v>
      </c>
      <c r="K864">
        <v>-2049561212</v>
      </c>
      <c r="L864" t="s">
        <v>23</v>
      </c>
      <c r="M864" t="b">
        <v>1</v>
      </c>
      <c r="N864" s="6" cm="1">
        <f t="array" ref="N864">IF(Table_Employee!I864="N/A",
    IFERROR(MEDIAN(_xlfn._xlws.FILTER(Table_Employee_Clean[Salary],
        (Table_Employee_Clean[Department] = Table_Employee!E864) *
        (Table_Employee_Clean[Region] = Table_Employee!F864))),
    "N/A"),
Table_Employee!I864)</f>
        <v>94259.08</v>
      </c>
      <c r="O864" t="str">
        <f>" "&amp;SUBSTITUTE(Table_Employee_Clean[[#This Row],[Phone]],"-","")</f>
        <v xml:space="preserve"> 2049561212</v>
      </c>
      <c r="P864" t="str">
        <f>TEXT(Table_Employee_Clean[[#This Row],[Format_Phone]],"(000) 000-0000")</f>
        <v>(204) 956-1212</v>
      </c>
      <c r="Q864" t="str">
        <f>CONCATENATE(TRIM(Table_Employee_Clean[[#This Row],[First_Name]])," ",TRIM(Table_Employee_Clean[[#This Row],[Last_Name]]))</f>
        <v>Frank Johnson</v>
      </c>
      <c r="R864">
        <f ca="1">DATEDIF(Table_Employee_Clean[[#This Row],[Join_Date]], TODAY(), "y")</f>
        <v>6</v>
      </c>
      <c r="S864" t="str">
        <f>CONCATENATE(TRIM(Table_Employee_Clean[[#This Row],[Name_Concat]])," FROM ",TRIM(Table_Employee_Clean[[#This Row],[Region]]))</f>
        <v>Frank Johnson FROM California</v>
      </c>
    </row>
    <row r="865" spans="1:19" x14ac:dyDescent="0.25">
      <c r="A865" t="s">
        <v>999</v>
      </c>
      <c r="B865" t="s">
        <v>13</v>
      </c>
      <c r="C865" t="s">
        <v>53</v>
      </c>
      <c r="D865">
        <v>35</v>
      </c>
      <c r="E865" t="s">
        <v>1168</v>
      </c>
      <c r="F865" t="s">
        <v>1161</v>
      </c>
      <c r="G865" t="s">
        <v>16</v>
      </c>
      <c r="H865" s="5">
        <v>45553</v>
      </c>
      <c r="I865">
        <v>82174.75</v>
      </c>
      <c r="J865" t="s">
        <v>171</v>
      </c>
      <c r="K865">
        <v>-7730626041</v>
      </c>
      <c r="L865" t="s">
        <v>23</v>
      </c>
      <c r="M865" t="b">
        <v>0</v>
      </c>
      <c r="N865" s="6" cm="1">
        <f t="array" ref="N865">IF(Table_Employee!I865="N/A",
    IFERROR(MEDIAN(_xlfn._xlws.FILTER(Table_Employee_Clean[Salary],
        (Table_Employee_Clean[Department] = Table_Employee!E865) *
        (Table_Employee_Clean[Region] = Table_Employee!F865))),
    "N/A"),
Table_Employee!I865)</f>
        <v>82174.75</v>
      </c>
      <c r="O865" t="str">
        <f>" "&amp;SUBSTITUTE(Table_Employee_Clean[[#This Row],[Phone]],"-","")</f>
        <v xml:space="preserve"> 7730626041</v>
      </c>
      <c r="P865" t="str">
        <f>TEXT(Table_Employee_Clean[[#This Row],[Format_Phone]],"(000) 000-0000")</f>
        <v>(773) 062-6041</v>
      </c>
      <c r="Q865" t="str">
        <f>CONCATENATE(TRIM(Table_Employee_Clean[[#This Row],[First_Name]])," ",TRIM(Table_Employee_Clean[[#This Row],[Last_Name]]))</f>
        <v>Bob Johnson</v>
      </c>
      <c r="R865">
        <f ca="1">DATEDIF(Table_Employee_Clean[[#This Row],[Join_Date]], TODAY(), "y")</f>
        <v>2</v>
      </c>
      <c r="S865" t="str">
        <f>CONCATENATE(TRIM(Table_Employee_Clean[[#This Row],[Name_Concat]])," FROM ",TRIM(Table_Employee_Clean[[#This Row],[Region]]))</f>
        <v>Bob Johnson FROM California</v>
      </c>
    </row>
    <row r="866" spans="1:19" x14ac:dyDescent="0.25">
      <c r="A866" t="s">
        <v>1000</v>
      </c>
      <c r="B866" t="s">
        <v>57</v>
      </c>
      <c r="C866" t="s">
        <v>20</v>
      </c>
      <c r="D866">
        <v>30</v>
      </c>
      <c r="E866" t="s">
        <v>1168</v>
      </c>
      <c r="F866" t="s">
        <v>1163</v>
      </c>
      <c r="G866" t="s">
        <v>33</v>
      </c>
      <c r="H866" s="5">
        <v>45184</v>
      </c>
      <c r="I866">
        <v>63370.22</v>
      </c>
      <c r="J866" t="s">
        <v>188</v>
      </c>
      <c r="K866">
        <v>-3597371121</v>
      </c>
      <c r="L866" t="s">
        <v>23</v>
      </c>
      <c r="M866" t="b">
        <v>0</v>
      </c>
      <c r="N866" s="6" cm="1">
        <f t="array" ref="N866">IF(Table_Employee!I866="N/A",
    IFERROR(MEDIAN(_xlfn._xlws.FILTER(Table_Employee_Clean[Salary],
        (Table_Employee_Clean[Department] = Table_Employee!E866) *
        (Table_Employee_Clean[Region] = Table_Employee!F866))),
    "N/A"),
Table_Employee!I866)</f>
        <v>63370.22</v>
      </c>
      <c r="O866" t="str">
        <f>" "&amp;SUBSTITUTE(Table_Employee_Clean[[#This Row],[Phone]],"-","")</f>
        <v xml:space="preserve"> 3597371121</v>
      </c>
      <c r="P866" t="str">
        <f>TEXT(Table_Employee_Clean[[#This Row],[Format_Phone]],"(000) 000-0000")</f>
        <v>(359) 737-1121</v>
      </c>
      <c r="Q866" t="str">
        <f>CONCATENATE(TRIM(Table_Employee_Clean[[#This Row],[First_Name]])," ",TRIM(Table_Employee_Clean[[#This Row],[Last_Name]]))</f>
        <v>David Brown</v>
      </c>
      <c r="R866">
        <f ca="1">DATEDIF(Table_Employee_Clean[[#This Row],[Join_Date]], TODAY(), "y")</f>
        <v>3</v>
      </c>
      <c r="S866" t="str">
        <f>CONCATENATE(TRIM(Table_Employee_Clean[[#This Row],[Name_Concat]])," FROM ",TRIM(Table_Employee_Clean[[#This Row],[Region]]))</f>
        <v>David Brown FROM Texas</v>
      </c>
    </row>
    <row r="867" spans="1:19" x14ac:dyDescent="0.25">
      <c r="A867" t="s">
        <v>1001</v>
      </c>
      <c r="B867" t="s">
        <v>13</v>
      </c>
      <c r="C867" t="s">
        <v>111</v>
      </c>
      <c r="D867">
        <v>35</v>
      </c>
      <c r="E867" t="s">
        <v>1162</v>
      </c>
      <c r="F867" t="s">
        <v>1163</v>
      </c>
      <c r="G867" t="s">
        <v>28</v>
      </c>
      <c r="H867" s="5">
        <v>44727</v>
      </c>
      <c r="I867">
        <v>101472.69</v>
      </c>
      <c r="J867" t="s">
        <v>112</v>
      </c>
      <c r="K867">
        <v>-2990775607</v>
      </c>
      <c r="L867" t="s">
        <v>30</v>
      </c>
      <c r="M867" t="b">
        <v>1</v>
      </c>
      <c r="N867" s="6" cm="1">
        <f t="array" ref="N867">IF(Table_Employee!I867="N/A",
    IFERROR(MEDIAN(_xlfn._xlws.FILTER(Table_Employee_Clean[Salary],
        (Table_Employee_Clean[Department] = Table_Employee!E867) *
        (Table_Employee_Clean[Region] = Table_Employee!F867))),
    "N/A"),
Table_Employee!I867)</f>
        <v>101472.69</v>
      </c>
      <c r="O867" t="str">
        <f>" "&amp;SUBSTITUTE(Table_Employee_Clean[[#This Row],[Phone]],"-","")</f>
        <v xml:space="preserve"> 2990775607</v>
      </c>
      <c r="P867" t="str">
        <f>TEXT(Table_Employee_Clean[[#This Row],[Format_Phone]],"(000) 000-0000")</f>
        <v>(299) 077-5607</v>
      </c>
      <c r="Q867" t="str">
        <f>CONCATENATE(TRIM(Table_Employee_Clean[[#This Row],[First_Name]])," ",TRIM(Table_Employee_Clean[[#This Row],[Last_Name]]))</f>
        <v>Bob Smith</v>
      </c>
      <c r="R867">
        <f ca="1">DATEDIF(Table_Employee_Clean[[#This Row],[Join_Date]], TODAY(), "y")</f>
        <v>4</v>
      </c>
      <c r="S867" t="str">
        <f>CONCATENATE(TRIM(Table_Employee_Clean[[#This Row],[Name_Concat]])," FROM ",TRIM(Table_Employee_Clean[[#This Row],[Region]]))</f>
        <v>Bob Smith FROM Texas</v>
      </c>
    </row>
    <row r="868" spans="1:19" x14ac:dyDescent="0.25">
      <c r="A868" t="s">
        <v>1002</v>
      </c>
      <c r="B868" t="s">
        <v>57</v>
      </c>
      <c r="C868" t="s">
        <v>26</v>
      </c>
      <c r="D868">
        <v>25</v>
      </c>
      <c r="E868" t="s">
        <v>1160</v>
      </c>
      <c r="F868" t="s">
        <v>1171</v>
      </c>
      <c r="G868" t="s">
        <v>16</v>
      </c>
      <c r="H868" s="5">
        <v>44832</v>
      </c>
      <c r="I868">
        <v>77213.73</v>
      </c>
      <c r="J868" t="s">
        <v>200</v>
      </c>
      <c r="K868">
        <v>-5816704685</v>
      </c>
      <c r="L868" t="s">
        <v>30</v>
      </c>
      <c r="M868" t="b">
        <v>0</v>
      </c>
      <c r="N868" s="6" cm="1">
        <f t="array" ref="N868">IF(Table_Employee!I868="N/A",
    IFERROR(MEDIAN(_xlfn._xlws.FILTER(Table_Employee_Clean[Salary],
        (Table_Employee_Clean[Department] = Table_Employee!E868) *
        (Table_Employee_Clean[Region] = Table_Employee!F868))),
    "N/A"),
Table_Employee!I868)</f>
        <v>77213.73</v>
      </c>
      <c r="O868" t="str">
        <f>" "&amp;SUBSTITUTE(Table_Employee_Clean[[#This Row],[Phone]],"-","")</f>
        <v xml:space="preserve"> 5816704685</v>
      </c>
      <c r="P868" t="str">
        <f>TEXT(Table_Employee_Clean[[#This Row],[Format_Phone]],"(000) 000-0000")</f>
        <v>(581) 670-4685</v>
      </c>
      <c r="Q868" t="str">
        <f>CONCATENATE(TRIM(Table_Employee_Clean[[#This Row],[First_Name]])," ",TRIM(Table_Employee_Clean[[#This Row],[Last_Name]]))</f>
        <v>David Jones</v>
      </c>
      <c r="R868">
        <f ca="1">DATEDIF(Table_Employee_Clean[[#This Row],[Join_Date]], TODAY(), "y")</f>
        <v>4</v>
      </c>
      <c r="S868" t="str">
        <f>CONCATENATE(TRIM(Table_Employee_Clean[[#This Row],[Name_Concat]])," FROM ",TRIM(Table_Employee_Clean[[#This Row],[Region]]))</f>
        <v>David Jones FROM Illinois</v>
      </c>
    </row>
    <row r="869" spans="1:19" x14ac:dyDescent="0.25">
      <c r="A869" t="s">
        <v>1003</v>
      </c>
      <c r="B869" t="s">
        <v>32</v>
      </c>
      <c r="C869" t="s">
        <v>86</v>
      </c>
      <c r="D869">
        <v>40</v>
      </c>
      <c r="E869" t="s">
        <v>1168</v>
      </c>
      <c r="F869" t="s">
        <v>1167</v>
      </c>
      <c r="G869" t="s">
        <v>16</v>
      </c>
      <c r="H869" s="5">
        <v>43906</v>
      </c>
      <c r="I869">
        <v>73749.960000000006</v>
      </c>
      <c r="J869" t="s">
        <v>213</v>
      </c>
      <c r="K869">
        <v>-1114576831</v>
      </c>
      <c r="L869" t="s">
        <v>40</v>
      </c>
      <c r="M869" t="b">
        <v>1</v>
      </c>
      <c r="N869" s="6" cm="1">
        <f t="array" ref="N869">IF(Table_Employee!I869="N/A",
    IFERROR(MEDIAN(_xlfn._xlws.FILTER(Table_Employee_Clean[Salary],
        (Table_Employee_Clean[Department] = Table_Employee!E869) *
        (Table_Employee_Clean[Region] = Table_Employee!F869))),
    "N/A"),
Table_Employee!I869)</f>
        <v>73749.960000000006</v>
      </c>
      <c r="O869" t="str">
        <f>" "&amp;SUBSTITUTE(Table_Employee_Clean[[#This Row],[Phone]],"-","")</f>
        <v xml:space="preserve"> 1114576831</v>
      </c>
      <c r="P869" t="str">
        <f>TEXT(Table_Employee_Clean[[#This Row],[Format_Phone]],"(000) 000-0000")</f>
        <v>(111) 457-6831</v>
      </c>
      <c r="Q869" t="str">
        <f>CONCATENATE(TRIM(Table_Employee_Clean[[#This Row],[First_Name]])," ",TRIM(Table_Employee_Clean[[#This Row],[Last_Name]]))</f>
        <v>Eva Miller</v>
      </c>
      <c r="R869">
        <f ca="1">DATEDIF(Table_Employee_Clean[[#This Row],[Join_Date]], TODAY(), "y")</f>
        <v>6</v>
      </c>
      <c r="S869" t="str">
        <f>CONCATENATE(TRIM(Table_Employee_Clean[[#This Row],[Name_Concat]])," FROM ",TRIM(Table_Employee_Clean[[#This Row],[Region]]))</f>
        <v>Eva Miller FROM Florida</v>
      </c>
    </row>
    <row r="870" spans="1:19" x14ac:dyDescent="0.25">
      <c r="A870" t="s">
        <v>1004</v>
      </c>
      <c r="B870" t="s">
        <v>25</v>
      </c>
      <c r="C870" t="s">
        <v>14</v>
      </c>
      <c r="D870">
        <v>40</v>
      </c>
      <c r="E870" t="s">
        <v>1166</v>
      </c>
      <c r="F870" t="s">
        <v>1169</v>
      </c>
      <c r="G870" t="s">
        <v>28</v>
      </c>
      <c r="H870" s="5">
        <v>45197</v>
      </c>
      <c r="I870">
        <v>86618.37</v>
      </c>
      <c r="J870" t="s">
        <v>143</v>
      </c>
      <c r="K870">
        <v>-1021923784</v>
      </c>
      <c r="L870" t="s">
        <v>18</v>
      </c>
      <c r="M870" t="b">
        <v>0</v>
      </c>
      <c r="N870" s="6" cm="1">
        <f t="array" ref="N870">IF(Table_Employee!I870="N/A",
    IFERROR(MEDIAN(_xlfn._xlws.FILTER(Table_Employee_Clean[Salary],
        (Table_Employee_Clean[Department] = Table_Employee!E870) *
        (Table_Employee_Clean[Region] = Table_Employee!F870))),
    "N/A"),
Table_Employee!I870)</f>
        <v>86618.37</v>
      </c>
      <c r="O870" t="str">
        <f>" "&amp;SUBSTITUTE(Table_Employee_Clean[[#This Row],[Phone]],"-","")</f>
        <v xml:space="preserve"> 1021923784</v>
      </c>
      <c r="P870" t="str">
        <f>TEXT(Table_Employee_Clean[[#This Row],[Format_Phone]],"(000) 000-0000")</f>
        <v>(102) 192-3784</v>
      </c>
      <c r="Q870" t="str">
        <f>CONCATENATE(TRIM(Table_Employee_Clean[[#This Row],[First_Name]])," ",TRIM(Table_Employee_Clean[[#This Row],[Last_Name]]))</f>
        <v>Alice Davis</v>
      </c>
      <c r="R870">
        <f ca="1">DATEDIF(Table_Employee_Clean[[#This Row],[Join_Date]], TODAY(), "y")</f>
        <v>3</v>
      </c>
      <c r="S870" t="str">
        <f>CONCATENATE(TRIM(Table_Employee_Clean[[#This Row],[Name_Concat]])," FROM ",TRIM(Table_Employee_Clean[[#This Row],[Region]]))</f>
        <v>Alice Davis FROM New York</v>
      </c>
    </row>
    <row r="871" spans="1:19" x14ac:dyDescent="0.25">
      <c r="A871" t="s">
        <v>1005</v>
      </c>
      <c r="B871" t="s">
        <v>52</v>
      </c>
      <c r="C871" t="s">
        <v>86</v>
      </c>
      <c r="D871">
        <v>30</v>
      </c>
      <c r="E871" t="s">
        <v>1164</v>
      </c>
      <c r="F871" t="s">
        <v>1163</v>
      </c>
      <c r="G871" t="s">
        <v>16</v>
      </c>
      <c r="H871" s="5">
        <v>45337</v>
      </c>
      <c r="I871">
        <v>59911.33</v>
      </c>
      <c r="J871" t="s">
        <v>371</v>
      </c>
      <c r="K871">
        <v>-8471296179</v>
      </c>
      <c r="L871" t="s">
        <v>23</v>
      </c>
      <c r="M871" t="b">
        <v>1</v>
      </c>
      <c r="N871" s="6" cm="1">
        <f t="array" ref="N871">IF(Table_Employee!I871="N/A",
    IFERROR(MEDIAN(_xlfn._xlws.FILTER(Table_Employee_Clean[Salary],
        (Table_Employee_Clean[Department] = Table_Employee!E871) *
        (Table_Employee_Clean[Region] = Table_Employee!F871))),
    "N/A"),
Table_Employee!I871)</f>
        <v>59911.33</v>
      </c>
      <c r="O871" t="str">
        <f>" "&amp;SUBSTITUTE(Table_Employee_Clean[[#This Row],[Phone]],"-","")</f>
        <v xml:space="preserve"> 8471296179</v>
      </c>
      <c r="P871" t="str">
        <f>TEXT(Table_Employee_Clean[[#This Row],[Format_Phone]],"(000) 000-0000")</f>
        <v>(847) 129-6179</v>
      </c>
      <c r="Q871" t="str">
        <f>CONCATENATE(TRIM(Table_Employee_Clean[[#This Row],[First_Name]])," ",TRIM(Table_Employee_Clean[[#This Row],[Last_Name]]))</f>
        <v>Charlie Miller</v>
      </c>
      <c r="R871">
        <f ca="1">DATEDIF(Table_Employee_Clean[[#This Row],[Join_Date]], TODAY(), "y")</f>
        <v>2</v>
      </c>
      <c r="S871" t="str">
        <f>CONCATENATE(TRIM(Table_Employee_Clean[[#This Row],[Name_Concat]])," FROM ",TRIM(Table_Employee_Clean[[#This Row],[Region]]))</f>
        <v>Charlie Miller FROM Texas</v>
      </c>
    </row>
    <row r="872" spans="1:19" x14ac:dyDescent="0.25">
      <c r="A872" t="s">
        <v>1006</v>
      </c>
      <c r="B872" t="s">
        <v>63</v>
      </c>
      <c r="C872" t="s">
        <v>26</v>
      </c>
      <c r="D872">
        <v>30</v>
      </c>
      <c r="E872" t="s">
        <v>1166</v>
      </c>
      <c r="F872" t="s">
        <v>1169</v>
      </c>
      <c r="G872" t="s">
        <v>28</v>
      </c>
      <c r="H872" s="5">
        <v>45159</v>
      </c>
      <c r="I872">
        <v>59137.64</v>
      </c>
      <c r="J872" t="s">
        <v>251</v>
      </c>
      <c r="K872">
        <v>-3324260507</v>
      </c>
      <c r="L872" t="s">
        <v>30</v>
      </c>
      <c r="M872" t="b">
        <v>0</v>
      </c>
      <c r="N872" s="6" cm="1">
        <f t="array" ref="N872">IF(Table_Employee!I872="N/A",
    IFERROR(MEDIAN(_xlfn._xlws.FILTER(Table_Employee_Clean[Salary],
        (Table_Employee_Clean[Department] = Table_Employee!E872) *
        (Table_Employee_Clean[Region] = Table_Employee!F872))),
    "N/A"),
Table_Employee!I872)</f>
        <v>59137.64</v>
      </c>
      <c r="O872" t="str">
        <f>" "&amp;SUBSTITUTE(Table_Employee_Clean[[#This Row],[Phone]],"-","")</f>
        <v xml:space="preserve"> 3324260507</v>
      </c>
      <c r="P872" t="str">
        <f>TEXT(Table_Employee_Clean[[#This Row],[Format_Phone]],"(000) 000-0000")</f>
        <v>(332) 426-0507</v>
      </c>
      <c r="Q872" t="str">
        <f>CONCATENATE(TRIM(Table_Employee_Clean[[#This Row],[First_Name]])," ",TRIM(Table_Employee_Clean[[#This Row],[Last_Name]]))</f>
        <v>Heidi Jones</v>
      </c>
      <c r="R872">
        <f ca="1">DATEDIF(Table_Employee_Clean[[#This Row],[Join_Date]], TODAY(), "y")</f>
        <v>3</v>
      </c>
      <c r="S872" t="str">
        <f>CONCATENATE(TRIM(Table_Employee_Clean[[#This Row],[Name_Concat]])," FROM ",TRIM(Table_Employee_Clean[[#This Row],[Region]]))</f>
        <v>Heidi Jones FROM New York</v>
      </c>
    </row>
    <row r="873" spans="1:19" x14ac:dyDescent="0.25">
      <c r="A873" t="s">
        <v>1007</v>
      </c>
      <c r="B873" t="s">
        <v>25</v>
      </c>
      <c r="C873" t="s">
        <v>42</v>
      </c>
      <c r="D873">
        <v>35</v>
      </c>
      <c r="E873" t="s">
        <v>1166</v>
      </c>
      <c r="F873" t="s">
        <v>1167</v>
      </c>
      <c r="G873" t="s">
        <v>28</v>
      </c>
      <c r="H873" s="5">
        <v>44180</v>
      </c>
      <c r="I873">
        <v>108474.65</v>
      </c>
      <c r="J873" t="s">
        <v>44</v>
      </c>
      <c r="K873">
        <v>-184980424</v>
      </c>
      <c r="L873" t="s">
        <v>30</v>
      </c>
      <c r="M873" t="b">
        <v>1</v>
      </c>
      <c r="N873" s="6" cm="1">
        <f t="array" ref="N873">IF(Table_Employee!I873="N/A",
    IFERROR(MEDIAN(_xlfn._xlws.FILTER(Table_Employee_Clean[Salary],
        (Table_Employee_Clean[Department] = Table_Employee!E873) *
        (Table_Employee_Clean[Region] = Table_Employee!F873))),
    "N/A"),
Table_Employee!I873)</f>
        <v>108474.65</v>
      </c>
      <c r="O873" t="str">
        <f>" "&amp;SUBSTITUTE(Table_Employee_Clean[[#This Row],[Phone]],"-","")</f>
        <v xml:space="preserve"> 184980424</v>
      </c>
      <c r="P873" t="str">
        <f>TEXT(Table_Employee_Clean[[#This Row],[Format_Phone]],"(000) 000-0000")</f>
        <v>(018) 498-0424</v>
      </c>
      <c r="Q873" t="str">
        <f>CONCATENATE(TRIM(Table_Employee_Clean[[#This Row],[First_Name]])," ",TRIM(Table_Employee_Clean[[#This Row],[Last_Name]]))</f>
        <v>Alice Garcia</v>
      </c>
      <c r="R873">
        <f ca="1">DATEDIF(Table_Employee_Clean[[#This Row],[Join_Date]], TODAY(), "y")</f>
        <v>5</v>
      </c>
      <c r="S873" t="str">
        <f>CONCATENATE(TRIM(Table_Employee_Clean[[#This Row],[Name_Concat]])," FROM ",TRIM(Table_Employee_Clean[[#This Row],[Region]]))</f>
        <v>Alice Garcia FROM Florida</v>
      </c>
    </row>
    <row r="874" spans="1:19" x14ac:dyDescent="0.25">
      <c r="A874" t="s">
        <v>1008</v>
      </c>
      <c r="B874" t="s">
        <v>13</v>
      </c>
      <c r="C874" t="s">
        <v>53</v>
      </c>
      <c r="D874">
        <v>25</v>
      </c>
      <c r="E874" t="s">
        <v>1162</v>
      </c>
      <c r="F874" t="s">
        <v>1171</v>
      </c>
      <c r="G874" t="s">
        <v>28</v>
      </c>
      <c r="H874" s="5">
        <v>44282</v>
      </c>
      <c r="I874">
        <v>54417.71</v>
      </c>
      <c r="J874" t="s">
        <v>171</v>
      </c>
      <c r="K874">
        <v>-3733777311</v>
      </c>
      <c r="L874" t="s">
        <v>23</v>
      </c>
      <c r="M874" t="b">
        <v>0</v>
      </c>
      <c r="N874" s="6" cm="1">
        <f t="array" ref="N874">IF(Table_Employee!I874="N/A",
    IFERROR(MEDIAN(_xlfn._xlws.FILTER(Table_Employee_Clean[Salary],
        (Table_Employee_Clean[Department] = Table_Employee!E874) *
        (Table_Employee_Clean[Region] = Table_Employee!F874))),
    "N/A"),
Table_Employee!I874)</f>
        <v>54417.71</v>
      </c>
      <c r="O874" t="str">
        <f>" "&amp;SUBSTITUTE(Table_Employee_Clean[[#This Row],[Phone]],"-","")</f>
        <v xml:space="preserve"> 3733777311</v>
      </c>
      <c r="P874" t="str">
        <f>TEXT(Table_Employee_Clean[[#This Row],[Format_Phone]],"(000) 000-0000")</f>
        <v>(373) 377-7311</v>
      </c>
      <c r="Q874" t="str">
        <f>CONCATENATE(TRIM(Table_Employee_Clean[[#This Row],[First_Name]])," ",TRIM(Table_Employee_Clean[[#This Row],[Last_Name]]))</f>
        <v>Bob Johnson</v>
      </c>
      <c r="R874">
        <f ca="1">DATEDIF(Table_Employee_Clean[[#This Row],[Join_Date]], TODAY(), "y")</f>
        <v>5</v>
      </c>
      <c r="S874" t="str">
        <f>CONCATENATE(TRIM(Table_Employee_Clean[[#This Row],[Name_Concat]])," FROM ",TRIM(Table_Employee_Clean[[#This Row],[Region]]))</f>
        <v>Bob Johnson FROM Illinois</v>
      </c>
    </row>
    <row r="875" spans="1:19" x14ac:dyDescent="0.25">
      <c r="A875" t="s">
        <v>1009</v>
      </c>
      <c r="B875" t="s">
        <v>36</v>
      </c>
      <c r="C875" t="s">
        <v>111</v>
      </c>
      <c r="D875">
        <v>40</v>
      </c>
      <c r="E875" t="s">
        <v>1170</v>
      </c>
      <c r="F875" t="s">
        <v>1163</v>
      </c>
      <c r="G875" t="s">
        <v>28</v>
      </c>
      <c r="H875" s="5">
        <v>45010</v>
      </c>
      <c r="I875">
        <v>88211.94</v>
      </c>
      <c r="J875" t="s">
        <v>124</v>
      </c>
      <c r="K875">
        <v>-6881228216</v>
      </c>
      <c r="L875" t="s">
        <v>18</v>
      </c>
      <c r="M875" t="b">
        <v>0</v>
      </c>
      <c r="N875" s="6" cm="1">
        <f t="array" ref="N875">IF(Table_Employee!I875="N/A",
    IFERROR(MEDIAN(_xlfn._xlws.FILTER(Table_Employee_Clean[Salary],
        (Table_Employee_Clean[Department] = Table_Employee!E875) *
        (Table_Employee_Clean[Region] = Table_Employee!F875))),
    "N/A"),
Table_Employee!I875)</f>
        <v>88211.94</v>
      </c>
      <c r="O875" t="str">
        <f>" "&amp;SUBSTITUTE(Table_Employee_Clean[[#This Row],[Phone]],"-","")</f>
        <v xml:space="preserve"> 6881228216</v>
      </c>
      <c r="P875" t="str">
        <f>TEXT(Table_Employee_Clean[[#This Row],[Format_Phone]],"(000) 000-0000")</f>
        <v>(688) 122-8216</v>
      </c>
      <c r="Q875" t="str">
        <f>CONCATENATE(TRIM(Table_Employee_Clean[[#This Row],[First_Name]])," ",TRIM(Table_Employee_Clean[[#This Row],[Last_Name]]))</f>
        <v>Frank Smith</v>
      </c>
      <c r="R875">
        <f ca="1">DATEDIF(Table_Employee_Clean[[#This Row],[Join_Date]], TODAY(), "y")</f>
        <v>3</v>
      </c>
      <c r="S875" t="str">
        <f>CONCATENATE(TRIM(Table_Employee_Clean[[#This Row],[Name_Concat]])," FROM ",TRIM(Table_Employee_Clean[[#This Row],[Region]]))</f>
        <v>Frank Smith FROM Texas</v>
      </c>
    </row>
    <row r="876" spans="1:19" x14ac:dyDescent="0.25">
      <c r="A876" t="s">
        <v>1010</v>
      </c>
      <c r="B876" t="s">
        <v>57</v>
      </c>
      <c r="C876" t="s">
        <v>53</v>
      </c>
      <c r="D876">
        <v>25</v>
      </c>
      <c r="E876" t="s">
        <v>1168</v>
      </c>
      <c r="F876" t="s">
        <v>1169</v>
      </c>
      <c r="G876" t="s">
        <v>33</v>
      </c>
      <c r="H876" s="5">
        <v>43960</v>
      </c>
      <c r="I876">
        <v>58452.18</v>
      </c>
      <c r="J876" t="s">
        <v>183</v>
      </c>
      <c r="K876">
        <v>-8192365345</v>
      </c>
      <c r="L876" t="s">
        <v>23</v>
      </c>
      <c r="M876" t="b">
        <v>1</v>
      </c>
      <c r="N876" s="6" cm="1">
        <f t="array" ref="N876">IF(Table_Employee!I876="N/A",
    IFERROR(MEDIAN(_xlfn._xlws.FILTER(Table_Employee_Clean[Salary],
        (Table_Employee_Clean[Department] = Table_Employee!E876) *
        (Table_Employee_Clean[Region] = Table_Employee!F876))),
    "N/A"),
Table_Employee!I876)</f>
        <v>58452.18</v>
      </c>
      <c r="O876" t="str">
        <f>" "&amp;SUBSTITUTE(Table_Employee_Clean[[#This Row],[Phone]],"-","")</f>
        <v xml:space="preserve"> 8192365345</v>
      </c>
      <c r="P876" t="str">
        <f>TEXT(Table_Employee_Clean[[#This Row],[Format_Phone]],"(000) 000-0000")</f>
        <v>(819) 236-5345</v>
      </c>
      <c r="Q876" t="str">
        <f>CONCATENATE(TRIM(Table_Employee_Clean[[#This Row],[First_Name]])," ",TRIM(Table_Employee_Clean[[#This Row],[Last_Name]]))</f>
        <v>David Johnson</v>
      </c>
      <c r="R876">
        <f ca="1">DATEDIF(Table_Employee_Clean[[#This Row],[Join_Date]], TODAY(), "y")</f>
        <v>6</v>
      </c>
      <c r="S876" t="str">
        <f>CONCATENATE(TRIM(Table_Employee_Clean[[#This Row],[Name_Concat]])," FROM ",TRIM(Table_Employee_Clean[[#This Row],[Region]]))</f>
        <v>David Johnson FROM New York</v>
      </c>
    </row>
    <row r="877" spans="1:19" x14ac:dyDescent="0.25">
      <c r="A877" t="s">
        <v>1011</v>
      </c>
      <c r="B877" t="s">
        <v>67</v>
      </c>
      <c r="C877" t="s">
        <v>37</v>
      </c>
      <c r="D877">
        <v>30</v>
      </c>
      <c r="E877" t="s">
        <v>1160</v>
      </c>
      <c r="F877" t="s">
        <v>1161</v>
      </c>
      <c r="G877" t="s">
        <v>28</v>
      </c>
      <c r="H877" s="5">
        <v>44168</v>
      </c>
      <c r="I877">
        <v>80706.28</v>
      </c>
      <c r="J877" t="s">
        <v>69</v>
      </c>
      <c r="K877">
        <v>-605603566</v>
      </c>
      <c r="L877" t="s">
        <v>18</v>
      </c>
      <c r="M877" t="b">
        <v>1</v>
      </c>
      <c r="N877" s="6" cm="1">
        <f t="array" ref="N877">IF(Table_Employee!I877="N/A",
    IFERROR(MEDIAN(_xlfn._xlws.FILTER(Table_Employee_Clean[Salary],
        (Table_Employee_Clean[Department] = Table_Employee!E877) *
        (Table_Employee_Clean[Region] = Table_Employee!F877))),
    "N/A"),
Table_Employee!I877)</f>
        <v>80706.28</v>
      </c>
      <c r="O877" t="str">
        <f>" "&amp;SUBSTITUTE(Table_Employee_Clean[[#This Row],[Phone]],"-","")</f>
        <v xml:space="preserve"> 605603566</v>
      </c>
      <c r="P877" t="str">
        <f>TEXT(Table_Employee_Clean[[#This Row],[Format_Phone]],"(000) 000-0000")</f>
        <v>(060) 560-3566</v>
      </c>
      <c r="Q877" t="str">
        <f>CONCATENATE(TRIM(Table_Employee_Clean[[#This Row],[First_Name]])," ",TRIM(Table_Employee_Clean[[#This Row],[Last_Name]]))</f>
        <v>Grace Williams</v>
      </c>
      <c r="R877">
        <f ca="1">DATEDIF(Table_Employee_Clean[[#This Row],[Join_Date]], TODAY(), "y")</f>
        <v>5</v>
      </c>
      <c r="S877" t="str">
        <f>CONCATENATE(TRIM(Table_Employee_Clean[[#This Row],[Name_Concat]])," FROM ",TRIM(Table_Employee_Clean[[#This Row],[Region]]))</f>
        <v>Grace Williams FROM California</v>
      </c>
    </row>
    <row r="878" spans="1:19" x14ac:dyDescent="0.25">
      <c r="A878" t="s">
        <v>1012</v>
      </c>
      <c r="B878" t="s">
        <v>25</v>
      </c>
      <c r="C878" t="s">
        <v>53</v>
      </c>
      <c r="D878">
        <v>30</v>
      </c>
      <c r="E878" t="s">
        <v>1166</v>
      </c>
      <c r="F878" t="s">
        <v>1165</v>
      </c>
      <c r="G878" t="s">
        <v>28</v>
      </c>
      <c r="H878" s="5">
        <v>44601</v>
      </c>
      <c r="I878" t="s">
        <v>223</v>
      </c>
      <c r="J878" t="s">
        <v>134</v>
      </c>
      <c r="K878">
        <v>-9327986238</v>
      </c>
      <c r="L878" t="s">
        <v>30</v>
      </c>
      <c r="M878" t="b">
        <v>1</v>
      </c>
      <c r="N878" s="6" cm="1">
        <f t="array" ref="N878">IF(Table_Employee!I878="N/A",
    IFERROR(MEDIAN(_xlfn._xlws.FILTER(Table_Employee_Clean[Salary],
        (Table_Employee_Clean[Department] = Table_Employee!E878) *
        (Table_Employee_Clean[Region] = Table_Employee!F878))),
    "N/A"),
Table_Employee!I878)</f>
        <v>81017.91</v>
      </c>
      <c r="O878" t="str">
        <f>" "&amp;SUBSTITUTE(Table_Employee_Clean[[#This Row],[Phone]],"-","")</f>
        <v xml:space="preserve"> 9327986238</v>
      </c>
      <c r="P878" t="str">
        <f>TEXT(Table_Employee_Clean[[#This Row],[Format_Phone]],"(000) 000-0000")</f>
        <v>(932) 798-6238</v>
      </c>
      <c r="Q878" t="str">
        <f>CONCATENATE(TRIM(Table_Employee_Clean[[#This Row],[First_Name]])," ",TRIM(Table_Employee_Clean[[#This Row],[Last_Name]]))</f>
        <v>Alice Johnson</v>
      </c>
      <c r="R878">
        <f ca="1">DATEDIF(Table_Employee_Clean[[#This Row],[Join_Date]], TODAY(), "y")</f>
        <v>4</v>
      </c>
      <c r="S878" t="str">
        <f>CONCATENATE(TRIM(Table_Employee_Clean[[#This Row],[Name_Concat]])," FROM ",TRIM(Table_Employee_Clean[[#This Row],[Region]]))</f>
        <v>Alice Johnson FROM Nevada</v>
      </c>
    </row>
    <row r="879" spans="1:19" x14ac:dyDescent="0.25">
      <c r="A879" t="s">
        <v>1013</v>
      </c>
      <c r="B879" t="s">
        <v>63</v>
      </c>
      <c r="C879" t="s">
        <v>53</v>
      </c>
      <c r="D879">
        <v>25</v>
      </c>
      <c r="E879" t="s">
        <v>1166</v>
      </c>
      <c r="F879" t="s">
        <v>1163</v>
      </c>
      <c r="G879" t="s">
        <v>16</v>
      </c>
      <c r="H879" s="5">
        <v>44013</v>
      </c>
      <c r="I879">
        <v>99471.89</v>
      </c>
      <c r="J879" t="s">
        <v>104</v>
      </c>
      <c r="K879">
        <v>-8471690617</v>
      </c>
      <c r="L879" t="s">
        <v>18</v>
      </c>
      <c r="M879" t="b">
        <v>1</v>
      </c>
      <c r="N879" s="6" cm="1">
        <f t="array" ref="N879">IF(Table_Employee!I879="N/A",
    IFERROR(MEDIAN(_xlfn._xlws.FILTER(Table_Employee_Clean[Salary],
        (Table_Employee_Clean[Department] = Table_Employee!E879) *
        (Table_Employee_Clean[Region] = Table_Employee!F879))),
    "N/A"),
Table_Employee!I879)</f>
        <v>99471.89</v>
      </c>
      <c r="O879" t="str">
        <f>" "&amp;SUBSTITUTE(Table_Employee_Clean[[#This Row],[Phone]],"-","")</f>
        <v xml:space="preserve"> 8471690617</v>
      </c>
      <c r="P879" t="str">
        <f>TEXT(Table_Employee_Clean[[#This Row],[Format_Phone]],"(000) 000-0000")</f>
        <v>(847) 169-0617</v>
      </c>
      <c r="Q879" t="str">
        <f>CONCATENATE(TRIM(Table_Employee_Clean[[#This Row],[First_Name]])," ",TRIM(Table_Employee_Clean[[#This Row],[Last_Name]]))</f>
        <v>Heidi Johnson</v>
      </c>
      <c r="R879">
        <f ca="1">DATEDIF(Table_Employee_Clean[[#This Row],[Join_Date]], TODAY(), "y")</f>
        <v>6</v>
      </c>
      <c r="S879" t="str">
        <f>CONCATENATE(TRIM(Table_Employee_Clean[[#This Row],[Name_Concat]])," FROM ",TRIM(Table_Employee_Clean[[#This Row],[Region]]))</f>
        <v>Heidi Johnson FROM Texas</v>
      </c>
    </row>
    <row r="880" spans="1:19" x14ac:dyDescent="0.25">
      <c r="A880" t="s">
        <v>1014</v>
      </c>
      <c r="B880" t="s">
        <v>32</v>
      </c>
      <c r="C880" t="s">
        <v>26</v>
      </c>
      <c r="D880">
        <v>40</v>
      </c>
      <c r="E880" t="s">
        <v>1160</v>
      </c>
      <c r="F880" t="s">
        <v>1167</v>
      </c>
      <c r="G880" t="s">
        <v>28</v>
      </c>
      <c r="H880" s="5">
        <v>44090</v>
      </c>
      <c r="I880">
        <v>64431.22</v>
      </c>
      <c r="J880" t="s">
        <v>224</v>
      </c>
      <c r="K880">
        <v>-1205464753</v>
      </c>
      <c r="L880" t="s">
        <v>40</v>
      </c>
      <c r="M880" t="b">
        <v>0</v>
      </c>
      <c r="N880" s="6" cm="1">
        <f t="array" ref="N880">IF(Table_Employee!I880="N/A",
    IFERROR(MEDIAN(_xlfn._xlws.FILTER(Table_Employee_Clean[Salary],
        (Table_Employee_Clean[Department] = Table_Employee!E880) *
        (Table_Employee_Clean[Region] = Table_Employee!F880))),
    "N/A"),
Table_Employee!I880)</f>
        <v>64431.22</v>
      </c>
      <c r="O880" t="str">
        <f>" "&amp;SUBSTITUTE(Table_Employee_Clean[[#This Row],[Phone]],"-","")</f>
        <v xml:space="preserve"> 1205464753</v>
      </c>
      <c r="P880" t="str">
        <f>TEXT(Table_Employee_Clean[[#This Row],[Format_Phone]],"(000) 000-0000")</f>
        <v>(120) 546-4753</v>
      </c>
      <c r="Q880" t="str">
        <f>CONCATENATE(TRIM(Table_Employee_Clean[[#This Row],[First_Name]])," ",TRIM(Table_Employee_Clean[[#This Row],[Last_Name]]))</f>
        <v>Eva Jones</v>
      </c>
      <c r="R880">
        <f ca="1">DATEDIF(Table_Employee_Clean[[#This Row],[Join_Date]], TODAY(), "y")</f>
        <v>6</v>
      </c>
      <c r="S880" t="str">
        <f>CONCATENATE(TRIM(Table_Employee_Clean[[#This Row],[Name_Concat]])," FROM ",TRIM(Table_Employee_Clean[[#This Row],[Region]]))</f>
        <v>Eva Jones FROM Florida</v>
      </c>
    </row>
    <row r="881" spans="1:19" x14ac:dyDescent="0.25">
      <c r="A881" t="s">
        <v>1015</v>
      </c>
      <c r="B881" t="s">
        <v>63</v>
      </c>
      <c r="C881" t="s">
        <v>26</v>
      </c>
      <c r="D881">
        <v>40</v>
      </c>
      <c r="E881" t="s">
        <v>1164</v>
      </c>
      <c r="F881" t="s">
        <v>1169</v>
      </c>
      <c r="G881" t="s">
        <v>28</v>
      </c>
      <c r="H881" s="5">
        <v>45247</v>
      </c>
      <c r="I881">
        <v>52633.48</v>
      </c>
      <c r="J881" t="s">
        <v>251</v>
      </c>
      <c r="K881">
        <v>-8954787697</v>
      </c>
      <c r="L881" t="s">
        <v>30</v>
      </c>
      <c r="M881" t="b">
        <v>0</v>
      </c>
      <c r="N881" s="6" cm="1">
        <f t="array" ref="N881">IF(Table_Employee!I881="N/A",
    IFERROR(MEDIAN(_xlfn._xlws.FILTER(Table_Employee_Clean[Salary],
        (Table_Employee_Clean[Department] = Table_Employee!E881) *
        (Table_Employee_Clean[Region] = Table_Employee!F881))),
    "N/A"),
Table_Employee!I881)</f>
        <v>52633.48</v>
      </c>
      <c r="O881" t="str">
        <f>" "&amp;SUBSTITUTE(Table_Employee_Clean[[#This Row],[Phone]],"-","")</f>
        <v xml:space="preserve"> 8954787697</v>
      </c>
      <c r="P881" t="str">
        <f>TEXT(Table_Employee_Clean[[#This Row],[Format_Phone]],"(000) 000-0000")</f>
        <v>(895) 478-7697</v>
      </c>
      <c r="Q881" t="str">
        <f>CONCATENATE(TRIM(Table_Employee_Clean[[#This Row],[First_Name]])," ",TRIM(Table_Employee_Clean[[#This Row],[Last_Name]]))</f>
        <v>Heidi Jones</v>
      </c>
      <c r="R881">
        <f ca="1">DATEDIF(Table_Employee_Clean[[#This Row],[Join_Date]], TODAY(), "y")</f>
        <v>2</v>
      </c>
      <c r="S881" t="str">
        <f>CONCATENATE(TRIM(Table_Employee_Clean[[#This Row],[Name_Concat]])," FROM ",TRIM(Table_Employee_Clean[[#This Row],[Region]]))</f>
        <v>Heidi Jones FROM New York</v>
      </c>
    </row>
    <row r="882" spans="1:19" x14ac:dyDescent="0.25">
      <c r="A882" t="s">
        <v>1016</v>
      </c>
      <c r="B882" t="s">
        <v>63</v>
      </c>
      <c r="C882" t="s">
        <v>26</v>
      </c>
      <c r="D882">
        <v>30</v>
      </c>
      <c r="E882" t="s">
        <v>1166</v>
      </c>
      <c r="F882" t="s">
        <v>1165</v>
      </c>
      <c r="G882" t="s">
        <v>33</v>
      </c>
      <c r="H882" s="5">
        <v>44543</v>
      </c>
      <c r="I882">
        <v>79315.009999999995</v>
      </c>
      <c r="J882" t="s">
        <v>251</v>
      </c>
      <c r="K882">
        <v>-9992751757</v>
      </c>
      <c r="L882" t="s">
        <v>40</v>
      </c>
      <c r="M882" t="b">
        <v>1</v>
      </c>
      <c r="N882" s="6" cm="1">
        <f t="array" ref="N882">IF(Table_Employee!I882="N/A",
    IFERROR(MEDIAN(_xlfn._xlws.FILTER(Table_Employee_Clean[Salary],
        (Table_Employee_Clean[Department] = Table_Employee!E882) *
        (Table_Employee_Clean[Region] = Table_Employee!F882))),
    "N/A"),
Table_Employee!I882)</f>
        <v>79315.009999999995</v>
      </c>
      <c r="O882" t="str">
        <f>" "&amp;SUBSTITUTE(Table_Employee_Clean[[#This Row],[Phone]],"-","")</f>
        <v xml:space="preserve"> 9992751757</v>
      </c>
      <c r="P882" t="str">
        <f>TEXT(Table_Employee_Clean[[#This Row],[Format_Phone]],"(000) 000-0000")</f>
        <v>(999) 275-1757</v>
      </c>
      <c r="Q882" t="str">
        <f>CONCATENATE(TRIM(Table_Employee_Clean[[#This Row],[First_Name]])," ",TRIM(Table_Employee_Clean[[#This Row],[Last_Name]]))</f>
        <v>Heidi Jones</v>
      </c>
      <c r="R882">
        <f ca="1">DATEDIF(Table_Employee_Clean[[#This Row],[Join_Date]], TODAY(), "y")</f>
        <v>4</v>
      </c>
      <c r="S882" t="str">
        <f>CONCATENATE(TRIM(Table_Employee_Clean[[#This Row],[Name_Concat]])," FROM ",TRIM(Table_Employee_Clean[[#This Row],[Region]]))</f>
        <v>Heidi Jones FROM Nevada</v>
      </c>
    </row>
    <row r="883" spans="1:19" x14ac:dyDescent="0.25">
      <c r="A883" t="s">
        <v>1017</v>
      </c>
      <c r="B883" t="s">
        <v>57</v>
      </c>
      <c r="C883" t="s">
        <v>86</v>
      </c>
      <c r="D883">
        <v>25</v>
      </c>
      <c r="E883" t="s">
        <v>1168</v>
      </c>
      <c r="F883" t="s">
        <v>1163</v>
      </c>
      <c r="G883" t="s">
        <v>28</v>
      </c>
      <c r="H883" s="5">
        <v>44572</v>
      </c>
      <c r="I883">
        <v>110391.17</v>
      </c>
      <c r="J883" t="s">
        <v>98</v>
      </c>
      <c r="K883">
        <v>-8914444982</v>
      </c>
      <c r="L883" t="s">
        <v>23</v>
      </c>
      <c r="M883" t="b">
        <v>0</v>
      </c>
      <c r="N883" s="6" cm="1">
        <f t="array" ref="N883">IF(Table_Employee!I883="N/A",
    IFERROR(MEDIAN(_xlfn._xlws.FILTER(Table_Employee_Clean[Salary],
        (Table_Employee_Clean[Department] = Table_Employee!E883) *
        (Table_Employee_Clean[Region] = Table_Employee!F883))),
    "N/A"),
Table_Employee!I883)</f>
        <v>110391.17</v>
      </c>
      <c r="O883" t="str">
        <f>" "&amp;SUBSTITUTE(Table_Employee_Clean[[#This Row],[Phone]],"-","")</f>
        <v xml:space="preserve"> 8914444982</v>
      </c>
      <c r="P883" t="str">
        <f>TEXT(Table_Employee_Clean[[#This Row],[Format_Phone]],"(000) 000-0000")</f>
        <v>(891) 444-4982</v>
      </c>
      <c r="Q883" t="str">
        <f>CONCATENATE(TRIM(Table_Employee_Clean[[#This Row],[First_Name]])," ",TRIM(Table_Employee_Clean[[#This Row],[Last_Name]]))</f>
        <v>David Miller</v>
      </c>
      <c r="R883">
        <f ca="1">DATEDIF(Table_Employee_Clean[[#This Row],[Join_Date]], TODAY(), "y")</f>
        <v>4</v>
      </c>
      <c r="S883" t="str">
        <f>CONCATENATE(TRIM(Table_Employee_Clean[[#This Row],[Name_Concat]])," FROM ",TRIM(Table_Employee_Clean[[#This Row],[Region]]))</f>
        <v>David Miller FROM Texas</v>
      </c>
    </row>
    <row r="884" spans="1:19" x14ac:dyDescent="0.25">
      <c r="A884" t="s">
        <v>1018</v>
      </c>
      <c r="B884" t="s">
        <v>57</v>
      </c>
      <c r="C884" t="s">
        <v>37</v>
      </c>
      <c r="D884">
        <v>40</v>
      </c>
      <c r="E884" t="s">
        <v>1160</v>
      </c>
      <c r="F884" t="s">
        <v>1165</v>
      </c>
      <c r="G884" t="s">
        <v>16</v>
      </c>
      <c r="H884" s="5">
        <v>44397</v>
      </c>
      <c r="I884">
        <v>53714.83</v>
      </c>
      <c r="J884" t="s">
        <v>59</v>
      </c>
      <c r="K884">
        <v>-5539354357</v>
      </c>
      <c r="L884" t="s">
        <v>23</v>
      </c>
      <c r="M884" t="b">
        <v>1</v>
      </c>
      <c r="N884" s="6" cm="1">
        <f t="array" ref="N884">IF(Table_Employee!I884="N/A",
    IFERROR(MEDIAN(_xlfn._xlws.FILTER(Table_Employee_Clean[Salary],
        (Table_Employee_Clean[Department] = Table_Employee!E884) *
        (Table_Employee_Clean[Region] = Table_Employee!F884))),
    "N/A"),
Table_Employee!I884)</f>
        <v>53714.83</v>
      </c>
      <c r="O884" t="str">
        <f>" "&amp;SUBSTITUTE(Table_Employee_Clean[[#This Row],[Phone]],"-","")</f>
        <v xml:space="preserve"> 5539354357</v>
      </c>
      <c r="P884" t="str">
        <f>TEXT(Table_Employee_Clean[[#This Row],[Format_Phone]],"(000) 000-0000")</f>
        <v>(553) 935-4357</v>
      </c>
      <c r="Q884" t="str">
        <f>CONCATENATE(TRIM(Table_Employee_Clean[[#This Row],[First_Name]])," ",TRIM(Table_Employee_Clean[[#This Row],[Last_Name]]))</f>
        <v>David Williams</v>
      </c>
      <c r="R884">
        <f ca="1">DATEDIF(Table_Employee_Clean[[#This Row],[Join_Date]], TODAY(), "y")</f>
        <v>5</v>
      </c>
      <c r="S884" t="str">
        <f>CONCATENATE(TRIM(Table_Employee_Clean[[#This Row],[Name_Concat]])," FROM ",TRIM(Table_Employee_Clean[[#This Row],[Region]]))</f>
        <v>David Williams FROM Nevada</v>
      </c>
    </row>
    <row r="885" spans="1:19" x14ac:dyDescent="0.25">
      <c r="A885" t="s">
        <v>1019</v>
      </c>
      <c r="B885" t="s">
        <v>52</v>
      </c>
      <c r="C885" t="s">
        <v>42</v>
      </c>
      <c r="D885">
        <v>40</v>
      </c>
      <c r="E885" t="s">
        <v>1162</v>
      </c>
      <c r="F885" t="s">
        <v>1169</v>
      </c>
      <c r="G885" t="s">
        <v>16</v>
      </c>
      <c r="H885" s="5">
        <v>45203</v>
      </c>
      <c r="I885">
        <v>114587.11</v>
      </c>
      <c r="J885" t="s">
        <v>81</v>
      </c>
      <c r="K885">
        <v>-6449639242</v>
      </c>
      <c r="L885" t="s">
        <v>23</v>
      </c>
      <c r="M885" t="b">
        <v>1</v>
      </c>
      <c r="N885" s="6" cm="1">
        <f t="array" ref="N885">IF(Table_Employee!I885="N/A",
    IFERROR(MEDIAN(_xlfn._xlws.FILTER(Table_Employee_Clean[Salary],
        (Table_Employee_Clean[Department] = Table_Employee!E885) *
        (Table_Employee_Clean[Region] = Table_Employee!F885))),
    "N/A"),
Table_Employee!I885)</f>
        <v>114587.11</v>
      </c>
      <c r="O885" t="str">
        <f>" "&amp;SUBSTITUTE(Table_Employee_Clean[[#This Row],[Phone]],"-","")</f>
        <v xml:space="preserve"> 6449639242</v>
      </c>
      <c r="P885" t="str">
        <f>TEXT(Table_Employee_Clean[[#This Row],[Format_Phone]],"(000) 000-0000")</f>
        <v>(644) 963-9242</v>
      </c>
      <c r="Q885" t="str">
        <f>CONCATENATE(TRIM(Table_Employee_Clean[[#This Row],[First_Name]])," ",TRIM(Table_Employee_Clean[[#This Row],[Last_Name]]))</f>
        <v>Charlie Garcia</v>
      </c>
      <c r="R885">
        <f ca="1">DATEDIF(Table_Employee_Clean[[#This Row],[Join_Date]], TODAY(), "y")</f>
        <v>3</v>
      </c>
      <c r="S885" t="str">
        <f>CONCATENATE(TRIM(Table_Employee_Clean[[#This Row],[Name_Concat]])," FROM ",TRIM(Table_Employee_Clean[[#This Row],[Region]]))</f>
        <v>Charlie Garcia FROM New York</v>
      </c>
    </row>
    <row r="886" spans="1:19" x14ac:dyDescent="0.25">
      <c r="A886" t="s">
        <v>1020</v>
      </c>
      <c r="B886" t="s">
        <v>36</v>
      </c>
      <c r="C886" t="s">
        <v>42</v>
      </c>
      <c r="D886">
        <v>35</v>
      </c>
      <c r="E886" t="s">
        <v>1164</v>
      </c>
      <c r="F886" t="s">
        <v>1167</v>
      </c>
      <c r="G886" t="s">
        <v>33</v>
      </c>
      <c r="H886" s="5">
        <v>44515</v>
      </c>
      <c r="I886">
        <v>93177.35</v>
      </c>
      <c r="J886" t="s">
        <v>157</v>
      </c>
      <c r="K886">
        <v>-5885379820</v>
      </c>
      <c r="L886" t="s">
        <v>18</v>
      </c>
      <c r="M886" t="b">
        <v>0</v>
      </c>
      <c r="N886" s="6" cm="1">
        <f t="array" ref="N886">IF(Table_Employee!I886="N/A",
    IFERROR(MEDIAN(_xlfn._xlws.FILTER(Table_Employee_Clean[Salary],
        (Table_Employee_Clean[Department] = Table_Employee!E886) *
        (Table_Employee_Clean[Region] = Table_Employee!F886))),
    "N/A"),
Table_Employee!I886)</f>
        <v>93177.35</v>
      </c>
      <c r="O886" t="str">
        <f>" "&amp;SUBSTITUTE(Table_Employee_Clean[[#This Row],[Phone]],"-","")</f>
        <v xml:space="preserve"> 5885379820</v>
      </c>
      <c r="P886" t="str">
        <f>TEXT(Table_Employee_Clean[[#This Row],[Format_Phone]],"(000) 000-0000")</f>
        <v>(588) 537-9820</v>
      </c>
      <c r="Q886" t="str">
        <f>CONCATENATE(TRIM(Table_Employee_Clean[[#This Row],[First_Name]])," ",TRIM(Table_Employee_Clean[[#This Row],[Last_Name]]))</f>
        <v>Frank Garcia</v>
      </c>
      <c r="R886">
        <f ca="1">DATEDIF(Table_Employee_Clean[[#This Row],[Join_Date]], TODAY(), "y")</f>
        <v>4</v>
      </c>
      <c r="S886" t="str">
        <f>CONCATENATE(TRIM(Table_Employee_Clean[[#This Row],[Name_Concat]])," FROM ",TRIM(Table_Employee_Clean[[#This Row],[Region]]))</f>
        <v>Frank Garcia FROM Florida</v>
      </c>
    </row>
    <row r="887" spans="1:19" x14ac:dyDescent="0.25">
      <c r="A887" t="s">
        <v>1021</v>
      </c>
      <c r="B887" t="s">
        <v>63</v>
      </c>
      <c r="C887" t="s">
        <v>26</v>
      </c>
      <c r="D887">
        <v>25</v>
      </c>
      <c r="E887" t="s">
        <v>1166</v>
      </c>
      <c r="F887" t="s">
        <v>1165</v>
      </c>
      <c r="G887" t="s">
        <v>16</v>
      </c>
      <c r="H887" s="5">
        <v>44931</v>
      </c>
      <c r="I887">
        <v>62312.13</v>
      </c>
      <c r="J887" t="s">
        <v>251</v>
      </c>
      <c r="K887">
        <v>-4339527535</v>
      </c>
      <c r="L887" t="s">
        <v>30</v>
      </c>
      <c r="M887" t="b">
        <v>0</v>
      </c>
      <c r="N887" s="6" cm="1">
        <f t="array" ref="N887">IF(Table_Employee!I887="N/A",
    IFERROR(MEDIAN(_xlfn._xlws.FILTER(Table_Employee_Clean[Salary],
        (Table_Employee_Clean[Department] = Table_Employee!E887) *
        (Table_Employee_Clean[Region] = Table_Employee!F887))),
    "N/A"),
Table_Employee!I887)</f>
        <v>62312.13</v>
      </c>
      <c r="O887" t="str">
        <f>" "&amp;SUBSTITUTE(Table_Employee_Clean[[#This Row],[Phone]],"-","")</f>
        <v xml:space="preserve"> 4339527535</v>
      </c>
      <c r="P887" t="str">
        <f>TEXT(Table_Employee_Clean[[#This Row],[Format_Phone]],"(000) 000-0000")</f>
        <v>(433) 952-7535</v>
      </c>
      <c r="Q887" t="str">
        <f>CONCATENATE(TRIM(Table_Employee_Clean[[#This Row],[First_Name]])," ",TRIM(Table_Employee_Clean[[#This Row],[Last_Name]]))</f>
        <v>Heidi Jones</v>
      </c>
      <c r="R887">
        <f ca="1">DATEDIF(Table_Employee_Clean[[#This Row],[Join_Date]], TODAY(), "y")</f>
        <v>3</v>
      </c>
      <c r="S887" t="str">
        <f>CONCATENATE(TRIM(Table_Employee_Clean[[#This Row],[Name_Concat]])," FROM ",TRIM(Table_Employee_Clean[[#This Row],[Region]]))</f>
        <v>Heidi Jones FROM Nevada</v>
      </c>
    </row>
    <row r="888" spans="1:19" x14ac:dyDescent="0.25">
      <c r="A888" t="s">
        <v>1022</v>
      </c>
      <c r="B888" t="s">
        <v>63</v>
      </c>
      <c r="C888" t="s">
        <v>111</v>
      </c>
      <c r="D888">
        <v>30</v>
      </c>
      <c r="E888" t="s">
        <v>1166</v>
      </c>
      <c r="F888" t="s">
        <v>1163</v>
      </c>
      <c r="G888" t="s">
        <v>16</v>
      </c>
      <c r="H888" s="5">
        <v>45308</v>
      </c>
      <c r="I888">
        <v>81137.460000000006</v>
      </c>
      <c r="J888" t="s">
        <v>284</v>
      </c>
      <c r="K888">
        <v>-7497852490</v>
      </c>
      <c r="L888" t="s">
        <v>23</v>
      </c>
      <c r="M888" t="b">
        <v>0</v>
      </c>
      <c r="N888" s="6" cm="1">
        <f t="array" ref="N888">IF(Table_Employee!I888="N/A",
    IFERROR(MEDIAN(_xlfn._xlws.FILTER(Table_Employee_Clean[Salary],
        (Table_Employee_Clean[Department] = Table_Employee!E888) *
        (Table_Employee_Clean[Region] = Table_Employee!F888))),
    "N/A"),
Table_Employee!I888)</f>
        <v>81137.460000000006</v>
      </c>
      <c r="O888" t="str">
        <f>" "&amp;SUBSTITUTE(Table_Employee_Clean[[#This Row],[Phone]],"-","")</f>
        <v xml:space="preserve"> 7497852490</v>
      </c>
      <c r="P888" t="str">
        <f>TEXT(Table_Employee_Clean[[#This Row],[Format_Phone]],"(000) 000-0000")</f>
        <v>(749) 785-2490</v>
      </c>
      <c r="Q888" t="str">
        <f>CONCATENATE(TRIM(Table_Employee_Clean[[#This Row],[First_Name]])," ",TRIM(Table_Employee_Clean[[#This Row],[Last_Name]]))</f>
        <v>Heidi Smith</v>
      </c>
      <c r="R888">
        <f ca="1">DATEDIF(Table_Employee_Clean[[#This Row],[Join_Date]], TODAY(), "y")</f>
        <v>2</v>
      </c>
      <c r="S888" t="str">
        <f>CONCATENATE(TRIM(Table_Employee_Clean[[#This Row],[Name_Concat]])," FROM ",TRIM(Table_Employee_Clean[[#This Row],[Region]]))</f>
        <v>Heidi Smith FROM Texas</v>
      </c>
    </row>
    <row r="889" spans="1:19" x14ac:dyDescent="0.25">
      <c r="A889" t="s">
        <v>1023</v>
      </c>
      <c r="B889" t="s">
        <v>67</v>
      </c>
      <c r="C889" t="s">
        <v>86</v>
      </c>
      <c r="D889">
        <v>30</v>
      </c>
      <c r="E889" t="s">
        <v>1160</v>
      </c>
      <c r="F889" t="s">
        <v>1165</v>
      </c>
      <c r="G889" t="s">
        <v>33</v>
      </c>
      <c r="H889" s="5">
        <v>44302</v>
      </c>
      <c r="I889">
        <v>104528.27</v>
      </c>
      <c r="J889" t="s">
        <v>147</v>
      </c>
      <c r="K889">
        <v>-4168601346</v>
      </c>
      <c r="L889" t="s">
        <v>23</v>
      </c>
      <c r="M889" t="b">
        <v>0</v>
      </c>
      <c r="N889" s="6" cm="1">
        <f t="array" ref="N889">IF(Table_Employee!I889="N/A",
    IFERROR(MEDIAN(_xlfn._xlws.FILTER(Table_Employee_Clean[Salary],
        (Table_Employee_Clean[Department] = Table_Employee!E889) *
        (Table_Employee_Clean[Region] = Table_Employee!F889))),
    "N/A"),
Table_Employee!I889)</f>
        <v>104528.27</v>
      </c>
      <c r="O889" t="str">
        <f>" "&amp;SUBSTITUTE(Table_Employee_Clean[[#This Row],[Phone]],"-","")</f>
        <v xml:space="preserve"> 4168601346</v>
      </c>
      <c r="P889" t="str">
        <f>TEXT(Table_Employee_Clean[[#This Row],[Format_Phone]],"(000) 000-0000")</f>
        <v>(416) 860-1346</v>
      </c>
      <c r="Q889" t="str">
        <f>CONCATENATE(TRIM(Table_Employee_Clean[[#This Row],[First_Name]])," ",TRIM(Table_Employee_Clean[[#This Row],[Last_Name]]))</f>
        <v>Grace Miller</v>
      </c>
      <c r="R889">
        <f ca="1">DATEDIF(Table_Employee_Clean[[#This Row],[Join_Date]], TODAY(), "y")</f>
        <v>5</v>
      </c>
      <c r="S889" t="str">
        <f>CONCATENATE(TRIM(Table_Employee_Clean[[#This Row],[Name_Concat]])," FROM ",TRIM(Table_Employee_Clean[[#This Row],[Region]]))</f>
        <v>Grace Miller FROM Nevada</v>
      </c>
    </row>
    <row r="890" spans="1:19" x14ac:dyDescent="0.25">
      <c r="A890" t="s">
        <v>1024</v>
      </c>
      <c r="B890" t="s">
        <v>13</v>
      </c>
      <c r="C890" t="s">
        <v>20</v>
      </c>
      <c r="D890">
        <v>30</v>
      </c>
      <c r="E890" t="s">
        <v>1160</v>
      </c>
      <c r="F890" t="s">
        <v>1167</v>
      </c>
      <c r="G890" t="s">
        <v>16</v>
      </c>
      <c r="H890" s="5">
        <v>44600</v>
      </c>
      <c r="I890">
        <v>112395.56</v>
      </c>
      <c r="J890" t="s">
        <v>22</v>
      </c>
      <c r="K890">
        <v>-7894896339</v>
      </c>
      <c r="L890" t="s">
        <v>30</v>
      </c>
      <c r="M890" t="b">
        <v>0</v>
      </c>
      <c r="N890" s="6" cm="1">
        <f t="array" ref="N890">IF(Table_Employee!I890="N/A",
    IFERROR(MEDIAN(_xlfn._xlws.FILTER(Table_Employee_Clean[Salary],
        (Table_Employee_Clean[Department] = Table_Employee!E890) *
        (Table_Employee_Clean[Region] = Table_Employee!F890))),
    "N/A"),
Table_Employee!I890)</f>
        <v>112395.56</v>
      </c>
      <c r="O890" t="str">
        <f>" "&amp;SUBSTITUTE(Table_Employee_Clean[[#This Row],[Phone]],"-","")</f>
        <v xml:space="preserve"> 7894896339</v>
      </c>
      <c r="P890" t="str">
        <f>TEXT(Table_Employee_Clean[[#This Row],[Format_Phone]],"(000) 000-0000")</f>
        <v>(789) 489-6339</v>
      </c>
      <c r="Q890" t="str">
        <f>CONCATENATE(TRIM(Table_Employee_Clean[[#This Row],[First_Name]])," ",TRIM(Table_Employee_Clean[[#This Row],[Last_Name]]))</f>
        <v>Bob Brown</v>
      </c>
      <c r="R890">
        <f ca="1">DATEDIF(Table_Employee_Clean[[#This Row],[Join_Date]], TODAY(), "y")</f>
        <v>4</v>
      </c>
      <c r="S890" t="str">
        <f>CONCATENATE(TRIM(Table_Employee_Clean[[#This Row],[Name_Concat]])," FROM ",TRIM(Table_Employee_Clean[[#This Row],[Region]]))</f>
        <v>Bob Brown FROM Florida</v>
      </c>
    </row>
    <row r="891" spans="1:19" x14ac:dyDescent="0.25">
      <c r="A891" t="s">
        <v>1025</v>
      </c>
      <c r="B891" t="s">
        <v>63</v>
      </c>
      <c r="C891" t="s">
        <v>111</v>
      </c>
      <c r="D891">
        <v>25</v>
      </c>
      <c r="E891" t="s">
        <v>1162</v>
      </c>
      <c r="F891" t="s">
        <v>1169</v>
      </c>
      <c r="G891" t="s">
        <v>16</v>
      </c>
      <c r="H891" s="5">
        <v>45079</v>
      </c>
      <c r="I891">
        <v>81849.36</v>
      </c>
      <c r="J891" t="s">
        <v>284</v>
      </c>
      <c r="K891">
        <v>-6791766511</v>
      </c>
      <c r="L891" t="s">
        <v>23</v>
      </c>
      <c r="M891" t="b">
        <v>0</v>
      </c>
      <c r="N891" s="6" cm="1">
        <f t="array" ref="N891">IF(Table_Employee!I891="N/A",
    IFERROR(MEDIAN(_xlfn._xlws.FILTER(Table_Employee_Clean[Salary],
        (Table_Employee_Clean[Department] = Table_Employee!E891) *
        (Table_Employee_Clean[Region] = Table_Employee!F891))),
    "N/A"),
Table_Employee!I891)</f>
        <v>81849.36</v>
      </c>
      <c r="O891" t="str">
        <f>" "&amp;SUBSTITUTE(Table_Employee_Clean[[#This Row],[Phone]],"-","")</f>
        <v xml:space="preserve"> 6791766511</v>
      </c>
      <c r="P891" t="str">
        <f>TEXT(Table_Employee_Clean[[#This Row],[Format_Phone]],"(000) 000-0000")</f>
        <v>(679) 176-6511</v>
      </c>
      <c r="Q891" t="str">
        <f>CONCATENATE(TRIM(Table_Employee_Clean[[#This Row],[First_Name]])," ",TRIM(Table_Employee_Clean[[#This Row],[Last_Name]]))</f>
        <v>Heidi Smith</v>
      </c>
      <c r="R891">
        <f ca="1">DATEDIF(Table_Employee_Clean[[#This Row],[Join_Date]], TODAY(), "y")</f>
        <v>3</v>
      </c>
      <c r="S891" t="str">
        <f>CONCATENATE(TRIM(Table_Employee_Clean[[#This Row],[Name_Concat]])," FROM ",TRIM(Table_Employee_Clean[[#This Row],[Region]]))</f>
        <v>Heidi Smith FROM New York</v>
      </c>
    </row>
    <row r="892" spans="1:19" x14ac:dyDescent="0.25">
      <c r="A892" t="s">
        <v>1026</v>
      </c>
      <c r="B892" t="s">
        <v>52</v>
      </c>
      <c r="C892" t="s">
        <v>14</v>
      </c>
      <c r="D892">
        <v>40</v>
      </c>
      <c r="E892" t="s">
        <v>1160</v>
      </c>
      <c r="F892" t="s">
        <v>1169</v>
      </c>
      <c r="G892" t="s">
        <v>28</v>
      </c>
      <c r="H892" s="5">
        <v>44565</v>
      </c>
      <c r="I892">
        <v>118288.91</v>
      </c>
      <c r="J892" t="s">
        <v>149</v>
      </c>
      <c r="K892">
        <v>-2150014187</v>
      </c>
      <c r="L892" t="s">
        <v>40</v>
      </c>
      <c r="M892" t="b">
        <v>0</v>
      </c>
      <c r="N892" s="6" cm="1">
        <f t="array" ref="N892">IF(Table_Employee!I892="N/A",
    IFERROR(MEDIAN(_xlfn._xlws.FILTER(Table_Employee_Clean[Salary],
        (Table_Employee_Clean[Department] = Table_Employee!E892) *
        (Table_Employee_Clean[Region] = Table_Employee!F892))),
    "N/A"),
Table_Employee!I892)</f>
        <v>118288.91</v>
      </c>
      <c r="O892" t="str">
        <f>" "&amp;SUBSTITUTE(Table_Employee_Clean[[#This Row],[Phone]],"-","")</f>
        <v xml:space="preserve"> 2150014187</v>
      </c>
      <c r="P892" t="str">
        <f>TEXT(Table_Employee_Clean[[#This Row],[Format_Phone]],"(000) 000-0000")</f>
        <v>(215) 001-4187</v>
      </c>
      <c r="Q892" t="str">
        <f>CONCATENATE(TRIM(Table_Employee_Clean[[#This Row],[First_Name]])," ",TRIM(Table_Employee_Clean[[#This Row],[Last_Name]]))</f>
        <v>Charlie Davis</v>
      </c>
      <c r="R892">
        <f ca="1">DATEDIF(Table_Employee_Clean[[#This Row],[Join_Date]], TODAY(), "y")</f>
        <v>4</v>
      </c>
      <c r="S892" t="str">
        <f>CONCATENATE(TRIM(Table_Employee_Clean[[#This Row],[Name_Concat]])," FROM ",TRIM(Table_Employee_Clean[[#This Row],[Region]]))</f>
        <v>Charlie Davis FROM New York</v>
      </c>
    </row>
    <row r="893" spans="1:19" x14ac:dyDescent="0.25">
      <c r="A893" t="s">
        <v>1027</v>
      </c>
      <c r="B893" t="s">
        <v>52</v>
      </c>
      <c r="C893" t="s">
        <v>14</v>
      </c>
      <c r="D893">
        <v>25</v>
      </c>
      <c r="E893" t="s">
        <v>1160</v>
      </c>
      <c r="F893" t="s">
        <v>1171</v>
      </c>
      <c r="G893" t="s">
        <v>16</v>
      </c>
      <c r="H893" s="5">
        <v>44405</v>
      </c>
      <c r="I893">
        <v>59555.1</v>
      </c>
      <c r="J893" t="s">
        <v>149</v>
      </c>
      <c r="K893">
        <v>-4216309000</v>
      </c>
      <c r="L893" t="s">
        <v>30</v>
      </c>
      <c r="M893" t="b">
        <v>1</v>
      </c>
      <c r="N893" s="6" cm="1">
        <f t="array" ref="N893">IF(Table_Employee!I893="N/A",
    IFERROR(MEDIAN(_xlfn._xlws.FILTER(Table_Employee_Clean[Salary],
        (Table_Employee_Clean[Department] = Table_Employee!E893) *
        (Table_Employee_Clean[Region] = Table_Employee!F893))),
    "N/A"),
Table_Employee!I893)</f>
        <v>59555.1</v>
      </c>
      <c r="O893" t="str">
        <f>" "&amp;SUBSTITUTE(Table_Employee_Clean[[#This Row],[Phone]],"-","")</f>
        <v xml:space="preserve"> 4216309000</v>
      </c>
      <c r="P893" t="str">
        <f>TEXT(Table_Employee_Clean[[#This Row],[Format_Phone]],"(000) 000-0000")</f>
        <v>(421) 630-9000</v>
      </c>
      <c r="Q893" t="str">
        <f>CONCATENATE(TRIM(Table_Employee_Clean[[#This Row],[First_Name]])," ",TRIM(Table_Employee_Clean[[#This Row],[Last_Name]]))</f>
        <v>Charlie Davis</v>
      </c>
      <c r="R893">
        <f ca="1">DATEDIF(Table_Employee_Clean[[#This Row],[Join_Date]], TODAY(), "y")</f>
        <v>5</v>
      </c>
      <c r="S893" t="str">
        <f>CONCATENATE(TRIM(Table_Employee_Clean[[#This Row],[Name_Concat]])," FROM ",TRIM(Table_Employee_Clean[[#This Row],[Region]]))</f>
        <v>Charlie Davis FROM Illinois</v>
      </c>
    </row>
    <row r="894" spans="1:19" x14ac:dyDescent="0.25">
      <c r="A894" t="s">
        <v>1028</v>
      </c>
      <c r="B894" t="s">
        <v>63</v>
      </c>
      <c r="C894" t="s">
        <v>111</v>
      </c>
      <c r="D894">
        <v>40</v>
      </c>
      <c r="E894" t="s">
        <v>1164</v>
      </c>
      <c r="F894" t="s">
        <v>1161</v>
      </c>
      <c r="G894" t="s">
        <v>16</v>
      </c>
      <c r="H894" s="5">
        <v>45646</v>
      </c>
      <c r="I894">
        <v>70661.31</v>
      </c>
      <c r="J894" t="s">
        <v>284</v>
      </c>
      <c r="K894">
        <v>-5944633398</v>
      </c>
      <c r="L894" t="s">
        <v>30</v>
      </c>
      <c r="M894" t="b">
        <v>1</v>
      </c>
      <c r="N894" s="6" cm="1">
        <f t="array" ref="N894">IF(Table_Employee!I894="N/A",
    IFERROR(MEDIAN(_xlfn._xlws.FILTER(Table_Employee_Clean[Salary],
        (Table_Employee_Clean[Department] = Table_Employee!E894) *
        (Table_Employee_Clean[Region] = Table_Employee!F894))),
    "N/A"),
Table_Employee!I894)</f>
        <v>70661.31</v>
      </c>
      <c r="O894" t="str">
        <f>" "&amp;SUBSTITUTE(Table_Employee_Clean[[#This Row],[Phone]],"-","")</f>
        <v xml:space="preserve"> 5944633398</v>
      </c>
      <c r="P894" t="str">
        <f>TEXT(Table_Employee_Clean[[#This Row],[Format_Phone]],"(000) 000-0000")</f>
        <v>(594) 463-3398</v>
      </c>
      <c r="Q894" t="str">
        <f>CONCATENATE(TRIM(Table_Employee_Clean[[#This Row],[First_Name]])," ",TRIM(Table_Employee_Clean[[#This Row],[Last_Name]]))</f>
        <v>Heidi Smith</v>
      </c>
      <c r="R894">
        <f ca="1">DATEDIF(Table_Employee_Clean[[#This Row],[Join_Date]], TODAY(), "y")</f>
        <v>1</v>
      </c>
      <c r="S894" t="str">
        <f>CONCATENATE(TRIM(Table_Employee_Clean[[#This Row],[Name_Concat]])," FROM ",TRIM(Table_Employee_Clean[[#This Row],[Region]]))</f>
        <v>Heidi Smith FROM California</v>
      </c>
    </row>
    <row r="895" spans="1:19" x14ac:dyDescent="0.25">
      <c r="A895" t="s">
        <v>1029</v>
      </c>
      <c r="B895" t="s">
        <v>52</v>
      </c>
      <c r="C895" t="s">
        <v>26</v>
      </c>
      <c r="D895">
        <v>30</v>
      </c>
      <c r="E895" t="s">
        <v>1168</v>
      </c>
      <c r="F895" t="s">
        <v>1169</v>
      </c>
      <c r="G895" t="s">
        <v>16</v>
      </c>
      <c r="H895" s="5">
        <v>44674</v>
      </c>
      <c r="I895">
        <v>109988.16</v>
      </c>
      <c r="J895" t="s">
        <v>109</v>
      </c>
      <c r="K895">
        <v>-9485320894</v>
      </c>
      <c r="L895" t="s">
        <v>30</v>
      </c>
      <c r="M895" t="b">
        <v>1</v>
      </c>
      <c r="N895" s="6" cm="1">
        <f t="array" ref="N895">IF(Table_Employee!I895="N/A",
    IFERROR(MEDIAN(_xlfn._xlws.FILTER(Table_Employee_Clean[Salary],
        (Table_Employee_Clean[Department] = Table_Employee!E895) *
        (Table_Employee_Clean[Region] = Table_Employee!F895))),
    "N/A"),
Table_Employee!I895)</f>
        <v>109988.16</v>
      </c>
      <c r="O895" t="str">
        <f>" "&amp;SUBSTITUTE(Table_Employee_Clean[[#This Row],[Phone]],"-","")</f>
        <v xml:space="preserve"> 9485320894</v>
      </c>
      <c r="P895" t="str">
        <f>TEXT(Table_Employee_Clean[[#This Row],[Format_Phone]],"(000) 000-0000")</f>
        <v>(948) 532-0894</v>
      </c>
      <c r="Q895" t="str">
        <f>CONCATENATE(TRIM(Table_Employee_Clean[[#This Row],[First_Name]])," ",TRIM(Table_Employee_Clean[[#This Row],[Last_Name]]))</f>
        <v>Charlie Jones</v>
      </c>
      <c r="R895">
        <f ca="1">DATEDIF(Table_Employee_Clean[[#This Row],[Join_Date]], TODAY(), "y")</f>
        <v>4</v>
      </c>
      <c r="S895" t="str">
        <f>CONCATENATE(TRIM(Table_Employee_Clean[[#This Row],[Name_Concat]])," FROM ",TRIM(Table_Employee_Clean[[#This Row],[Region]]))</f>
        <v>Charlie Jones FROM New York</v>
      </c>
    </row>
    <row r="896" spans="1:19" x14ac:dyDescent="0.25">
      <c r="A896" t="s">
        <v>1030</v>
      </c>
      <c r="B896" t="s">
        <v>57</v>
      </c>
      <c r="C896" t="s">
        <v>20</v>
      </c>
      <c r="D896">
        <v>30</v>
      </c>
      <c r="E896" t="s">
        <v>1162</v>
      </c>
      <c r="F896" t="s">
        <v>1167</v>
      </c>
      <c r="G896" t="s">
        <v>33</v>
      </c>
      <c r="H896" s="5">
        <v>43860</v>
      </c>
      <c r="I896">
        <v>101101.24</v>
      </c>
      <c r="J896" t="s">
        <v>188</v>
      </c>
      <c r="K896">
        <v>-3263890218</v>
      </c>
      <c r="L896" t="s">
        <v>40</v>
      </c>
      <c r="M896" t="b">
        <v>1</v>
      </c>
      <c r="N896" s="6" cm="1">
        <f t="array" ref="N896">IF(Table_Employee!I896="N/A",
    IFERROR(MEDIAN(_xlfn._xlws.FILTER(Table_Employee_Clean[Salary],
        (Table_Employee_Clean[Department] = Table_Employee!E896) *
        (Table_Employee_Clean[Region] = Table_Employee!F896))),
    "N/A"),
Table_Employee!I896)</f>
        <v>101101.24</v>
      </c>
      <c r="O896" t="str">
        <f>" "&amp;SUBSTITUTE(Table_Employee_Clean[[#This Row],[Phone]],"-","")</f>
        <v xml:space="preserve"> 3263890218</v>
      </c>
      <c r="P896" t="str">
        <f>TEXT(Table_Employee_Clean[[#This Row],[Format_Phone]],"(000) 000-0000")</f>
        <v>(326) 389-0218</v>
      </c>
      <c r="Q896" t="str">
        <f>CONCATENATE(TRIM(Table_Employee_Clean[[#This Row],[First_Name]])," ",TRIM(Table_Employee_Clean[[#This Row],[Last_Name]]))</f>
        <v>David Brown</v>
      </c>
      <c r="R896">
        <f ca="1">DATEDIF(Table_Employee_Clean[[#This Row],[Join_Date]], TODAY(), "y")</f>
        <v>6</v>
      </c>
      <c r="S896" t="str">
        <f>CONCATENATE(TRIM(Table_Employee_Clean[[#This Row],[Name_Concat]])," FROM ",TRIM(Table_Employee_Clean[[#This Row],[Region]]))</f>
        <v>David Brown FROM Florida</v>
      </c>
    </row>
    <row r="897" spans="1:19" x14ac:dyDescent="0.25">
      <c r="A897" t="s">
        <v>1031</v>
      </c>
      <c r="B897" t="s">
        <v>57</v>
      </c>
      <c r="C897" t="s">
        <v>20</v>
      </c>
      <c r="D897">
        <v>30</v>
      </c>
      <c r="E897" t="s">
        <v>1170</v>
      </c>
      <c r="F897" t="s">
        <v>1167</v>
      </c>
      <c r="G897" t="s">
        <v>28</v>
      </c>
      <c r="H897" s="5">
        <v>44286</v>
      </c>
      <c r="I897">
        <v>112427.58</v>
      </c>
      <c r="J897" t="s">
        <v>188</v>
      </c>
      <c r="K897">
        <v>-9471136336</v>
      </c>
      <c r="L897" t="s">
        <v>30</v>
      </c>
      <c r="M897" t="b">
        <v>1</v>
      </c>
      <c r="N897" s="6" cm="1">
        <f t="array" ref="N897">IF(Table_Employee!I897="N/A",
    IFERROR(MEDIAN(_xlfn._xlws.FILTER(Table_Employee_Clean[Salary],
        (Table_Employee_Clean[Department] = Table_Employee!E897) *
        (Table_Employee_Clean[Region] = Table_Employee!F897))),
    "N/A"),
Table_Employee!I897)</f>
        <v>112427.58</v>
      </c>
      <c r="O897" t="str">
        <f>" "&amp;SUBSTITUTE(Table_Employee_Clean[[#This Row],[Phone]],"-","")</f>
        <v xml:space="preserve"> 9471136336</v>
      </c>
      <c r="P897" t="str">
        <f>TEXT(Table_Employee_Clean[[#This Row],[Format_Phone]],"(000) 000-0000")</f>
        <v>(947) 113-6336</v>
      </c>
      <c r="Q897" t="str">
        <f>CONCATENATE(TRIM(Table_Employee_Clean[[#This Row],[First_Name]])," ",TRIM(Table_Employee_Clean[[#This Row],[Last_Name]]))</f>
        <v>David Brown</v>
      </c>
      <c r="R897">
        <f ca="1">DATEDIF(Table_Employee_Clean[[#This Row],[Join_Date]], TODAY(), "y")</f>
        <v>5</v>
      </c>
      <c r="S897" t="str">
        <f>CONCATENATE(TRIM(Table_Employee_Clean[[#This Row],[Name_Concat]])," FROM ",TRIM(Table_Employee_Clean[[#This Row],[Region]]))</f>
        <v>David Brown FROM Florida</v>
      </c>
    </row>
    <row r="898" spans="1:19" x14ac:dyDescent="0.25">
      <c r="A898" t="s">
        <v>1032</v>
      </c>
      <c r="B898" t="s">
        <v>52</v>
      </c>
      <c r="C898" t="s">
        <v>86</v>
      </c>
      <c r="D898">
        <v>30</v>
      </c>
      <c r="E898" t="s">
        <v>1166</v>
      </c>
      <c r="F898" t="s">
        <v>1167</v>
      </c>
      <c r="G898" t="s">
        <v>16</v>
      </c>
      <c r="H898" s="5">
        <v>43913</v>
      </c>
      <c r="I898">
        <v>119389.15</v>
      </c>
      <c r="J898" t="s">
        <v>371</v>
      </c>
      <c r="K898">
        <v>-9223410345</v>
      </c>
      <c r="L898" t="s">
        <v>40</v>
      </c>
      <c r="M898" t="b">
        <v>0</v>
      </c>
      <c r="N898" s="6" cm="1">
        <f t="array" ref="N898">IF(Table_Employee!I898="N/A",
    IFERROR(MEDIAN(_xlfn._xlws.FILTER(Table_Employee_Clean[Salary],
        (Table_Employee_Clean[Department] = Table_Employee!E898) *
        (Table_Employee_Clean[Region] = Table_Employee!F898))),
    "N/A"),
Table_Employee!I898)</f>
        <v>119389.15</v>
      </c>
      <c r="O898" t="str">
        <f>" "&amp;SUBSTITUTE(Table_Employee_Clean[[#This Row],[Phone]],"-","")</f>
        <v xml:space="preserve"> 9223410345</v>
      </c>
      <c r="P898" t="str">
        <f>TEXT(Table_Employee_Clean[[#This Row],[Format_Phone]],"(000) 000-0000")</f>
        <v>(922) 341-0345</v>
      </c>
      <c r="Q898" t="str">
        <f>CONCATENATE(TRIM(Table_Employee_Clean[[#This Row],[First_Name]])," ",TRIM(Table_Employee_Clean[[#This Row],[Last_Name]]))</f>
        <v>Charlie Miller</v>
      </c>
      <c r="R898">
        <f ca="1">DATEDIF(Table_Employee_Clean[[#This Row],[Join_Date]], TODAY(), "y")</f>
        <v>6</v>
      </c>
      <c r="S898" t="str">
        <f>CONCATENATE(TRIM(Table_Employee_Clean[[#This Row],[Name_Concat]])," FROM ",TRIM(Table_Employee_Clean[[#This Row],[Region]]))</f>
        <v>Charlie Miller FROM Florida</v>
      </c>
    </row>
    <row r="899" spans="1:19" x14ac:dyDescent="0.25">
      <c r="A899" t="s">
        <v>1033</v>
      </c>
      <c r="B899" t="s">
        <v>25</v>
      </c>
      <c r="C899" t="s">
        <v>20</v>
      </c>
      <c r="D899">
        <v>40</v>
      </c>
      <c r="E899" t="s">
        <v>1168</v>
      </c>
      <c r="F899" t="s">
        <v>1167</v>
      </c>
      <c r="G899" t="s">
        <v>33</v>
      </c>
      <c r="H899" s="5">
        <v>45489</v>
      </c>
      <c r="I899">
        <v>105861.23</v>
      </c>
      <c r="J899" t="s">
        <v>76</v>
      </c>
      <c r="K899">
        <v>-9967331166</v>
      </c>
      <c r="L899" t="s">
        <v>30</v>
      </c>
      <c r="M899" t="b">
        <v>1</v>
      </c>
      <c r="N899" s="6" cm="1">
        <f t="array" ref="N899">IF(Table_Employee!I899="N/A",
    IFERROR(MEDIAN(_xlfn._xlws.FILTER(Table_Employee_Clean[Salary],
        (Table_Employee_Clean[Department] = Table_Employee!E899) *
        (Table_Employee_Clean[Region] = Table_Employee!F899))),
    "N/A"),
Table_Employee!I899)</f>
        <v>105861.23</v>
      </c>
      <c r="O899" t="str">
        <f>" "&amp;SUBSTITUTE(Table_Employee_Clean[[#This Row],[Phone]],"-","")</f>
        <v xml:space="preserve"> 9967331166</v>
      </c>
      <c r="P899" t="str">
        <f>TEXT(Table_Employee_Clean[[#This Row],[Format_Phone]],"(000) 000-0000")</f>
        <v>(996) 733-1166</v>
      </c>
      <c r="Q899" t="str">
        <f>CONCATENATE(TRIM(Table_Employee_Clean[[#This Row],[First_Name]])," ",TRIM(Table_Employee_Clean[[#This Row],[Last_Name]]))</f>
        <v>Alice Brown</v>
      </c>
      <c r="R899">
        <f ca="1">DATEDIF(Table_Employee_Clean[[#This Row],[Join_Date]], TODAY(), "y")</f>
        <v>2</v>
      </c>
      <c r="S899" t="str">
        <f>CONCATENATE(TRIM(Table_Employee_Clean[[#This Row],[Name_Concat]])," FROM ",TRIM(Table_Employee_Clean[[#This Row],[Region]]))</f>
        <v>Alice Brown FROM Florida</v>
      </c>
    </row>
    <row r="900" spans="1:19" x14ac:dyDescent="0.25">
      <c r="A900" t="s">
        <v>1034</v>
      </c>
      <c r="B900" t="s">
        <v>63</v>
      </c>
      <c r="C900" t="s">
        <v>14</v>
      </c>
      <c r="D900">
        <v>40</v>
      </c>
      <c r="E900" t="s">
        <v>1164</v>
      </c>
      <c r="F900" t="s">
        <v>1163</v>
      </c>
      <c r="G900" t="s">
        <v>28</v>
      </c>
      <c r="H900" s="5">
        <v>45373</v>
      </c>
      <c r="I900">
        <v>50869.61</v>
      </c>
      <c r="J900" t="s">
        <v>301</v>
      </c>
      <c r="K900">
        <v>-7269608436</v>
      </c>
      <c r="L900" t="s">
        <v>18</v>
      </c>
      <c r="M900" t="b">
        <v>1</v>
      </c>
      <c r="N900" s="6" cm="1">
        <f t="array" ref="N900">IF(Table_Employee!I900="N/A",
    IFERROR(MEDIAN(_xlfn._xlws.FILTER(Table_Employee_Clean[Salary],
        (Table_Employee_Clean[Department] = Table_Employee!E900) *
        (Table_Employee_Clean[Region] = Table_Employee!F900))),
    "N/A"),
Table_Employee!I900)</f>
        <v>50869.61</v>
      </c>
      <c r="O900" t="str">
        <f>" "&amp;SUBSTITUTE(Table_Employee_Clean[[#This Row],[Phone]],"-","")</f>
        <v xml:space="preserve"> 7269608436</v>
      </c>
      <c r="P900" t="str">
        <f>TEXT(Table_Employee_Clean[[#This Row],[Format_Phone]],"(000) 000-0000")</f>
        <v>(726) 960-8436</v>
      </c>
      <c r="Q900" t="str">
        <f>CONCATENATE(TRIM(Table_Employee_Clean[[#This Row],[First_Name]])," ",TRIM(Table_Employee_Clean[[#This Row],[Last_Name]]))</f>
        <v>Heidi Davis</v>
      </c>
      <c r="R900">
        <f ca="1">DATEDIF(Table_Employee_Clean[[#This Row],[Join_Date]], TODAY(), "y")</f>
        <v>2</v>
      </c>
      <c r="S900" t="str">
        <f>CONCATENATE(TRIM(Table_Employee_Clean[[#This Row],[Name_Concat]])," FROM ",TRIM(Table_Employee_Clean[[#This Row],[Region]]))</f>
        <v>Heidi Davis FROM Texas</v>
      </c>
    </row>
    <row r="901" spans="1:19" x14ac:dyDescent="0.25">
      <c r="A901" t="s">
        <v>1035</v>
      </c>
      <c r="B901" t="s">
        <v>57</v>
      </c>
      <c r="C901" t="s">
        <v>37</v>
      </c>
      <c r="D901">
        <v>30</v>
      </c>
      <c r="E901" t="s">
        <v>1170</v>
      </c>
      <c r="F901" t="s">
        <v>1161</v>
      </c>
      <c r="G901" t="s">
        <v>16</v>
      </c>
      <c r="H901" s="5">
        <v>45157</v>
      </c>
      <c r="I901" t="s">
        <v>223</v>
      </c>
      <c r="J901" t="s">
        <v>59</v>
      </c>
      <c r="K901">
        <v>-6855078966</v>
      </c>
      <c r="L901" t="s">
        <v>23</v>
      </c>
      <c r="M901" t="b">
        <v>1</v>
      </c>
      <c r="N901" s="6" cm="1">
        <f t="array" ref="N901">IF(Table_Employee!I901="N/A",
    IFERROR(MEDIAN(_xlfn._xlws.FILTER(Table_Employee_Clean[Salary],
        (Table_Employee_Clean[Department] = Table_Employee!E901) *
        (Table_Employee_Clean[Region] = Table_Employee!F901))),
    "N/A"),
Table_Employee!I901)</f>
        <v>85969.535000000003</v>
      </c>
      <c r="O901" t="str">
        <f>" "&amp;SUBSTITUTE(Table_Employee_Clean[[#This Row],[Phone]],"-","")</f>
        <v xml:space="preserve"> 6855078966</v>
      </c>
      <c r="P901" t="str">
        <f>TEXT(Table_Employee_Clean[[#This Row],[Format_Phone]],"(000) 000-0000")</f>
        <v>(685) 507-8966</v>
      </c>
      <c r="Q901" t="str">
        <f>CONCATENATE(TRIM(Table_Employee_Clean[[#This Row],[First_Name]])," ",TRIM(Table_Employee_Clean[[#This Row],[Last_Name]]))</f>
        <v>David Williams</v>
      </c>
      <c r="R901">
        <f ca="1">DATEDIF(Table_Employee_Clean[[#This Row],[Join_Date]], TODAY(), "y")</f>
        <v>3</v>
      </c>
      <c r="S901" t="str">
        <f>CONCATENATE(TRIM(Table_Employee_Clean[[#This Row],[Name_Concat]])," FROM ",TRIM(Table_Employee_Clean[[#This Row],[Region]]))</f>
        <v>David Williams FROM California</v>
      </c>
    </row>
    <row r="902" spans="1:19" x14ac:dyDescent="0.25">
      <c r="A902" t="s">
        <v>1036</v>
      </c>
      <c r="B902" t="s">
        <v>32</v>
      </c>
      <c r="C902" t="s">
        <v>26</v>
      </c>
      <c r="D902">
        <v>30</v>
      </c>
      <c r="E902" t="s">
        <v>1160</v>
      </c>
      <c r="F902" t="s">
        <v>1167</v>
      </c>
      <c r="G902" t="s">
        <v>28</v>
      </c>
      <c r="H902" s="5">
        <v>45361</v>
      </c>
      <c r="I902">
        <v>90856.21</v>
      </c>
      <c r="J902" t="s">
        <v>224</v>
      </c>
      <c r="K902">
        <v>-9352196262</v>
      </c>
      <c r="L902" t="s">
        <v>18</v>
      </c>
      <c r="M902" t="b">
        <v>1</v>
      </c>
      <c r="N902" s="6" cm="1">
        <f t="array" ref="N902">IF(Table_Employee!I902="N/A",
    IFERROR(MEDIAN(_xlfn._xlws.FILTER(Table_Employee_Clean[Salary],
        (Table_Employee_Clean[Department] = Table_Employee!E902) *
        (Table_Employee_Clean[Region] = Table_Employee!F902))),
    "N/A"),
Table_Employee!I902)</f>
        <v>90856.21</v>
      </c>
      <c r="O902" t="str">
        <f>" "&amp;SUBSTITUTE(Table_Employee_Clean[[#This Row],[Phone]],"-","")</f>
        <v xml:space="preserve"> 9352196262</v>
      </c>
      <c r="P902" t="str">
        <f>TEXT(Table_Employee_Clean[[#This Row],[Format_Phone]],"(000) 000-0000")</f>
        <v>(935) 219-6262</v>
      </c>
      <c r="Q902" t="str">
        <f>CONCATENATE(TRIM(Table_Employee_Clean[[#This Row],[First_Name]])," ",TRIM(Table_Employee_Clean[[#This Row],[Last_Name]]))</f>
        <v>Eva Jones</v>
      </c>
      <c r="R902">
        <f ca="1">DATEDIF(Table_Employee_Clean[[#This Row],[Join_Date]], TODAY(), "y")</f>
        <v>2</v>
      </c>
      <c r="S902" t="str">
        <f>CONCATENATE(TRIM(Table_Employee_Clean[[#This Row],[Name_Concat]])," FROM ",TRIM(Table_Employee_Clean[[#This Row],[Region]]))</f>
        <v>Eva Jones FROM Florida</v>
      </c>
    </row>
    <row r="903" spans="1:19" x14ac:dyDescent="0.25">
      <c r="A903" t="s">
        <v>1037</v>
      </c>
      <c r="B903" t="s">
        <v>63</v>
      </c>
      <c r="C903" t="s">
        <v>20</v>
      </c>
      <c r="D903">
        <v>30</v>
      </c>
      <c r="E903" t="s">
        <v>1160</v>
      </c>
      <c r="F903" t="s">
        <v>1167</v>
      </c>
      <c r="G903" t="s">
        <v>16</v>
      </c>
      <c r="H903" s="5">
        <v>45448</v>
      </c>
      <c r="I903">
        <v>111008.63</v>
      </c>
      <c r="J903" t="s">
        <v>307</v>
      </c>
      <c r="K903">
        <v>-3556434368</v>
      </c>
      <c r="L903" t="s">
        <v>23</v>
      </c>
      <c r="M903" t="b">
        <v>1</v>
      </c>
      <c r="N903" s="6" cm="1">
        <f t="array" ref="N903">IF(Table_Employee!I903="N/A",
    IFERROR(MEDIAN(_xlfn._xlws.FILTER(Table_Employee_Clean[Salary],
        (Table_Employee_Clean[Department] = Table_Employee!E903) *
        (Table_Employee_Clean[Region] = Table_Employee!F903))),
    "N/A"),
Table_Employee!I903)</f>
        <v>111008.63</v>
      </c>
      <c r="O903" t="str">
        <f>" "&amp;SUBSTITUTE(Table_Employee_Clean[[#This Row],[Phone]],"-","")</f>
        <v xml:space="preserve"> 3556434368</v>
      </c>
      <c r="P903" t="str">
        <f>TEXT(Table_Employee_Clean[[#This Row],[Format_Phone]],"(000) 000-0000")</f>
        <v>(355) 643-4368</v>
      </c>
      <c r="Q903" t="str">
        <f>CONCATENATE(TRIM(Table_Employee_Clean[[#This Row],[First_Name]])," ",TRIM(Table_Employee_Clean[[#This Row],[Last_Name]]))</f>
        <v>Heidi Brown</v>
      </c>
      <c r="R903">
        <f ca="1">DATEDIF(Table_Employee_Clean[[#This Row],[Join_Date]], TODAY(), "y")</f>
        <v>2</v>
      </c>
      <c r="S903" t="str">
        <f>CONCATENATE(TRIM(Table_Employee_Clean[[#This Row],[Name_Concat]])," FROM ",TRIM(Table_Employee_Clean[[#This Row],[Region]]))</f>
        <v>Heidi Brown FROM Florida</v>
      </c>
    </row>
    <row r="904" spans="1:19" x14ac:dyDescent="0.25">
      <c r="A904" t="s">
        <v>1038</v>
      </c>
      <c r="B904" t="s">
        <v>25</v>
      </c>
      <c r="C904" t="s">
        <v>86</v>
      </c>
      <c r="D904">
        <v>25</v>
      </c>
      <c r="E904" t="s">
        <v>1162</v>
      </c>
      <c r="F904" t="s">
        <v>1165</v>
      </c>
      <c r="G904" t="s">
        <v>33</v>
      </c>
      <c r="H904" s="5">
        <v>44918</v>
      </c>
      <c r="I904">
        <v>52289.99</v>
      </c>
      <c r="J904" t="s">
        <v>145</v>
      </c>
      <c r="K904">
        <v>-7093170694</v>
      </c>
      <c r="L904" t="s">
        <v>40</v>
      </c>
      <c r="M904" t="b">
        <v>1</v>
      </c>
      <c r="N904" s="6" cm="1">
        <f t="array" ref="N904">IF(Table_Employee!I904="N/A",
    IFERROR(MEDIAN(_xlfn._xlws.FILTER(Table_Employee_Clean[Salary],
        (Table_Employee_Clean[Department] = Table_Employee!E904) *
        (Table_Employee_Clean[Region] = Table_Employee!F904))),
    "N/A"),
Table_Employee!I904)</f>
        <v>52289.99</v>
      </c>
      <c r="O904" t="str">
        <f>" "&amp;SUBSTITUTE(Table_Employee_Clean[[#This Row],[Phone]],"-","")</f>
        <v xml:space="preserve"> 7093170694</v>
      </c>
      <c r="P904" t="str">
        <f>TEXT(Table_Employee_Clean[[#This Row],[Format_Phone]],"(000) 000-0000")</f>
        <v>(709) 317-0694</v>
      </c>
      <c r="Q904" t="str">
        <f>CONCATENATE(TRIM(Table_Employee_Clean[[#This Row],[First_Name]])," ",TRIM(Table_Employee_Clean[[#This Row],[Last_Name]]))</f>
        <v>Alice Miller</v>
      </c>
      <c r="R904">
        <f ca="1">DATEDIF(Table_Employee_Clean[[#This Row],[Join_Date]], TODAY(), "y")</f>
        <v>3</v>
      </c>
      <c r="S904" t="str">
        <f>CONCATENATE(TRIM(Table_Employee_Clean[[#This Row],[Name_Concat]])," FROM ",TRIM(Table_Employee_Clean[[#This Row],[Region]]))</f>
        <v>Alice Miller FROM Nevada</v>
      </c>
    </row>
    <row r="905" spans="1:19" x14ac:dyDescent="0.25">
      <c r="A905" t="s">
        <v>1039</v>
      </c>
      <c r="B905" t="s">
        <v>32</v>
      </c>
      <c r="C905" t="s">
        <v>14</v>
      </c>
      <c r="D905">
        <v>30</v>
      </c>
      <c r="E905" t="s">
        <v>1168</v>
      </c>
      <c r="F905" t="s">
        <v>1171</v>
      </c>
      <c r="G905" t="s">
        <v>16</v>
      </c>
      <c r="H905" s="5">
        <v>45444</v>
      </c>
      <c r="I905">
        <v>97926.56</v>
      </c>
      <c r="J905" t="s">
        <v>34</v>
      </c>
      <c r="K905">
        <v>-5607676163</v>
      </c>
      <c r="L905" t="s">
        <v>18</v>
      </c>
      <c r="M905" t="b">
        <v>1</v>
      </c>
      <c r="N905" s="6" cm="1">
        <f t="array" ref="N905">IF(Table_Employee!I905="N/A",
    IFERROR(MEDIAN(_xlfn._xlws.FILTER(Table_Employee_Clean[Salary],
        (Table_Employee_Clean[Department] = Table_Employee!E905) *
        (Table_Employee_Clean[Region] = Table_Employee!F905))),
    "N/A"),
Table_Employee!I905)</f>
        <v>97926.56</v>
      </c>
      <c r="O905" t="str">
        <f>" "&amp;SUBSTITUTE(Table_Employee_Clean[[#This Row],[Phone]],"-","")</f>
        <v xml:space="preserve"> 5607676163</v>
      </c>
      <c r="P905" t="str">
        <f>TEXT(Table_Employee_Clean[[#This Row],[Format_Phone]],"(000) 000-0000")</f>
        <v>(560) 767-6163</v>
      </c>
      <c r="Q905" t="str">
        <f>CONCATENATE(TRIM(Table_Employee_Clean[[#This Row],[First_Name]])," ",TRIM(Table_Employee_Clean[[#This Row],[Last_Name]]))</f>
        <v>Eva Davis</v>
      </c>
      <c r="R905">
        <f ca="1">DATEDIF(Table_Employee_Clean[[#This Row],[Join_Date]], TODAY(), "y")</f>
        <v>2</v>
      </c>
      <c r="S905" t="str">
        <f>CONCATENATE(TRIM(Table_Employee_Clean[[#This Row],[Name_Concat]])," FROM ",TRIM(Table_Employee_Clean[[#This Row],[Region]]))</f>
        <v>Eva Davis FROM Illinois</v>
      </c>
    </row>
    <row r="906" spans="1:19" x14ac:dyDescent="0.25">
      <c r="A906" t="s">
        <v>1040</v>
      </c>
      <c r="B906" t="s">
        <v>36</v>
      </c>
      <c r="C906" t="s">
        <v>37</v>
      </c>
      <c r="D906">
        <v>25</v>
      </c>
      <c r="E906" t="s">
        <v>1168</v>
      </c>
      <c r="F906" t="s">
        <v>1165</v>
      </c>
      <c r="G906" t="s">
        <v>33</v>
      </c>
      <c r="H906" s="5">
        <v>45649</v>
      </c>
      <c r="I906">
        <v>53609.38</v>
      </c>
      <c r="J906" t="s">
        <v>39</v>
      </c>
      <c r="K906">
        <v>-5345472238</v>
      </c>
      <c r="L906" t="s">
        <v>30</v>
      </c>
      <c r="M906" t="b">
        <v>0</v>
      </c>
      <c r="N906" s="6" cm="1">
        <f t="array" ref="N906">IF(Table_Employee!I906="N/A",
    IFERROR(MEDIAN(_xlfn._xlws.FILTER(Table_Employee_Clean[Salary],
        (Table_Employee_Clean[Department] = Table_Employee!E906) *
        (Table_Employee_Clean[Region] = Table_Employee!F906))),
    "N/A"),
Table_Employee!I906)</f>
        <v>53609.38</v>
      </c>
      <c r="O906" t="str">
        <f>" "&amp;SUBSTITUTE(Table_Employee_Clean[[#This Row],[Phone]],"-","")</f>
        <v xml:space="preserve"> 5345472238</v>
      </c>
      <c r="P906" t="str">
        <f>TEXT(Table_Employee_Clean[[#This Row],[Format_Phone]],"(000) 000-0000")</f>
        <v>(534) 547-2238</v>
      </c>
      <c r="Q906" t="str">
        <f>CONCATENATE(TRIM(Table_Employee_Clean[[#This Row],[First_Name]])," ",TRIM(Table_Employee_Clean[[#This Row],[Last_Name]]))</f>
        <v>Frank Williams</v>
      </c>
      <c r="R906">
        <f ca="1">DATEDIF(Table_Employee_Clean[[#This Row],[Join_Date]], TODAY(), "y")</f>
        <v>1</v>
      </c>
      <c r="S906" t="str">
        <f>CONCATENATE(TRIM(Table_Employee_Clean[[#This Row],[Name_Concat]])," FROM ",TRIM(Table_Employee_Clean[[#This Row],[Region]]))</f>
        <v>Frank Williams FROM Nevada</v>
      </c>
    </row>
    <row r="907" spans="1:19" x14ac:dyDescent="0.25">
      <c r="A907" t="s">
        <v>1041</v>
      </c>
      <c r="B907" t="s">
        <v>63</v>
      </c>
      <c r="C907" t="s">
        <v>53</v>
      </c>
      <c r="D907">
        <v>30</v>
      </c>
      <c r="E907" t="s">
        <v>1166</v>
      </c>
      <c r="F907" t="s">
        <v>1161</v>
      </c>
      <c r="G907" t="s">
        <v>33</v>
      </c>
      <c r="H907" s="5">
        <v>44189</v>
      </c>
      <c r="I907">
        <v>95372.09</v>
      </c>
      <c r="J907" t="s">
        <v>104</v>
      </c>
      <c r="K907">
        <v>-8983065030</v>
      </c>
      <c r="L907" t="s">
        <v>23</v>
      </c>
      <c r="M907" t="b">
        <v>0</v>
      </c>
      <c r="N907" s="6" cm="1">
        <f t="array" ref="N907">IF(Table_Employee!I907="N/A",
    IFERROR(MEDIAN(_xlfn._xlws.FILTER(Table_Employee_Clean[Salary],
        (Table_Employee_Clean[Department] = Table_Employee!E907) *
        (Table_Employee_Clean[Region] = Table_Employee!F907))),
    "N/A"),
Table_Employee!I907)</f>
        <v>95372.09</v>
      </c>
      <c r="O907" t="str">
        <f>" "&amp;SUBSTITUTE(Table_Employee_Clean[[#This Row],[Phone]],"-","")</f>
        <v xml:space="preserve"> 8983065030</v>
      </c>
      <c r="P907" t="str">
        <f>TEXT(Table_Employee_Clean[[#This Row],[Format_Phone]],"(000) 000-0000")</f>
        <v>(898) 306-5030</v>
      </c>
      <c r="Q907" t="str">
        <f>CONCATENATE(TRIM(Table_Employee_Clean[[#This Row],[First_Name]])," ",TRIM(Table_Employee_Clean[[#This Row],[Last_Name]]))</f>
        <v>Heidi Johnson</v>
      </c>
      <c r="R907">
        <f ca="1">DATEDIF(Table_Employee_Clean[[#This Row],[Join_Date]], TODAY(), "y")</f>
        <v>5</v>
      </c>
      <c r="S907" t="str">
        <f>CONCATENATE(TRIM(Table_Employee_Clean[[#This Row],[Name_Concat]])," FROM ",TRIM(Table_Employee_Clean[[#This Row],[Region]]))</f>
        <v>Heidi Johnson FROM California</v>
      </c>
    </row>
    <row r="908" spans="1:19" x14ac:dyDescent="0.25">
      <c r="A908" t="s">
        <v>1042</v>
      </c>
      <c r="B908" t="s">
        <v>57</v>
      </c>
      <c r="C908" t="s">
        <v>53</v>
      </c>
      <c r="D908">
        <v>30</v>
      </c>
      <c r="E908" t="s">
        <v>1170</v>
      </c>
      <c r="F908" t="s">
        <v>1169</v>
      </c>
      <c r="G908" t="s">
        <v>28</v>
      </c>
      <c r="H908" s="5">
        <v>44063</v>
      </c>
      <c r="I908">
        <v>95432.69</v>
      </c>
      <c r="J908" t="s">
        <v>183</v>
      </c>
      <c r="K908">
        <v>-2198041846</v>
      </c>
      <c r="L908" t="s">
        <v>23</v>
      </c>
      <c r="M908" t="b">
        <v>1</v>
      </c>
      <c r="N908" s="6" cm="1">
        <f t="array" ref="N908">IF(Table_Employee!I908="N/A",
    IFERROR(MEDIAN(_xlfn._xlws.FILTER(Table_Employee_Clean[Salary],
        (Table_Employee_Clean[Department] = Table_Employee!E908) *
        (Table_Employee_Clean[Region] = Table_Employee!F908))),
    "N/A"),
Table_Employee!I908)</f>
        <v>95432.69</v>
      </c>
      <c r="O908" t="str">
        <f>" "&amp;SUBSTITUTE(Table_Employee_Clean[[#This Row],[Phone]],"-","")</f>
        <v xml:space="preserve"> 2198041846</v>
      </c>
      <c r="P908" t="str">
        <f>TEXT(Table_Employee_Clean[[#This Row],[Format_Phone]],"(000) 000-0000")</f>
        <v>(219) 804-1846</v>
      </c>
      <c r="Q908" t="str">
        <f>CONCATENATE(TRIM(Table_Employee_Clean[[#This Row],[First_Name]])," ",TRIM(Table_Employee_Clean[[#This Row],[Last_Name]]))</f>
        <v>David Johnson</v>
      </c>
      <c r="R908">
        <f ca="1">DATEDIF(Table_Employee_Clean[[#This Row],[Join_Date]], TODAY(), "y")</f>
        <v>6</v>
      </c>
      <c r="S908" t="str">
        <f>CONCATENATE(TRIM(Table_Employee_Clean[[#This Row],[Name_Concat]])," FROM ",TRIM(Table_Employee_Clean[[#This Row],[Region]]))</f>
        <v>David Johnson FROM New York</v>
      </c>
    </row>
    <row r="909" spans="1:19" x14ac:dyDescent="0.25">
      <c r="A909" t="s">
        <v>1043</v>
      </c>
      <c r="B909" t="s">
        <v>57</v>
      </c>
      <c r="C909" t="s">
        <v>37</v>
      </c>
      <c r="D909">
        <v>30</v>
      </c>
      <c r="E909" t="s">
        <v>1170</v>
      </c>
      <c r="F909" t="s">
        <v>1161</v>
      </c>
      <c r="G909" t="s">
        <v>33</v>
      </c>
      <c r="H909" s="5">
        <v>44862</v>
      </c>
      <c r="I909">
        <v>97615.87</v>
      </c>
      <c r="J909" t="s">
        <v>59</v>
      </c>
      <c r="K909">
        <v>-2426423641</v>
      </c>
      <c r="L909" t="s">
        <v>18</v>
      </c>
      <c r="M909" t="b">
        <v>0</v>
      </c>
      <c r="N909" s="6" cm="1">
        <f t="array" ref="N909">IF(Table_Employee!I909="N/A",
    IFERROR(MEDIAN(_xlfn._xlws.FILTER(Table_Employee_Clean[Salary],
        (Table_Employee_Clean[Department] = Table_Employee!E909) *
        (Table_Employee_Clean[Region] = Table_Employee!F909))),
    "N/A"),
Table_Employee!I909)</f>
        <v>97615.87</v>
      </c>
      <c r="O909" t="str">
        <f>" "&amp;SUBSTITUTE(Table_Employee_Clean[[#This Row],[Phone]],"-","")</f>
        <v xml:space="preserve"> 2426423641</v>
      </c>
      <c r="P909" t="str">
        <f>TEXT(Table_Employee_Clean[[#This Row],[Format_Phone]],"(000) 000-0000")</f>
        <v>(242) 642-3641</v>
      </c>
      <c r="Q909" t="str">
        <f>CONCATENATE(TRIM(Table_Employee_Clean[[#This Row],[First_Name]])," ",TRIM(Table_Employee_Clean[[#This Row],[Last_Name]]))</f>
        <v>David Williams</v>
      </c>
      <c r="R909">
        <f ca="1">DATEDIF(Table_Employee_Clean[[#This Row],[Join_Date]], TODAY(), "y")</f>
        <v>3</v>
      </c>
      <c r="S909" t="str">
        <f>CONCATENATE(TRIM(Table_Employee_Clean[[#This Row],[Name_Concat]])," FROM ",TRIM(Table_Employee_Clean[[#This Row],[Region]]))</f>
        <v>David Williams FROM California</v>
      </c>
    </row>
    <row r="910" spans="1:19" x14ac:dyDescent="0.25">
      <c r="A910" t="s">
        <v>1044</v>
      </c>
      <c r="B910" t="s">
        <v>13</v>
      </c>
      <c r="C910" t="s">
        <v>14</v>
      </c>
      <c r="D910">
        <v>35</v>
      </c>
      <c r="E910" t="s">
        <v>1170</v>
      </c>
      <c r="F910" t="s">
        <v>1167</v>
      </c>
      <c r="G910" t="s">
        <v>33</v>
      </c>
      <c r="H910" s="5">
        <v>44857</v>
      </c>
      <c r="I910">
        <v>86867.78</v>
      </c>
      <c r="J910" t="s">
        <v>17</v>
      </c>
      <c r="K910">
        <v>-8131909247</v>
      </c>
      <c r="L910" t="s">
        <v>40</v>
      </c>
      <c r="M910" t="b">
        <v>0</v>
      </c>
      <c r="N910" s="6" cm="1">
        <f t="array" ref="N910">IF(Table_Employee!I910="N/A",
    IFERROR(MEDIAN(_xlfn._xlws.FILTER(Table_Employee_Clean[Salary],
        (Table_Employee_Clean[Department] = Table_Employee!E910) *
        (Table_Employee_Clean[Region] = Table_Employee!F910))),
    "N/A"),
Table_Employee!I910)</f>
        <v>86867.78</v>
      </c>
      <c r="O910" t="str">
        <f>" "&amp;SUBSTITUTE(Table_Employee_Clean[[#This Row],[Phone]],"-","")</f>
        <v xml:space="preserve"> 8131909247</v>
      </c>
      <c r="P910" t="str">
        <f>TEXT(Table_Employee_Clean[[#This Row],[Format_Phone]],"(000) 000-0000")</f>
        <v>(813) 190-9247</v>
      </c>
      <c r="Q910" t="str">
        <f>CONCATENATE(TRIM(Table_Employee_Clean[[#This Row],[First_Name]])," ",TRIM(Table_Employee_Clean[[#This Row],[Last_Name]]))</f>
        <v>Bob Davis</v>
      </c>
      <c r="R910">
        <f ca="1">DATEDIF(Table_Employee_Clean[[#This Row],[Join_Date]], TODAY(), "y")</f>
        <v>3</v>
      </c>
      <c r="S910" t="str">
        <f>CONCATENATE(TRIM(Table_Employee_Clean[[#This Row],[Name_Concat]])," FROM ",TRIM(Table_Employee_Clean[[#This Row],[Region]]))</f>
        <v>Bob Davis FROM Florida</v>
      </c>
    </row>
    <row r="911" spans="1:19" x14ac:dyDescent="0.25">
      <c r="A911" t="s">
        <v>1045</v>
      </c>
      <c r="B911" t="s">
        <v>32</v>
      </c>
      <c r="C911" t="s">
        <v>86</v>
      </c>
      <c r="D911">
        <v>40</v>
      </c>
      <c r="E911" t="s">
        <v>1168</v>
      </c>
      <c r="F911" t="s">
        <v>1161</v>
      </c>
      <c r="G911" t="s">
        <v>28</v>
      </c>
      <c r="H911" s="5">
        <v>45250</v>
      </c>
      <c r="I911">
        <v>106615.71</v>
      </c>
      <c r="J911" t="s">
        <v>213</v>
      </c>
      <c r="K911">
        <v>-7623039110</v>
      </c>
      <c r="L911" t="s">
        <v>18</v>
      </c>
      <c r="M911" t="b">
        <v>0</v>
      </c>
      <c r="N911" s="6" cm="1">
        <f t="array" ref="N911">IF(Table_Employee!I911="N/A",
    IFERROR(MEDIAN(_xlfn._xlws.FILTER(Table_Employee_Clean[Salary],
        (Table_Employee_Clean[Department] = Table_Employee!E911) *
        (Table_Employee_Clean[Region] = Table_Employee!F911))),
    "N/A"),
Table_Employee!I911)</f>
        <v>106615.71</v>
      </c>
      <c r="O911" t="str">
        <f>" "&amp;SUBSTITUTE(Table_Employee_Clean[[#This Row],[Phone]],"-","")</f>
        <v xml:space="preserve"> 7623039110</v>
      </c>
      <c r="P911" t="str">
        <f>TEXT(Table_Employee_Clean[[#This Row],[Format_Phone]],"(000) 000-0000")</f>
        <v>(762) 303-9110</v>
      </c>
      <c r="Q911" t="str">
        <f>CONCATENATE(TRIM(Table_Employee_Clean[[#This Row],[First_Name]])," ",TRIM(Table_Employee_Clean[[#This Row],[Last_Name]]))</f>
        <v>Eva Miller</v>
      </c>
      <c r="R911">
        <f ca="1">DATEDIF(Table_Employee_Clean[[#This Row],[Join_Date]], TODAY(), "y")</f>
        <v>2</v>
      </c>
      <c r="S911" t="str">
        <f>CONCATENATE(TRIM(Table_Employee_Clean[[#This Row],[Name_Concat]])," FROM ",TRIM(Table_Employee_Clean[[#This Row],[Region]]))</f>
        <v>Eva Miller FROM California</v>
      </c>
    </row>
    <row r="912" spans="1:19" x14ac:dyDescent="0.25">
      <c r="A912" t="s">
        <v>1046</v>
      </c>
      <c r="B912" t="s">
        <v>13</v>
      </c>
      <c r="C912" t="s">
        <v>37</v>
      </c>
      <c r="D912">
        <v>30</v>
      </c>
      <c r="E912" t="s">
        <v>1162</v>
      </c>
      <c r="F912" t="s">
        <v>1163</v>
      </c>
      <c r="G912" t="s">
        <v>16</v>
      </c>
      <c r="H912" s="5">
        <v>44631</v>
      </c>
      <c r="I912">
        <v>112856.21</v>
      </c>
      <c r="J912" t="s">
        <v>129</v>
      </c>
      <c r="K912">
        <v>-4281785227</v>
      </c>
      <c r="L912" t="s">
        <v>40</v>
      </c>
      <c r="M912" t="b">
        <v>0</v>
      </c>
      <c r="N912" s="6" cm="1">
        <f t="array" ref="N912">IF(Table_Employee!I912="N/A",
    IFERROR(MEDIAN(_xlfn._xlws.FILTER(Table_Employee_Clean[Salary],
        (Table_Employee_Clean[Department] = Table_Employee!E912) *
        (Table_Employee_Clean[Region] = Table_Employee!F912))),
    "N/A"),
Table_Employee!I912)</f>
        <v>112856.21</v>
      </c>
      <c r="O912" t="str">
        <f>" "&amp;SUBSTITUTE(Table_Employee_Clean[[#This Row],[Phone]],"-","")</f>
        <v xml:space="preserve"> 4281785227</v>
      </c>
      <c r="P912" t="str">
        <f>TEXT(Table_Employee_Clean[[#This Row],[Format_Phone]],"(000) 000-0000")</f>
        <v>(428) 178-5227</v>
      </c>
      <c r="Q912" t="str">
        <f>CONCATENATE(TRIM(Table_Employee_Clean[[#This Row],[First_Name]])," ",TRIM(Table_Employee_Clean[[#This Row],[Last_Name]]))</f>
        <v>Bob Williams</v>
      </c>
      <c r="R912">
        <f ca="1">DATEDIF(Table_Employee_Clean[[#This Row],[Join_Date]], TODAY(), "y")</f>
        <v>4</v>
      </c>
      <c r="S912" t="str">
        <f>CONCATENATE(TRIM(Table_Employee_Clean[[#This Row],[Name_Concat]])," FROM ",TRIM(Table_Employee_Clean[[#This Row],[Region]]))</f>
        <v>Bob Williams FROM Texas</v>
      </c>
    </row>
    <row r="913" spans="1:19" x14ac:dyDescent="0.25">
      <c r="A913" t="s">
        <v>1047</v>
      </c>
      <c r="B913" t="s">
        <v>13</v>
      </c>
      <c r="C913" t="s">
        <v>26</v>
      </c>
      <c r="D913">
        <v>25</v>
      </c>
      <c r="E913" t="s">
        <v>1164</v>
      </c>
      <c r="F913" t="s">
        <v>1161</v>
      </c>
      <c r="G913" t="s">
        <v>16</v>
      </c>
      <c r="H913" s="5">
        <v>45258</v>
      </c>
      <c r="I913">
        <v>60356.78</v>
      </c>
      <c r="J913" t="s">
        <v>48</v>
      </c>
      <c r="K913">
        <v>-2305248087</v>
      </c>
      <c r="L913" t="s">
        <v>40</v>
      </c>
      <c r="M913" t="b">
        <v>1</v>
      </c>
      <c r="N913" s="6" cm="1">
        <f t="array" ref="N913">IF(Table_Employee!I913="N/A",
    IFERROR(MEDIAN(_xlfn._xlws.FILTER(Table_Employee_Clean[Salary],
        (Table_Employee_Clean[Department] = Table_Employee!E913) *
        (Table_Employee_Clean[Region] = Table_Employee!F913))),
    "N/A"),
Table_Employee!I913)</f>
        <v>60356.78</v>
      </c>
      <c r="O913" t="str">
        <f>" "&amp;SUBSTITUTE(Table_Employee_Clean[[#This Row],[Phone]],"-","")</f>
        <v xml:space="preserve"> 2305248087</v>
      </c>
      <c r="P913" t="str">
        <f>TEXT(Table_Employee_Clean[[#This Row],[Format_Phone]],"(000) 000-0000")</f>
        <v>(230) 524-8087</v>
      </c>
      <c r="Q913" t="str">
        <f>CONCATENATE(TRIM(Table_Employee_Clean[[#This Row],[First_Name]])," ",TRIM(Table_Employee_Clean[[#This Row],[Last_Name]]))</f>
        <v>Bob Jones</v>
      </c>
      <c r="R913">
        <f ca="1">DATEDIF(Table_Employee_Clean[[#This Row],[Join_Date]], TODAY(), "y")</f>
        <v>2</v>
      </c>
      <c r="S913" t="str">
        <f>CONCATENATE(TRIM(Table_Employee_Clean[[#This Row],[Name_Concat]])," FROM ",TRIM(Table_Employee_Clean[[#This Row],[Region]]))</f>
        <v>Bob Jones FROM California</v>
      </c>
    </row>
    <row r="914" spans="1:19" x14ac:dyDescent="0.25">
      <c r="A914" t="s">
        <v>1048</v>
      </c>
      <c r="B914" t="s">
        <v>57</v>
      </c>
      <c r="C914" t="s">
        <v>26</v>
      </c>
      <c r="D914">
        <v>30</v>
      </c>
      <c r="E914" t="s">
        <v>1160</v>
      </c>
      <c r="F914" t="s">
        <v>1163</v>
      </c>
      <c r="G914" t="s">
        <v>33</v>
      </c>
      <c r="H914" s="5">
        <v>44684</v>
      </c>
      <c r="I914">
        <v>117870.22</v>
      </c>
      <c r="J914" t="s">
        <v>200</v>
      </c>
      <c r="K914">
        <v>-622072238</v>
      </c>
      <c r="L914" t="s">
        <v>23</v>
      </c>
      <c r="M914" t="b">
        <v>0</v>
      </c>
      <c r="N914" s="6" cm="1">
        <f t="array" ref="N914">IF(Table_Employee!I914="N/A",
    IFERROR(MEDIAN(_xlfn._xlws.FILTER(Table_Employee_Clean[Salary],
        (Table_Employee_Clean[Department] = Table_Employee!E914) *
        (Table_Employee_Clean[Region] = Table_Employee!F914))),
    "N/A"),
Table_Employee!I914)</f>
        <v>117870.22</v>
      </c>
      <c r="O914" t="str">
        <f>" "&amp;SUBSTITUTE(Table_Employee_Clean[[#This Row],[Phone]],"-","")</f>
        <v xml:space="preserve"> 622072238</v>
      </c>
      <c r="P914" t="str">
        <f>TEXT(Table_Employee_Clean[[#This Row],[Format_Phone]],"(000) 000-0000")</f>
        <v>(062) 207-2238</v>
      </c>
      <c r="Q914" t="str">
        <f>CONCATENATE(TRIM(Table_Employee_Clean[[#This Row],[First_Name]])," ",TRIM(Table_Employee_Clean[[#This Row],[Last_Name]]))</f>
        <v>David Jones</v>
      </c>
      <c r="R914">
        <f ca="1">DATEDIF(Table_Employee_Clean[[#This Row],[Join_Date]], TODAY(), "y")</f>
        <v>4</v>
      </c>
      <c r="S914" t="str">
        <f>CONCATENATE(TRIM(Table_Employee_Clean[[#This Row],[Name_Concat]])," FROM ",TRIM(Table_Employee_Clean[[#This Row],[Region]]))</f>
        <v>David Jones FROM Texas</v>
      </c>
    </row>
    <row r="915" spans="1:19" x14ac:dyDescent="0.25">
      <c r="A915" t="s">
        <v>1049</v>
      </c>
      <c r="B915" t="s">
        <v>52</v>
      </c>
      <c r="C915" t="s">
        <v>53</v>
      </c>
      <c r="D915">
        <v>40</v>
      </c>
      <c r="E915" t="s">
        <v>1170</v>
      </c>
      <c r="F915" t="s">
        <v>1167</v>
      </c>
      <c r="G915" t="s">
        <v>33</v>
      </c>
      <c r="H915" s="5">
        <v>45341</v>
      </c>
      <c r="I915">
        <v>95127.91</v>
      </c>
      <c r="J915" t="s">
        <v>55</v>
      </c>
      <c r="K915">
        <v>-5947372131</v>
      </c>
      <c r="L915" t="s">
        <v>18</v>
      </c>
      <c r="M915" t="b">
        <v>0</v>
      </c>
      <c r="N915" s="6" cm="1">
        <f t="array" ref="N915">IF(Table_Employee!I915="N/A",
    IFERROR(MEDIAN(_xlfn._xlws.FILTER(Table_Employee_Clean[Salary],
        (Table_Employee_Clean[Department] = Table_Employee!E915) *
        (Table_Employee_Clean[Region] = Table_Employee!F915))),
    "N/A"),
Table_Employee!I915)</f>
        <v>95127.91</v>
      </c>
      <c r="O915" t="str">
        <f>" "&amp;SUBSTITUTE(Table_Employee_Clean[[#This Row],[Phone]],"-","")</f>
        <v xml:space="preserve"> 5947372131</v>
      </c>
      <c r="P915" t="str">
        <f>TEXT(Table_Employee_Clean[[#This Row],[Format_Phone]],"(000) 000-0000")</f>
        <v>(594) 737-2131</v>
      </c>
      <c r="Q915" t="str">
        <f>CONCATENATE(TRIM(Table_Employee_Clean[[#This Row],[First_Name]])," ",TRIM(Table_Employee_Clean[[#This Row],[Last_Name]]))</f>
        <v>Charlie Johnson</v>
      </c>
      <c r="R915">
        <f ca="1">DATEDIF(Table_Employee_Clean[[#This Row],[Join_Date]], TODAY(), "y")</f>
        <v>2</v>
      </c>
      <c r="S915" t="str">
        <f>CONCATENATE(TRIM(Table_Employee_Clean[[#This Row],[Name_Concat]])," FROM ",TRIM(Table_Employee_Clean[[#This Row],[Region]]))</f>
        <v>Charlie Johnson FROM Florida</v>
      </c>
    </row>
    <row r="916" spans="1:19" x14ac:dyDescent="0.25">
      <c r="A916" t="s">
        <v>1050</v>
      </c>
      <c r="B916" t="s">
        <v>13</v>
      </c>
      <c r="C916" t="s">
        <v>20</v>
      </c>
      <c r="D916">
        <v>25</v>
      </c>
      <c r="E916" t="s">
        <v>1164</v>
      </c>
      <c r="F916" t="s">
        <v>1171</v>
      </c>
      <c r="G916" t="s">
        <v>28</v>
      </c>
      <c r="H916" s="5">
        <v>44518</v>
      </c>
      <c r="I916">
        <v>78818.42</v>
      </c>
      <c r="J916" t="s">
        <v>22</v>
      </c>
      <c r="K916">
        <v>-9016204786</v>
      </c>
      <c r="L916" t="s">
        <v>18</v>
      </c>
      <c r="M916" t="b">
        <v>0</v>
      </c>
      <c r="N916" s="6" cm="1">
        <f t="array" ref="N916">IF(Table_Employee!I916="N/A",
    IFERROR(MEDIAN(_xlfn._xlws.FILTER(Table_Employee_Clean[Salary],
        (Table_Employee_Clean[Department] = Table_Employee!E916) *
        (Table_Employee_Clean[Region] = Table_Employee!F916))),
    "N/A"),
Table_Employee!I916)</f>
        <v>78818.42</v>
      </c>
      <c r="O916" t="str">
        <f>" "&amp;SUBSTITUTE(Table_Employee_Clean[[#This Row],[Phone]],"-","")</f>
        <v xml:space="preserve"> 9016204786</v>
      </c>
      <c r="P916" t="str">
        <f>TEXT(Table_Employee_Clean[[#This Row],[Format_Phone]],"(000) 000-0000")</f>
        <v>(901) 620-4786</v>
      </c>
      <c r="Q916" t="str">
        <f>CONCATENATE(TRIM(Table_Employee_Clean[[#This Row],[First_Name]])," ",TRIM(Table_Employee_Clean[[#This Row],[Last_Name]]))</f>
        <v>Bob Brown</v>
      </c>
      <c r="R916">
        <f ca="1">DATEDIF(Table_Employee_Clean[[#This Row],[Join_Date]], TODAY(), "y")</f>
        <v>4</v>
      </c>
      <c r="S916" t="str">
        <f>CONCATENATE(TRIM(Table_Employee_Clean[[#This Row],[Name_Concat]])," FROM ",TRIM(Table_Employee_Clean[[#This Row],[Region]]))</f>
        <v>Bob Brown FROM Illinois</v>
      </c>
    </row>
    <row r="917" spans="1:19" x14ac:dyDescent="0.25">
      <c r="A917" t="s">
        <v>1051</v>
      </c>
      <c r="B917" t="s">
        <v>36</v>
      </c>
      <c r="C917" t="s">
        <v>86</v>
      </c>
      <c r="D917">
        <v>40</v>
      </c>
      <c r="E917" t="s">
        <v>1168</v>
      </c>
      <c r="F917" t="s">
        <v>1165</v>
      </c>
      <c r="G917" t="s">
        <v>28</v>
      </c>
      <c r="H917" s="5">
        <v>44916</v>
      </c>
      <c r="I917">
        <v>108933.55</v>
      </c>
      <c r="J917" t="s">
        <v>101</v>
      </c>
      <c r="K917">
        <v>-6886878598</v>
      </c>
      <c r="L917" t="s">
        <v>40</v>
      </c>
      <c r="M917" t="b">
        <v>1</v>
      </c>
      <c r="N917" s="6" cm="1">
        <f t="array" ref="N917">IF(Table_Employee!I917="N/A",
    IFERROR(MEDIAN(_xlfn._xlws.FILTER(Table_Employee_Clean[Salary],
        (Table_Employee_Clean[Department] = Table_Employee!E917) *
        (Table_Employee_Clean[Region] = Table_Employee!F917))),
    "N/A"),
Table_Employee!I917)</f>
        <v>108933.55</v>
      </c>
      <c r="O917" t="str">
        <f>" "&amp;SUBSTITUTE(Table_Employee_Clean[[#This Row],[Phone]],"-","")</f>
        <v xml:space="preserve"> 6886878598</v>
      </c>
      <c r="P917" t="str">
        <f>TEXT(Table_Employee_Clean[[#This Row],[Format_Phone]],"(000) 000-0000")</f>
        <v>(688) 687-8598</v>
      </c>
      <c r="Q917" t="str">
        <f>CONCATENATE(TRIM(Table_Employee_Clean[[#This Row],[First_Name]])," ",TRIM(Table_Employee_Clean[[#This Row],[Last_Name]]))</f>
        <v>Frank Miller</v>
      </c>
      <c r="R917">
        <f ca="1">DATEDIF(Table_Employee_Clean[[#This Row],[Join_Date]], TODAY(), "y")</f>
        <v>3</v>
      </c>
      <c r="S917" t="str">
        <f>CONCATENATE(TRIM(Table_Employee_Clean[[#This Row],[Name_Concat]])," FROM ",TRIM(Table_Employee_Clean[[#This Row],[Region]]))</f>
        <v>Frank Miller FROM Nevada</v>
      </c>
    </row>
    <row r="918" spans="1:19" x14ac:dyDescent="0.25">
      <c r="A918" t="s">
        <v>1052</v>
      </c>
      <c r="B918" t="s">
        <v>32</v>
      </c>
      <c r="C918" t="s">
        <v>53</v>
      </c>
      <c r="D918">
        <v>30</v>
      </c>
      <c r="E918" t="s">
        <v>1164</v>
      </c>
      <c r="F918" t="s">
        <v>1161</v>
      </c>
      <c r="G918" t="s">
        <v>16</v>
      </c>
      <c r="H918" s="5">
        <v>45447</v>
      </c>
      <c r="I918">
        <v>68200.52</v>
      </c>
      <c r="J918" t="s">
        <v>254</v>
      </c>
      <c r="K918">
        <v>-6486287202</v>
      </c>
      <c r="L918" t="s">
        <v>18</v>
      </c>
      <c r="M918" t="b">
        <v>1</v>
      </c>
      <c r="N918" s="6" cm="1">
        <f t="array" ref="N918">IF(Table_Employee!I918="N/A",
    IFERROR(MEDIAN(_xlfn._xlws.FILTER(Table_Employee_Clean[Salary],
        (Table_Employee_Clean[Department] = Table_Employee!E918) *
        (Table_Employee_Clean[Region] = Table_Employee!F918))),
    "N/A"),
Table_Employee!I918)</f>
        <v>68200.52</v>
      </c>
      <c r="O918" t="str">
        <f>" "&amp;SUBSTITUTE(Table_Employee_Clean[[#This Row],[Phone]],"-","")</f>
        <v xml:space="preserve"> 6486287202</v>
      </c>
      <c r="P918" t="str">
        <f>TEXT(Table_Employee_Clean[[#This Row],[Format_Phone]],"(000) 000-0000")</f>
        <v>(648) 628-7202</v>
      </c>
      <c r="Q918" t="str">
        <f>CONCATENATE(TRIM(Table_Employee_Clean[[#This Row],[First_Name]])," ",TRIM(Table_Employee_Clean[[#This Row],[Last_Name]]))</f>
        <v>Eva Johnson</v>
      </c>
      <c r="R918">
        <f ca="1">DATEDIF(Table_Employee_Clean[[#This Row],[Join_Date]], TODAY(), "y")</f>
        <v>2</v>
      </c>
      <c r="S918" t="str">
        <f>CONCATENATE(TRIM(Table_Employee_Clean[[#This Row],[Name_Concat]])," FROM ",TRIM(Table_Employee_Clean[[#This Row],[Region]]))</f>
        <v>Eva Johnson FROM California</v>
      </c>
    </row>
    <row r="919" spans="1:19" x14ac:dyDescent="0.25">
      <c r="A919" t="s">
        <v>1053</v>
      </c>
      <c r="B919" t="s">
        <v>32</v>
      </c>
      <c r="C919" t="s">
        <v>20</v>
      </c>
      <c r="D919">
        <v>25</v>
      </c>
      <c r="E919" t="s">
        <v>1164</v>
      </c>
      <c r="F919" t="s">
        <v>1161</v>
      </c>
      <c r="G919" t="s">
        <v>33</v>
      </c>
      <c r="H919" s="5">
        <v>44764</v>
      </c>
      <c r="I919">
        <v>116934.97</v>
      </c>
      <c r="J919" t="s">
        <v>138</v>
      </c>
      <c r="K919">
        <v>-1954196663</v>
      </c>
      <c r="L919" t="s">
        <v>30</v>
      </c>
      <c r="M919" t="b">
        <v>1</v>
      </c>
      <c r="N919" s="6" cm="1">
        <f t="array" ref="N919">IF(Table_Employee!I919="N/A",
    IFERROR(MEDIAN(_xlfn._xlws.FILTER(Table_Employee_Clean[Salary],
        (Table_Employee_Clean[Department] = Table_Employee!E919) *
        (Table_Employee_Clean[Region] = Table_Employee!F919))),
    "N/A"),
Table_Employee!I919)</f>
        <v>116934.97</v>
      </c>
      <c r="O919" t="str">
        <f>" "&amp;SUBSTITUTE(Table_Employee_Clean[[#This Row],[Phone]],"-","")</f>
        <v xml:space="preserve"> 1954196663</v>
      </c>
      <c r="P919" t="str">
        <f>TEXT(Table_Employee_Clean[[#This Row],[Format_Phone]],"(000) 000-0000")</f>
        <v>(195) 419-6663</v>
      </c>
      <c r="Q919" t="str">
        <f>CONCATENATE(TRIM(Table_Employee_Clean[[#This Row],[First_Name]])," ",TRIM(Table_Employee_Clean[[#This Row],[Last_Name]]))</f>
        <v>Eva Brown</v>
      </c>
      <c r="R919">
        <f ca="1">DATEDIF(Table_Employee_Clean[[#This Row],[Join_Date]], TODAY(), "y")</f>
        <v>4</v>
      </c>
      <c r="S919" t="str">
        <f>CONCATENATE(TRIM(Table_Employee_Clean[[#This Row],[Name_Concat]])," FROM ",TRIM(Table_Employee_Clean[[#This Row],[Region]]))</f>
        <v>Eva Brown FROM California</v>
      </c>
    </row>
    <row r="920" spans="1:19" x14ac:dyDescent="0.25">
      <c r="A920" t="s">
        <v>1054</v>
      </c>
      <c r="B920" t="s">
        <v>52</v>
      </c>
      <c r="C920" t="s">
        <v>20</v>
      </c>
      <c r="D920">
        <v>30</v>
      </c>
      <c r="E920" t="s">
        <v>1170</v>
      </c>
      <c r="F920" t="s">
        <v>1169</v>
      </c>
      <c r="G920" t="s">
        <v>16</v>
      </c>
      <c r="H920" s="5">
        <v>45549</v>
      </c>
      <c r="I920">
        <v>99567.78</v>
      </c>
      <c r="J920" t="s">
        <v>114</v>
      </c>
      <c r="K920">
        <v>-5057303626</v>
      </c>
      <c r="L920" t="s">
        <v>30</v>
      </c>
      <c r="M920" t="b">
        <v>1</v>
      </c>
      <c r="N920" s="6" cm="1">
        <f t="array" ref="N920">IF(Table_Employee!I920="N/A",
    IFERROR(MEDIAN(_xlfn._xlws.FILTER(Table_Employee_Clean[Salary],
        (Table_Employee_Clean[Department] = Table_Employee!E920) *
        (Table_Employee_Clean[Region] = Table_Employee!F920))),
    "N/A"),
Table_Employee!I920)</f>
        <v>99567.78</v>
      </c>
      <c r="O920" t="str">
        <f>" "&amp;SUBSTITUTE(Table_Employee_Clean[[#This Row],[Phone]],"-","")</f>
        <v xml:space="preserve"> 5057303626</v>
      </c>
      <c r="P920" t="str">
        <f>TEXT(Table_Employee_Clean[[#This Row],[Format_Phone]],"(000) 000-0000")</f>
        <v>(505) 730-3626</v>
      </c>
      <c r="Q920" t="str">
        <f>CONCATENATE(TRIM(Table_Employee_Clean[[#This Row],[First_Name]])," ",TRIM(Table_Employee_Clean[[#This Row],[Last_Name]]))</f>
        <v>Charlie Brown</v>
      </c>
      <c r="R920">
        <f ca="1">DATEDIF(Table_Employee_Clean[[#This Row],[Join_Date]], TODAY(), "y")</f>
        <v>2</v>
      </c>
      <c r="S920" t="str">
        <f>CONCATENATE(TRIM(Table_Employee_Clean[[#This Row],[Name_Concat]])," FROM ",TRIM(Table_Employee_Clean[[#This Row],[Region]]))</f>
        <v>Charlie Brown FROM New York</v>
      </c>
    </row>
    <row r="921" spans="1:19" x14ac:dyDescent="0.25">
      <c r="A921" t="s">
        <v>1055</v>
      </c>
      <c r="B921" t="s">
        <v>52</v>
      </c>
      <c r="C921" t="s">
        <v>42</v>
      </c>
      <c r="D921">
        <v>30</v>
      </c>
      <c r="E921" t="s">
        <v>1164</v>
      </c>
      <c r="F921" t="s">
        <v>1163</v>
      </c>
      <c r="G921" t="s">
        <v>16</v>
      </c>
      <c r="H921" s="5">
        <v>44479</v>
      </c>
      <c r="I921">
        <v>90216.76</v>
      </c>
      <c r="J921" t="s">
        <v>81</v>
      </c>
      <c r="K921">
        <v>-9246320373</v>
      </c>
      <c r="L921" t="s">
        <v>18</v>
      </c>
      <c r="M921" t="b">
        <v>1</v>
      </c>
      <c r="N921" s="6" cm="1">
        <f t="array" ref="N921">IF(Table_Employee!I921="N/A",
    IFERROR(MEDIAN(_xlfn._xlws.FILTER(Table_Employee_Clean[Salary],
        (Table_Employee_Clean[Department] = Table_Employee!E921) *
        (Table_Employee_Clean[Region] = Table_Employee!F921))),
    "N/A"),
Table_Employee!I921)</f>
        <v>90216.76</v>
      </c>
      <c r="O921" t="str">
        <f>" "&amp;SUBSTITUTE(Table_Employee_Clean[[#This Row],[Phone]],"-","")</f>
        <v xml:space="preserve"> 9246320373</v>
      </c>
      <c r="P921" t="str">
        <f>TEXT(Table_Employee_Clean[[#This Row],[Format_Phone]],"(000) 000-0000")</f>
        <v>(924) 632-0373</v>
      </c>
      <c r="Q921" t="str">
        <f>CONCATENATE(TRIM(Table_Employee_Clean[[#This Row],[First_Name]])," ",TRIM(Table_Employee_Clean[[#This Row],[Last_Name]]))</f>
        <v>Charlie Garcia</v>
      </c>
      <c r="R921">
        <f ca="1">DATEDIF(Table_Employee_Clean[[#This Row],[Join_Date]], TODAY(), "y")</f>
        <v>5</v>
      </c>
      <c r="S921" t="str">
        <f>CONCATENATE(TRIM(Table_Employee_Clean[[#This Row],[Name_Concat]])," FROM ",TRIM(Table_Employee_Clean[[#This Row],[Region]]))</f>
        <v>Charlie Garcia FROM Texas</v>
      </c>
    </row>
    <row r="922" spans="1:19" x14ac:dyDescent="0.25">
      <c r="A922" t="s">
        <v>1056</v>
      </c>
      <c r="B922" t="s">
        <v>36</v>
      </c>
      <c r="C922" t="s">
        <v>26</v>
      </c>
      <c r="D922">
        <v>30</v>
      </c>
      <c r="E922" t="s">
        <v>1164</v>
      </c>
      <c r="F922" t="s">
        <v>1171</v>
      </c>
      <c r="G922" t="s">
        <v>28</v>
      </c>
      <c r="H922" s="5">
        <v>43902</v>
      </c>
      <c r="I922">
        <v>96588.73</v>
      </c>
      <c r="J922" t="s">
        <v>46</v>
      </c>
      <c r="K922">
        <v>-7677537259</v>
      </c>
      <c r="L922" t="s">
        <v>18</v>
      </c>
      <c r="M922" t="b">
        <v>1</v>
      </c>
      <c r="N922" s="6" cm="1">
        <f t="array" ref="N922">IF(Table_Employee!I922="N/A",
    IFERROR(MEDIAN(_xlfn._xlws.FILTER(Table_Employee_Clean[Salary],
        (Table_Employee_Clean[Department] = Table_Employee!E922) *
        (Table_Employee_Clean[Region] = Table_Employee!F922))),
    "N/A"),
Table_Employee!I922)</f>
        <v>96588.73</v>
      </c>
      <c r="O922" t="str">
        <f>" "&amp;SUBSTITUTE(Table_Employee_Clean[[#This Row],[Phone]],"-","")</f>
        <v xml:space="preserve"> 7677537259</v>
      </c>
      <c r="P922" t="str">
        <f>TEXT(Table_Employee_Clean[[#This Row],[Format_Phone]],"(000) 000-0000")</f>
        <v>(767) 753-7259</v>
      </c>
      <c r="Q922" t="str">
        <f>CONCATENATE(TRIM(Table_Employee_Clean[[#This Row],[First_Name]])," ",TRIM(Table_Employee_Clean[[#This Row],[Last_Name]]))</f>
        <v>Frank Jones</v>
      </c>
      <c r="R922">
        <f ca="1">DATEDIF(Table_Employee_Clean[[#This Row],[Join_Date]], TODAY(), "y")</f>
        <v>6</v>
      </c>
      <c r="S922" t="str">
        <f>CONCATENATE(TRIM(Table_Employee_Clean[[#This Row],[Name_Concat]])," FROM ",TRIM(Table_Employee_Clean[[#This Row],[Region]]))</f>
        <v>Frank Jones FROM Illinois</v>
      </c>
    </row>
    <row r="923" spans="1:19" x14ac:dyDescent="0.25">
      <c r="A923" t="s">
        <v>1057</v>
      </c>
      <c r="B923" t="s">
        <v>52</v>
      </c>
      <c r="C923" t="s">
        <v>14</v>
      </c>
      <c r="D923">
        <v>35</v>
      </c>
      <c r="E923" t="s">
        <v>1162</v>
      </c>
      <c r="F923" t="s">
        <v>1171</v>
      </c>
      <c r="G923" t="s">
        <v>16</v>
      </c>
      <c r="H923" s="5">
        <v>44923</v>
      </c>
      <c r="I923">
        <v>71109.179999999993</v>
      </c>
      <c r="J923" t="s">
        <v>149</v>
      </c>
      <c r="K923">
        <v>-3214505765</v>
      </c>
      <c r="L923" t="s">
        <v>40</v>
      </c>
      <c r="M923" t="b">
        <v>1</v>
      </c>
      <c r="N923" s="6" cm="1">
        <f t="array" ref="N923">IF(Table_Employee!I923="N/A",
    IFERROR(MEDIAN(_xlfn._xlws.FILTER(Table_Employee_Clean[Salary],
        (Table_Employee_Clean[Department] = Table_Employee!E923) *
        (Table_Employee_Clean[Region] = Table_Employee!F923))),
    "N/A"),
Table_Employee!I923)</f>
        <v>71109.179999999993</v>
      </c>
      <c r="O923" t="str">
        <f>" "&amp;SUBSTITUTE(Table_Employee_Clean[[#This Row],[Phone]],"-","")</f>
        <v xml:space="preserve"> 3214505765</v>
      </c>
      <c r="P923" t="str">
        <f>TEXT(Table_Employee_Clean[[#This Row],[Format_Phone]],"(000) 000-0000")</f>
        <v>(321) 450-5765</v>
      </c>
      <c r="Q923" t="str">
        <f>CONCATENATE(TRIM(Table_Employee_Clean[[#This Row],[First_Name]])," ",TRIM(Table_Employee_Clean[[#This Row],[Last_Name]]))</f>
        <v>Charlie Davis</v>
      </c>
      <c r="R923">
        <f ca="1">DATEDIF(Table_Employee_Clean[[#This Row],[Join_Date]], TODAY(), "y")</f>
        <v>3</v>
      </c>
      <c r="S923" t="str">
        <f>CONCATENATE(TRIM(Table_Employee_Clean[[#This Row],[Name_Concat]])," FROM ",TRIM(Table_Employee_Clean[[#This Row],[Region]]))</f>
        <v>Charlie Davis FROM Illinois</v>
      </c>
    </row>
    <row r="924" spans="1:19" x14ac:dyDescent="0.25">
      <c r="A924" t="s">
        <v>1058</v>
      </c>
      <c r="B924" t="s">
        <v>67</v>
      </c>
      <c r="C924" t="s">
        <v>111</v>
      </c>
      <c r="D924">
        <v>40</v>
      </c>
      <c r="E924" t="s">
        <v>1164</v>
      </c>
      <c r="F924" t="s">
        <v>1167</v>
      </c>
      <c r="G924" t="s">
        <v>33</v>
      </c>
      <c r="H924" s="5">
        <v>44150</v>
      </c>
      <c r="I924">
        <v>50300.6</v>
      </c>
      <c r="J924" t="s">
        <v>122</v>
      </c>
      <c r="K924">
        <v>-1945887070</v>
      </c>
      <c r="L924" t="s">
        <v>30</v>
      </c>
      <c r="M924" t="b">
        <v>0</v>
      </c>
      <c r="N924" s="6" cm="1">
        <f t="array" ref="N924">IF(Table_Employee!I924="N/A",
    IFERROR(MEDIAN(_xlfn._xlws.FILTER(Table_Employee_Clean[Salary],
        (Table_Employee_Clean[Department] = Table_Employee!E924) *
        (Table_Employee_Clean[Region] = Table_Employee!F924))),
    "N/A"),
Table_Employee!I924)</f>
        <v>50300.6</v>
      </c>
      <c r="O924" t="str">
        <f>" "&amp;SUBSTITUTE(Table_Employee_Clean[[#This Row],[Phone]],"-","")</f>
        <v xml:space="preserve"> 1945887070</v>
      </c>
      <c r="P924" t="str">
        <f>TEXT(Table_Employee_Clean[[#This Row],[Format_Phone]],"(000) 000-0000")</f>
        <v>(194) 588-7070</v>
      </c>
      <c r="Q924" t="str">
        <f>CONCATENATE(TRIM(Table_Employee_Clean[[#This Row],[First_Name]])," ",TRIM(Table_Employee_Clean[[#This Row],[Last_Name]]))</f>
        <v>Grace Smith</v>
      </c>
      <c r="R924">
        <f ca="1">DATEDIF(Table_Employee_Clean[[#This Row],[Join_Date]], TODAY(), "y")</f>
        <v>5</v>
      </c>
      <c r="S924" t="str">
        <f>CONCATENATE(TRIM(Table_Employee_Clean[[#This Row],[Name_Concat]])," FROM ",TRIM(Table_Employee_Clean[[#This Row],[Region]]))</f>
        <v>Grace Smith FROM Florida</v>
      </c>
    </row>
    <row r="925" spans="1:19" x14ac:dyDescent="0.25">
      <c r="A925" t="s">
        <v>1059</v>
      </c>
      <c r="B925" t="s">
        <v>36</v>
      </c>
      <c r="C925" t="s">
        <v>14</v>
      </c>
      <c r="D925">
        <v>35</v>
      </c>
      <c r="E925" t="s">
        <v>1162</v>
      </c>
      <c r="F925" t="s">
        <v>1161</v>
      </c>
      <c r="G925" t="s">
        <v>28</v>
      </c>
      <c r="H925" s="5">
        <v>45196</v>
      </c>
      <c r="I925">
        <v>60295.839999999997</v>
      </c>
      <c r="J925" t="s">
        <v>50</v>
      </c>
      <c r="K925">
        <v>-5534820127</v>
      </c>
      <c r="L925" t="s">
        <v>30</v>
      </c>
      <c r="M925" t="b">
        <v>0</v>
      </c>
      <c r="N925" s="6" cm="1">
        <f t="array" ref="N925">IF(Table_Employee!I925="N/A",
    IFERROR(MEDIAN(_xlfn._xlws.FILTER(Table_Employee_Clean[Salary],
        (Table_Employee_Clean[Department] = Table_Employee!E925) *
        (Table_Employee_Clean[Region] = Table_Employee!F925))),
    "N/A"),
Table_Employee!I925)</f>
        <v>60295.839999999997</v>
      </c>
      <c r="O925" t="str">
        <f>" "&amp;SUBSTITUTE(Table_Employee_Clean[[#This Row],[Phone]],"-","")</f>
        <v xml:space="preserve"> 5534820127</v>
      </c>
      <c r="P925" t="str">
        <f>TEXT(Table_Employee_Clean[[#This Row],[Format_Phone]],"(000) 000-0000")</f>
        <v>(553) 482-0127</v>
      </c>
      <c r="Q925" t="str">
        <f>CONCATENATE(TRIM(Table_Employee_Clean[[#This Row],[First_Name]])," ",TRIM(Table_Employee_Clean[[#This Row],[Last_Name]]))</f>
        <v>Frank Davis</v>
      </c>
      <c r="R925">
        <f ca="1">DATEDIF(Table_Employee_Clean[[#This Row],[Join_Date]], TODAY(), "y")</f>
        <v>3</v>
      </c>
      <c r="S925" t="str">
        <f>CONCATENATE(TRIM(Table_Employee_Clean[[#This Row],[Name_Concat]])," FROM ",TRIM(Table_Employee_Clean[[#This Row],[Region]]))</f>
        <v>Frank Davis FROM California</v>
      </c>
    </row>
    <row r="926" spans="1:19" x14ac:dyDescent="0.25">
      <c r="A926" t="s">
        <v>1060</v>
      </c>
      <c r="B926" t="s">
        <v>63</v>
      </c>
      <c r="C926" t="s">
        <v>111</v>
      </c>
      <c r="D926">
        <v>35</v>
      </c>
      <c r="E926" t="s">
        <v>1160</v>
      </c>
      <c r="F926" t="s">
        <v>1163</v>
      </c>
      <c r="G926" t="s">
        <v>28</v>
      </c>
      <c r="H926" s="5">
        <v>44811</v>
      </c>
      <c r="I926">
        <v>113012.21</v>
      </c>
      <c r="J926" t="s">
        <v>284</v>
      </c>
      <c r="K926">
        <v>-4008385075</v>
      </c>
      <c r="L926" t="s">
        <v>23</v>
      </c>
      <c r="M926" t="b">
        <v>0</v>
      </c>
      <c r="N926" s="6" cm="1">
        <f t="array" ref="N926">IF(Table_Employee!I926="N/A",
    IFERROR(MEDIAN(_xlfn._xlws.FILTER(Table_Employee_Clean[Salary],
        (Table_Employee_Clean[Department] = Table_Employee!E926) *
        (Table_Employee_Clean[Region] = Table_Employee!F926))),
    "N/A"),
Table_Employee!I926)</f>
        <v>113012.21</v>
      </c>
      <c r="O926" t="str">
        <f>" "&amp;SUBSTITUTE(Table_Employee_Clean[[#This Row],[Phone]],"-","")</f>
        <v xml:space="preserve"> 4008385075</v>
      </c>
      <c r="P926" t="str">
        <f>TEXT(Table_Employee_Clean[[#This Row],[Format_Phone]],"(000) 000-0000")</f>
        <v>(400) 838-5075</v>
      </c>
      <c r="Q926" t="str">
        <f>CONCATENATE(TRIM(Table_Employee_Clean[[#This Row],[First_Name]])," ",TRIM(Table_Employee_Clean[[#This Row],[Last_Name]]))</f>
        <v>Heidi Smith</v>
      </c>
      <c r="R926">
        <f ca="1">DATEDIF(Table_Employee_Clean[[#This Row],[Join_Date]], TODAY(), "y")</f>
        <v>4</v>
      </c>
      <c r="S926" t="str">
        <f>CONCATENATE(TRIM(Table_Employee_Clean[[#This Row],[Name_Concat]])," FROM ",TRIM(Table_Employee_Clean[[#This Row],[Region]]))</f>
        <v>Heidi Smith FROM Texas</v>
      </c>
    </row>
    <row r="927" spans="1:19" x14ac:dyDescent="0.25">
      <c r="A927" t="s">
        <v>1061</v>
      </c>
      <c r="B927" t="s">
        <v>13</v>
      </c>
      <c r="C927" t="s">
        <v>37</v>
      </c>
      <c r="D927">
        <v>35</v>
      </c>
      <c r="E927" t="s">
        <v>1166</v>
      </c>
      <c r="F927" t="s">
        <v>1167</v>
      </c>
      <c r="G927" t="s">
        <v>28</v>
      </c>
      <c r="H927" s="5">
        <v>45553</v>
      </c>
      <c r="I927">
        <v>65425.54</v>
      </c>
      <c r="J927" t="s">
        <v>129</v>
      </c>
      <c r="K927">
        <v>-5975954507</v>
      </c>
      <c r="L927" t="s">
        <v>40</v>
      </c>
      <c r="M927" t="b">
        <v>1</v>
      </c>
      <c r="N927" s="6" cm="1">
        <f t="array" ref="N927">IF(Table_Employee!I927="N/A",
    IFERROR(MEDIAN(_xlfn._xlws.FILTER(Table_Employee_Clean[Salary],
        (Table_Employee_Clean[Department] = Table_Employee!E927) *
        (Table_Employee_Clean[Region] = Table_Employee!F927))),
    "N/A"),
Table_Employee!I927)</f>
        <v>65425.54</v>
      </c>
      <c r="O927" t="str">
        <f>" "&amp;SUBSTITUTE(Table_Employee_Clean[[#This Row],[Phone]],"-","")</f>
        <v xml:space="preserve"> 5975954507</v>
      </c>
      <c r="P927" t="str">
        <f>TEXT(Table_Employee_Clean[[#This Row],[Format_Phone]],"(000) 000-0000")</f>
        <v>(597) 595-4507</v>
      </c>
      <c r="Q927" t="str">
        <f>CONCATENATE(TRIM(Table_Employee_Clean[[#This Row],[First_Name]])," ",TRIM(Table_Employee_Clean[[#This Row],[Last_Name]]))</f>
        <v>Bob Williams</v>
      </c>
      <c r="R927">
        <f ca="1">DATEDIF(Table_Employee_Clean[[#This Row],[Join_Date]], TODAY(), "y")</f>
        <v>2</v>
      </c>
      <c r="S927" t="str">
        <f>CONCATENATE(TRIM(Table_Employee_Clean[[#This Row],[Name_Concat]])," FROM ",TRIM(Table_Employee_Clean[[#This Row],[Region]]))</f>
        <v>Bob Williams FROM Florida</v>
      </c>
    </row>
    <row r="928" spans="1:19" x14ac:dyDescent="0.25">
      <c r="A928" t="s">
        <v>1062</v>
      </c>
      <c r="B928" t="s">
        <v>36</v>
      </c>
      <c r="C928" t="s">
        <v>26</v>
      </c>
      <c r="D928">
        <v>25</v>
      </c>
      <c r="E928" t="s">
        <v>1168</v>
      </c>
      <c r="F928" t="s">
        <v>1165</v>
      </c>
      <c r="G928" t="s">
        <v>16</v>
      </c>
      <c r="H928" s="5">
        <v>45025</v>
      </c>
      <c r="I928">
        <v>86850.37</v>
      </c>
      <c r="J928" t="s">
        <v>46</v>
      </c>
      <c r="K928">
        <v>-9177680897</v>
      </c>
      <c r="L928" t="s">
        <v>23</v>
      </c>
      <c r="M928" t="b">
        <v>1</v>
      </c>
      <c r="N928" s="6" cm="1">
        <f t="array" ref="N928">IF(Table_Employee!I928="N/A",
    IFERROR(MEDIAN(_xlfn._xlws.FILTER(Table_Employee_Clean[Salary],
        (Table_Employee_Clean[Department] = Table_Employee!E928) *
        (Table_Employee_Clean[Region] = Table_Employee!F928))),
    "N/A"),
Table_Employee!I928)</f>
        <v>86850.37</v>
      </c>
      <c r="O928" t="str">
        <f>" "&amp;SUBSTITUTE(Table_Employee_Clean[[#This Row],[Phone]],"-","")</f>
        <v xml:space="preserve"> 9177680897</v>
      </c>
      <c r="P928" t="str">
        <f>TEXT(Table_Employee_Clean[[#This Row],[Format_Phone]],"(000) 000-0000")</f>
        <v>(917) 768-0897</v>
      </c>
      <c r="Q928" t="str">
        <f>CONCATENATE(TRIM(Table_Employee_Clean[[#This Row],[First_Name]])," ",TRIM(Table_Employee_Clean[[#This Row],[Last_Name]]))</f>
        <v>Frank Jones</v>
      </c>
      <c r="R928">
        <f ca="1">DATEDIF(Table_Employee_Clean[[#This Row],[Join_Date]], TODAY(), "y")</f>
        <v>3</v>
      </c>
      <c r="S928" t="str">
        <f>CONCATENATE(TRIM(Table_Employee_Clean[[#This Row],[Name_Concat]])," FROM ",TRIM(Table_Employee_Clean[[#This Row],[Region]]))</f>
        <v>Frank Jones FROM Nevada</v>
      </c>
    </row>
    <row r="929" spans="1:19" x14ac:dyDescent="0.25">
      <c r="A929" t="s">
        <v>1063</v>
      </c>
      <c r="B929" t="s">
        <v>32</v>
      </c>
      <c r="C929" t="s">
        <v>20</v>
      </c>
      <c r="D929">
        <v>30</v>
      </c>
      <c r="E929" t="s">
        <v>1166</v>
      </c>
      <c r="F929" t="s">
        <v>1163</v>
      </c>
      <c r="G929" t="s">
        <v>28</v>
      </c>
      <c r="H929" s="5">
        <v>45570</v>
      </c>
      <c r="I929">
        <v>81182.070000000007</v>
      </c>
      <c r="J929" t="s">
        <v>138</v>
      </c>
      <c r="K929">
        <v>-1265742230</v>
      </c>
      <c r="L929" t="s">
        <v>30</v>
      </c>
      <c r="M929" t="b">
        <v>1</v>
      </c>
      <c r="N929" s="6" cm="1">
        <f t="array" ref="N929">IF(Table_Employee!I929="N/A",
    IFERROR(MEDIAN(_xlfn._xlws.FILTER(Table_Employee_Clean[Salary],
        (Table_Employee_Clean[Department] = Table_Employee!E929) *
        (Table_Employee_Clean[Region] = Table_Employee!F929))),
    "N/A"),
Table_Employee!I929)</f>
        <v>81182.070000000007</v>
      </c>
      <c r="O929" t="str">
        <f>" "&amp;SUBSTITUTE(Table_Employee_Clean[[#This Row],[Phone]],"-","")</f>
        <v xml:space="preserve"> 1265742230</v>
      </c>
      <c r="P929" t="str">
        <f>TEXT(Table_Employee_Clean[[#This Row],[Format_Phone]],"(000) 000-0000")</f>
        <v>(126) 574-2230</v>
      </c>
      <c r="Q929" t="str">
        <f>CONCATENATE(TRIM(Table_Employee_Clean[[#This Row],[First_Name]])," ",TRIM(Table_Employee_Clean[[#This Row],[Last_Name]]))</f>
        <v>Eva Brown</v>
      </c>
      <c r="R929">
        <f ca="1">DATEDIF(Table_Employee_Clean[[#This Row],[Join_Date]], TODAY(), "y")</f>
        <v>2</v>
      </c>
      <c r="S929" t="str">
        <f>CONCATENATE(TRIM(Table_Employee_Clean[[#This Row],[Name_Concat]])," FROM ",TRIM(Table_Employee_Clean[[#This Row],[Region]]))</f>
        <v>Eva Brown FROM Texas</v>
      </c>
    </row>
    <row r="930" spans="1:19" x14ac:dyDescent="0.25">
      <c r="A930" t="s">
        <v>1064</v>
      </c>
      <c r="B930" t="s">
        <v>13</v>
      </c>
      <c r="C930" t="s">
        <v>86</v>
      </c>
      <c r="D930">
        <v>30</v>
      </c>
      <c r="E930" t="s">
        <v>1162</v>
      </c>
      <c r="F930" t="s">
        <v>1169</v>
      </c>
      <c r="G930" t="s">
        <v>33</v>
      </c>
      <c r="H930" s="5">
        <v>44481</v>
      </c>
      <c r="I930">
        <v>92222.03</v>
      </c>
      <c r="J930" t="s">
        <v>87</v>
      </c>
      <c r="K930">
        <v>-9646300401</v>
      </c>
      <c r="L930" t="s">
        <v>40</v>
      </c>
      <c r="M930" t="b">
        <v>1</v>
      </c>
      <c r="N930" s="6" cm="1">
        <f t="array" ref="N930">IF(Table_Employee!I930="N/A",
    IFERROR(MEDIAN(_xlfn._xlws.FILTER(Table_Employee_Clean[Salary],
        (Table_Employee_Clean[Department] = Table_Employee!E930) *
        (Table_Employee_Clean[Region] = Table_Employee!F930))),
    "N/A"),
Table_Employee!I930)</f>
        <v>92222.03</v>
      </c>
      <c r="O930" t="str">
        <f>" "&amp;SUBSTITUTE(Table_Employee_Clean[[#This Row],[Phone]],"-","")</f>
        <v xml:space="preserve"> 9646300401</v>
      </c>
      <c r="P930" t="str">
        <f>TEXT(Table_Employee_Clean[[#This Row],[Format_Phone]],"(000) 000-0000")</f>
        <v>(964) 630-0401</v>
      </c>
      <c r="Q930" t="str">
        <f>CONCATENATE(TRIM(Table_Employee_Clean[[#This Row],[First_Name]])," ",TRIM(Table_Employee_Clean[[#This Row],[Last_Name]]))</f>
        <v>Bob Miller</v>
      </c>
      <c r="R930">
        <f ca="1">DATEDIF(Table_Employee_Clean[[#This Row],[Join_Date]], TODAY(), "y")</f>
        <v>5</v>
      </c>
      <c r="S930" t="str">
        <f>CONCATENATE(TRIM(Table_Employee_Clean[[#This Row],[Name_Concat]])," FROM ",TRIM(Table_Employee_Clean[[#This Row],[Region]]))</f>
        <v>Bob Miller FROM New York</v>
      </c>
    </row>
    <row r="931" spans="1:19" x14ac:dyDescent="0.25">
      <c r="A931" t="s">
        <v>1065</v>
      </c>
      <c r="B931" t="s">
        <v>25</v>
      </c>
      <c r="C931" t="s">
        <v>111</v>
      </c>
      <c r="D931">
        <v>35</v>
      </c>
      <c r="E931" t="s">
        <v>1162</v>
      </c>
      <c r="F931" t="s">
        <v>1169</v>
      </c>
      <c r="G931" t="s">
        <v>28</v>
      </c>
      <c r="H931" s="5">
        <v>45579</v>
      </c>
      <c r="I931">
        <v>79934.83</v>
      </c>
      <c r="J931" t="s">
        <v>159</v>
      </c>
      <c r="K931">
        <v>-3693626893</v>
      </c>
      <c r="L931" t="s">
        <v>18</v>
      </c>
      <c r="M931" t="b">
        <v>1</v>
      </c>
      <c r="N931" s="6" cm="1">
        <f t="array" ref="N931">IF(Table_Employee!I931="N/A",
    IFERROR(MEDIAN(_xlfn._xlws.FILTER(Table_Employee_Clean[Salary],
        (Table_Employee_Clean[Department] = Table_Employee!E931) *
        (Table_Employee_Clean[Region] = Table_Employee!F931))),
    "N/A"),
Table_Employee!I931)</f>
        <v>79934.83</v>
      </c>
      <c r="O931" t="str">
        <f>" "&amp;SUBSTITUTE(Table_Employee_Clean[[#This Row],[Phone]],"-","")</f>
        <v xml:space="preserve"> 3693626893</v>
      </c>
      <c r="P931" t="str">
        <f>TEXT(Table_Employee_Clean[[#This Row],[Format_Phone]],"(000) 000-0000")</f>
        <v>(369) 362-6893</v>
      </c>
      <c r="Q931" t="str">
        <f>CONCATENATE(TRIM(Table_Employee_Clean[[#This Row],[First_Name]])," ",TRIM(Table_Employee_Clean[[#This Row],[Last_Name]]))</f>
        <v>Alice Smith</v>
      </c>
      <c r="R931">
        <f ca="1">DATEDIF(Table_Employee_Clean[[#This Row],[Join_Date]], TODAY(), "y")</f>
        <v>2</v>
      </c>
      <c r="S931" t="str">
        <f>CONCATENATE(TRIM(Table_Employee_Clean[[#This Row],[Name_Concat]])," FROM ",TRIM(Table_Employee_Clean[[#This Row],[Region]]))</f>
        <v>Alice Smith FROM New York</v>
      </c>
    </row>
    <row r="932" spans="1:19" x14ac:dyDescent="0.25">
      <c r="A932" t="s">
        <v>1066</v>
      </c>
      <c r="B932" t="s">
        <v>25</v>
      </c>
      <c r="C932" t="s">
        <v>14</v>
      </c>
      <c r="D932">
        <v>35</v>
      </c>
      <c r="E932" t="s">
        <v>1170</v>
      </c>
      <c r="F932" t="s">
        <v>1161</v>
      </c>
      <c r="G932" t="s">
        <v>33</v>
      </c>
      <c r="H932" s="5">
        <v>44743</v>
      </c>
      <c r="I932">
        <v>111201.12</v>
      </c>
      <c r="J932" t="s">
        <v>143</v>
      </c>
      <c r="K932">
        <v>-3012047136</v>
      </c>
      <c r="L932" t="s">
        <v>40</v>
      </c>
      <c r="M932" t="b">
        <v>0</v>
      </c>
      <c r="N932" s="6" cm="1">
        <f t="array" ref="N932">IF(Table_Employee!I932="N/A",
    IFERROR(MEDIAN(_xlfn._xlws.FILTER(Table_Employee_Clean[Salary],
        (Table_Employee_Clean[Department] = Table_Employee!E932) *
        (Table_Employee_Clean[Region] = Table_Employee!F932))),
    "N/A"),
Table_Employee!I932)</f>
        <v>111201.12</v>
      </c>
      <c r="O932" t="str">
        <f>" "&amp;SUBSTITUTE(Table_Employee_Clean[[#This Row],[Phone]],"-","")</f>
        <v xml:space="preserve"> 3012047136</v>
      </c>
      <c r="P932" t="str">
        <f>TEXT(Table_Employee_Clean[[#This Row],[Format_Phone]],"(000) 000-0000")</f>
        <v>(301) 204-7136</v>
      </c>
      <c r="Q932" t="str">
        <f>CONCATENATE(TRIM(Table_Employee_Clean[[#This Row],[First_Name]])," ",TRIM(Table_Employee_Clean[[#This Row],[Last_Name]]))</f>
        <v>Alice Davis</v>
      </c>
      <c r="R932">
        <f ca="1">DATEDIF(Table_Employee_Clean[[#This Row],[Join_Date]], TODAY(), "y")</f>
        <v>4</v>
      </c>
      <c r="S932" t="str">
        <f>CONCATENATE(TRIM(Table_Employee_Clean[[#This Row],[Name_Concat]])," FROM ",TRIM(Table_Employee_Clean[[#This Row],[Region]]))</f>
        <v>Alice Davis FROM California</v>
      </c>
    </row>
    <row r="933" spans="1:19" x14ac:dyDescent="0.25">
      <c r="A933" t="s">
        <v>1067</v>
      </c>
      <c r="B933" t="s">
        <v>63</v>
      </c>
      <c r="C933" t="s">
        <v>20</v>
      </c>
      <c r="D933">
        <v>40</v>
      </c>
      <c r="E933" t="s">
        <v>1162</v>
      </c>
      <c r="F933" t="s">
        <v>1161</v>
      </c>
      <c r="G933" t="s">
        <v>16</v>
      </c>
      <c r="H933" s="5">
        <v>45481</v>
      </c>
      <c r="I933">
        <v>100960.05</v>
      </c>
      <c r="J933" t="s">
        <v>307</v>
      </c>
      <c r="K933">
        <v>-2711759573</v>
      </c>
      <c r="L933" t="s">
        <v>18</v>
      </c>
      <c r="M933" t="b">
        <v>0</v>
      </c>
      <c r="N933" s="6" cm="1">
        <f t="array" ref="N933">IF(Table_Employee!I933="N/A",
    IFERROR(MEDIAN(_xlfn._xlws.FILTER(Table_Employee_Clean[Salary],
        (Table_Employee_Clean[Department] = Table_Employee!E933) *
        (Table_Employee_Clean[Region] = Table_Employee!F933))),
    "N/A"),
Table_Employee!I933)</f>
        <v>100960.05</v>
      </c>
      <c r="O933" t="str">
        <f>" "&amp;SUBSTITUTE(Table_Employee_Clean[[#This Row],[Phone]],"-","")</f>
        <v xml:space="preserve"> 2711759573</v>
      </c>
      <c r="P933" t="str">
        <f>TEXT(Table_Employee_Clean[[#This Row],[Format_Phone]],"(000) 000-0000")</f>
        <v>(271) 175-9573</v>
      </c>
      <c r="Q933" t="str">
        <f>CONCATENATE(TRIM(Table_Employee_Clean[[#This Row],[First_Name]])," ",TRIM(Table_Employee_Clean[[#This Row],[Last_Name]]))</f>
        <v>Heidi Brown</v>
      </c>
      <c r="R933">
        <f ca="1">DATEDIF(Table_Employee_Clean[[#This Row],[Join_Date]], TODAY(), "y")</f>
        <v>2</v>
      </c>
      <c r="S933" t="str">
        <f>CONCATENATE(TRIM(Table_Employee_Clean[[#This Row],[Name_Concat]])," FROM ",TRIM(Table_Employee_Clean[[#This Row],[Region]]))</f>
        <v>Heidi Brown FROM California</v>
      </c>
    </row>
    <row r="934" spans="1:19" x14ac:dyDescent="0.25">
      <c r="A934" t="s">
        <v>1068</v>
      </c>
      <c r="B934" t="s">
        <v>67</v>
      </c>
      <c r="C934" t="s">
        <v>111</v>
      </c>
      <c r="D934">
        <v>30</v>
      </c>
      <c r="E934" t="s">
        <v>1168</v>
      </c>
      <c r="F934" t="s">
        <v>1171</v>
      </c>
      <c r="G934" t="s">
        <v>16</v>
      </c>
      <c r="H934" s="5">
        <v>44125</v>
      </c>
      <c r="I934">
        <v>64544.87</v>
      </c>
      <c r="J934" t="s">
        <v>122</v>
      </c>
      <c r="K934">
        <v>-9885582983</v>
      </c>
      <c r="L934" t="s">
        <v>18</v>
      </c>
      <c r="M934" t="b">
        <v>1</v>
      </c>
      <c r="N934" s="6" cm="1">
        <f t="array" ref="N934">IF(Table_Employee!I934="N/A",
    IFERROR(MEDIAN(_xlfn._xlws.FILTER(Table_Employee_Clean[Salary],
        (Table_Employee_Clean[Department] = Table_Employee!E934) *
        (Table_Employee_Clean[Region] = Table_Employee!F934))),
    "N/A"),
Table_Employee!I934)</f>
        <v>64544.87</v>
      </c>
      <c r="O934" t="str">
        <f>" "&amp;SUBSTITUTE(Table_Employee_Clean[[#This Row],[Phone]],"-","")</f>
        <v xml:space="preserve"> 9885582983</v>
      </c>
      <c r="P934" t="str">
        <f>TEXT(Table_Employee_Clean[[#This Row],[Format_Phone]],"(000) 000-0000")</f>
        <v>(988) 558-2983</v>
      </c>
      <c r="Q934" t="str">
        <f>CONCATENATE(TRIM(Table_Employee_Clean[[#This Row],[First_Name]])," ",TRIM(Table_Employee_Clean[[#This Row],[Last_Name]]))</f>
        <v>Grace Smith</v>
      </c>
      <c r="R934">
        <f ca="1">DATEDIF(Table_Employee_Clean[[#This Row],[Join_Date]], TODAY(), "y")</f>
        <v>5</v>
      </c>
      <c r="S934" t="str">
        <f>CONCATENATE(TRIM(Table_Employee_Clean[[#This Row],[Name_Concat]])," FROM ",TRIM(Table_Employee_Clean[[#This Row],[Region]]))</f>
        <v>Grace Smith FROM Illinois</v>
      </c>
    </row>
    <row r="935" spans="1:19" x14ac:dyDescent="0.25">
      <c r="A935" t="s">
        <v>1069</v>
      </c>
      <c r="B935" t="s">
        <v>36</v>
      </c>
      <c r="C935" t="s">
        <v>111</v>
      </c>
      <c r="D935">
        <v>25</v>
      </c>
      <c r="E935" t="s">
        <v>1168</v>
      </c>
      <c r="F935" t="s">
        <v>1167</v>
      </c>
      <c r="G935" t="s">
        <v>16</v>
      </c>
      <c r="H935" s="5">
        <v>43844</v>
      </c>
      <c r="I935">
        <v>78662.240000000005</v>
      </c>
      <c r="J935" t="s">
        <v>124</v>
      </c>
      <c r="K935">
        <v>-9330674583</v>
      </c>
      <c r="L935" t="s">
        <v>40</v>
      </c>
      <c r="M935" t="b">
        <v>1</v>
      </c>
      <c r="N935" s="6" cm="1">
        <f t="array" ref="N935">IF(Table_Employee!I935="N/A",
    IFERROR(MEDIAN(_xlfn._xlws.FILTER(Table_Employee_Clean[Salary],
        (Table_Employee_Clean[Department] = Table_Employee!E935) *
        (Table_Employee_Clean[Region] = Table_Employee!F935))),
    "N/A"),
Table_Employee!I935)</f>
        <v>78662.240000000005</v>
      </c>
      <c r="O935" t="str">
        <f>" "&amp;SUBSTITUTE(Table_Employee_Clean[[#This Row],[Phone]],"-","")</f>
        <v xml:space="preserve"> 9330674583</v>
      </c>
      <c r="P935" t="str">
        <f>TEXT(Table_Employee_Clean[[#This Row],[Format_Phone]],"(000) 000-0000")</f>
        <v>(933) 067-4583</v>
      </c>
      <c r="Q935" t="str">
        <f>CONCATENATE(TRIM(Table_Employee_Clean[[#This Row],[First_Name]])," ",TRIM(Table_Employee_Clean[[#This Row],[Last_Name]]))</f>
        <v>Frank Smith</v>
      </c>
      <c r="R935">
        <f ca="1">DATEDIF(Table_Employee_Clean[[#This Row],[Join_Date]], TODAY(), "y")</f>
        <v>6</v>
      </c>
      <c r="S935" t="str">
        <f>CONCATENATE(TRIM(Table_Employee_Clean[[#This Row],[Name_Concat]])," FROM ",TRIM(Table_Employee_Clean[[#This Row],[Region]]))</f>
        <v>Frank Smith FROM Florida</v>
      </c>
    </row>
    <row r="936" spans="1:19" x14ac:dyDescent="0.25">
      <c r="A936" t="s">
        <v>1070</v>
      </c>
      <c r="B936" t="s">
        <v>67</v>
      </c>
      <c r="C936" t="s">
        <v>42</v>
      </c>
      <c r="D936">
        <v>30</v>
      </c>
      <c r="E936" t="s">
        <v>1168</v>
      </c>
      <c r="F936" t="s">
        <v>1167</v>
      </c>
      <c r="G936" t="s">
        <v>28</v>
      </c>
      <c r="H936" s="5">
        <v>44994</v>
      </c>
      <c r="I936">
        <v>102867.06</v>
      </c>
      <c r="J936" t="s">
        <v>78</v>
      </c>
      <c r="K936">
        <v>-7609441282</v>
      </c>
      <c r="L936" t="s">
        <v>18</v>
      </c>
      <c r="M936" t="b">
        <v>1</v>
      </c>
      <c r="N936" s="6" cm="1">
        <f t="array" ref="N936">IF(Table_Employee!I936="N/A",
    IFERROR(MEDIAN(_xlfn._xlws.FILTER(Table_Employee_Clean[Salary],
        (Table_Employee_Clean[Department] = Table_Employee!E936) *
        (Table_Employee_Clean[Region] = Table_Employee!F936))),
    "N/A"),
Table_Employee!I936)</f>
        <v>102867.06</v>
      </c>
      <c r="O936" t="str">
        <f>" "&amp;SUBSTITUTE(Table_Employee_Clean[[#This Row],[Phone]],"-","")</f>
        <v xml:space="preserve"> 7609441282</v>
      </c>
      <c r="P936" t="str">
        <f>TEXT(Table_Employee_Clean[[#This Row],[Format_Phone]],"(000) 000-0000")</f>
        <v>(760) 944-1282</v>
      </c>
      <c r="Q936" t="str">
        <f>CONCATENATE(TRIM(Table_Employee_Clean[[#This Row],[First_Name]])," ",TRIM(Table_Employee_Clean[[#This Row],[Last_Name]]))</f>
        <v>Grace Garcia</v>
      </c>
      <c r="R936">
        <f ca="1">DATEDIF(Table_Employee_Clean[[#This Row],[Join_Date]], TODAY(), "y")</f>
        <v>3</v>
      </c>
      <c r="S936" t="str">
        <f>CONCATENATE(TRIM(Table_Employee_Clean[[#This Row],[Name_Concat]])," FROM ",TRIM(Table_Employee_Clean[[#This Row],[Region]]))</f>
        <v>Grace Garcia FROM Florida</v>
      </c>
    </row>
    <row r="937" spans="1:19" x14ac:dyDescent="0.25">
      <c r="A937" t="s">
        <v>1071</v>
      </c>
      <c r="B937" t="s">
        <v>52</v>
      </c>
      <c r="C937" t="s">
        <v>111</v>
      </c>
      <c r="D937">
        <v>40</v>
      </c>
      <c r="E937" t="s">
        <v>1170</v>
      </c>
      <c r="F937" t="s">
        <v>1171</v>
      </c>
      <c r="G937" t="s">
        <v>33</v>
      </c>
      <c r="H937" s="5">
        <v>43917</v>
      </c>
      <c r="I937">
        <v>107595.95</v>
      </c>
      <c r="J937" t="s">
        <v>167</v>
      </c>
      <c r="K937">
        <v>-3372188565</v>
      </c>
      <c r="L937" t="s">
        <v>23</v>
      </c>
      <c r="M937" t="b">
        <v>1</v>
      </c>
      <c r="N937" s="6" cm="1">
        <f t="array" ref="N937">IF(Table_Employee!I937="N/A",
    IFERROR(MEDIAN(_xlfn._xlws.FILTER(Table_Employee_Clean[Salary],
        (Table_Employee_Clean[Department] = Table_Employee!E937) *
        (Table_Employee_Clean[Region] = Table_Employee!F937))),
    "N/A"),
Table_Employee!I937)</f>
        <v>107595.95</v>
      </c>
      <c r="O937" t="str">
        <f>" "&amp;SUBSTITUTE(Table_Employee_Clean[[#This Row],[Phone]],"-","")</f>
        <v xml:space="preserve"> 3372188565</v>
      </c>
      <c r="P937" t="str">
        <f>TEXT(Table_Employee_Clean[[#This Row],[Format_Phone]],"(000) 000-0000")</f>
        <v>(337) 218-8565</v>
      </c>
      <c r="Q937" t="str">
        <f>CONCATENATE(TRIM(Table_Employee_Clean[[#This Row],[First_Name]])," ",TRIM(Table_Employee_Clean[[#This Row],[Last_Name]]))</f>
        <v>Charlie Smith</v>
      </c>
      <c r="R937">
        <f ca="1">DATEDIF(Table_Employee_Clean[[#This Row],[Join_Date]], TODAY(), "y")</f>
        <v>6</v>
      </c>
      <c r="S937" t="str">
        <f>CONCATENATE(TRIM(Table_Employee_Clean[[#This Row],[Name_Concat]])," FROM ",TRIM(Table_Employee_Clean[[#This Row],[Region]]))</f>
        <v>Charlie Smith FROM Illinois</v>
      </c>
    </row>
    <row r="938" spans="1:19" x14ac:dyDescent="0.25">
      <c r="A938" t="s">
        <v>1072</v>
      </c>
      <c r="B938" t="s">
        <v>32</v>
      </c>
      <c r="C938" t="s">
        <v>86</v>
      </c>
      <c r="D938">
        <v>40</v>
      </c>
      <c r="E938" t="s">
        <v>1168</v>
      </c>
      <c r="F938" t="s">
        <v>1165</v>
      </c>
      <c r="G938" t="s">
        <v>33</v>
      </c>
      <c r="H938" s="5">
        <v>44290</v>
      </c>
      <c r="I938" t="s">
        <v>223</v>
      </c>
      <c r="J938" t="s">
        <v>213</v>
      </c>
      <c r="K938">
        <v>-6954132970</v>
      </c>
      <c r="L938" t="s">
        <v>30</v>
      </c>
      <c r="M938" t="b">
        <v>0</v>
      </c>
      <c r="N938" s="6" cm="1">
        <f t="array" ref="N938">IF(Table_Employee!I938="N/A",
    IFERROR(MEDIAN(_xlfn._xlws.FILTER(Table_Employee_Clean[Salary],
        (Table_Employee_Clean[Department] = Table_Employee!E938) *
        (Table_Employee_Clean[Region] = Table_Employee!F938))),
    "N/A"),
Table_Employee!I938)</f>
        <v>82750.05</v>
      </c>
      <c r="O938" t="str">
        <f>" "&amp;SUBSTITUTE(Table_Employee_Clean[[#This Row],[Phone]],"-","")</f>
        <v xml:space="preserve"> 6954132970</v>
      </c>
      <c r="P938" t="str">
        <f>TEXT(Table_Employee_Clean[[#This Row],[Format_Phone]],"(000) 000-0000")</f>
        <v>(695) 413-2970</v>
      </c>
      <c r="Q938" t="str">
        <f>CONCATENATE(TRIM(Table_Employee_Clean[[#This Row],[First_Name]])," ",TRIM(Table_Employee_Clean[[#This Row],[Last_Name]]))</f>
        <v>Eva Miller</v>
      </c>
      <c r="R938">
        <f ca="1">DATEDIF(Table_Employee_Clean[[#This Row],[Join_Date]], TODAY(), "y")</f>
        <v>5</v>
      </c>
      <c r="S938" t="str">
        <f>CONCATENATE(TRIM(Table_Employee_Clean[[#This Row],[Name_Concat]])," FROM ",TRIM(Table_Employee_Clean[[#This Row],[Region]]))</f>
        <v>Eva Miller FROM Nevada</v>
      </c>
    </row>
    <row r="939" spans="1:19" x14ac:dyDescent="0.25">
      <c r="A939" t="s">
        <v>1073</v>
      </c>
      <c r="B939" t="s">
        <v>32</v>
      </c>
      <c r="C939" t="s">
        <v>26</v>
      </c>
      <c r="D939">
        <v>35</v>
      </c>
      <c r="E939" t="s">
        <v>1160</v>
      </c>
      <c r="F939" t="s">
        <v>1165</v>
      </c>
      <c r="G939" t="s">
        <v>33</v>
      </c>
      <c r="H939" s="5">
        <v>44085</v>
      </c>
      <c r="I939">
        <v>95766.91</v>
      </c>
      <c r="J939" t="s">
        <v>224</v>
      </c>
      <c r="K939">
        <v>-5066626704</v>
      </c>
      <c r="L939" t="s">
        <v>18</v>
      </c>
      <c r="M939" t="b">
        <v>1</v>
      </c>
      <c r="N939" s="6" cm="1">
        <f t="array" ref="N939">IF(Table_Employee!I939="N/A",
    IFERROR(MEDIAN(_xlfn._xlws.FILTER(Table_Employee_Clean[Salary],
        (Table_Employee_Clean[Department] = Table_Employee!E939) *
        (Table_Employee_Clean[Region] = Table_Employee!F939))),
    "N/A"),
Table_Employee!I939)</f>
        <v>95766.91</v>
      </c>
      <c r="O939" t="str">
        <f>" "&amp;SUBSTITUTE(Table_Employee_Clean[[#This Row],[Phone]],"-","")</f>
        <v xml:space="preserve"> 5066626704</v>
      </c>
      <c r="P939" t="str">
        <f>TEXT(Table_Employee_Clean[[#This Row],[Format_Phone]],"(000) 000-0000")</f>
        <v>(506) 662-6704</v>
      </c>
      <c r="Q939" t="str">
        <f>CONCATENATE(TRIM(Table_Employee_Clean[[#This Row],[First_Name]])," ",TRIM(Table_Employee_Clean[[#This Row],[Last_Name]]))</f>
        <v>Eva Jones</v>
      </c>
      <c r="R939">
        <f ca="1">DATEDIF(Table_Employee_Clean[[#This Row],[Join_Date]], TODAY(), "y")</f>
        <v>6</v>
      </c>
      <c r="S939" t="str">
        <f>CONCATENATE(TRIM(Table_Employee_Clean[[#This Row],[Name_Concat]])," FROM ",TRIM(Table_Employee_Clean[[#This Row],[Region]]))</f>
        <v>Eva Jones FROM Nevada</v>
      </c>
    </row>
    <row r="940" spans="1:19" x14ac:dyDescent="0.25">
      <c r="A940" t="s">
        <v>1074</v>
      </c>
      <c r="B940" t="s">
        <v>67</v>
      </c>
      <c r="C940" t="s">
        <v>86</v>
      </c>
      <c r="D940">
        <v>30</v>
      </c>
      <c r="E940" t="s">
        <v>1162</v>
      </c>
      <c r="F940" t="s">
        <v>1165</v>
      </c>
      <c r="G940" t="s">
        <v>28</v>
      </c>
      <c r="H940" s="5">
        <v>44332</v>
      </c>
      <c r="I940">
        <v>51990.98</v>
      </c>
      <c r="J940" t="s">
        <v>147</v>
      </c>
      <c r="K940">
        <v>-5143776935</v>
      </c>
      <c r="L940" t="s">
        <v>23</v>
      </c>
      <c r="M940" t="b">
        <v>1</v>
      </c>
      <c r="N940" s="6" cm="1">
        <f t="array" ref="N940">IF(Table_Employee!I940="N/A",
    IFERROR(MEDIAN(_xlfn._xlws.FILTER(Table_Employee_Clean[Salary],
        (Table_Employee_Clean[Department] = Table_Employee!E940) *
        (Table_Employee_Clean[Region] = Table_Employee!F940))),
    "N/A"),
Table_Employee!I940)</f>
        <v>51990.98</v>
      </c>
      <c r="O940" t="str">
        <f>" "&amp;SUBSTITUTE(Table_Employee_Clean[[#This Row],[Phone]],"-","")</f>
        <v xml:space="preserve"> 5143776935</v>
      </c>
      <c r="P940" t="str">
        <f>TEXT(Table_Employee_Clean[[#This Row],[Format_Phone]],"(000) 000-0000")</f>
        <v>(514) 377-6935</v>
      </c>
      <c r="Q940" t="str">
        <f>CONCATENATE(TRIM(Table_Employee_Clean[[#This Row],[First_Name]])," ",TRIM(Table_Employee_Clean[[#This Row],[Last_Name]]))</f>
        <v>Grace Miller</v>
      </c>
      <c r="R940">
        <f ca="1">DATEDIF(Table_Employee_Clean[[#This Row],[Join_Date]], TODAY(), "y")</f>
        <v>5</v>
      </c>
      <c r="S940" t="str">
        <f>CONCATENATE(TRIM(Table_Employee_Clean[[#This Row],[Name_Concat]])," FROM ",TRIM(Table_Employee_Clean[[#This Row],[Region]]))</f>
        <v>Grace Miller FROM Nevada</v>
      </c>
    </row>
    <row r="941" spans="1:19" x14ac:dyDescent="0.25">
      <c r="A941" t="s">
        <v>1075</v>
      </c>
      <c r="B941" t="s">
        <v>63</v>
      </c>
      <c r="C941" t="s">
        <v>53</v>
      </c>
      <c r="D941">
        <v>25</v>
      </c>
      <c r="E941" t="s">
        <v>1168</v>
      </c>
      <c r="F941" t="s">
        <v>1165</v>
      </c>
      <c r="G941" t="s">
        <v>33</v>
      </c>
      <c r="H941" s="5">
        <v>45021</v>
      </c>
      <c r="I941">
        <v>83634.009999999995</v>
      </c>
      <c r="J941" t="s">
        <v>104</v>
      </c>
      <c r="K941">
        <v>-6343925294</v>
      </c>
      <c r="L941" t="s">
        <v>18</v>
      </c>
      <c r="M941" t="b">
        <v>1</v>
      </c>
      <c r="N941" s="6" cm="1">
        <f t="array" ref="N941">IF(Table_Employee!I941="N/A",
    IFERROR(MEDIAN(_xlfn._xlws.FILTER(Table_Employee_Clean[Salary],
        (Table_Employee_Clean[Department] = Table_Employee!E941) *
        (Table_Employee_Clean[Region] = Table_Employee!F941))),
    "N/A"),
Table_Employee!I941)</f>
        <v>83634.009999999995</v>
      </c>
      <c r="O941" t="str">
        <f>" "&amp;SUBSTITUTE(Table_Employee_Clean[[#This Row],[Phone]],"-","")</f>
        <v xml:space="preserve"> 6343925294</v>
      </c>
      <c r="P941" t="str">
        <f>TEXT(Table_Employee_Clean[[#This Row],[Format_Phone]],"(000) 000-0000")</f>
        <v>(634) 392-5294</v>
      </c>
      <c r="Q941" t="str">
        <f>CONCATENATE(TRIM(Table_Employee_Clean[[#This Row],[First_Name]])," ",TRIM(Table_Employee_Clean[[#This Row],[Last_Name]]))</f>
        <v>Heidi Johnson</v>
      </c>
      <c r="R941">
        <f ca="1">DATEDIF(Table_Employee_Clean[[#This Row],[Join_Date]], TODAY(), "y")</f>
        <v>3</v>
      </c>
      <c r="S941" t="str">
        <f>CONCATENATE(TRIM(Table_Employee_Clean[[#This Row],[Name_Concat]])," FROM ",TRIM(Table_Employee_Clean[[#This Row],[Region]]))</f>
        <v>Heidi Johnson FROM Nevada</v>
      </c>
    </row>
    <row r="942" spans="1:19" x14ac:dyDescent="0.25">
      <c r="A942" t="s">
        <v>1076</v>
      </c>
      <c r="B942" t="s">
        <v>32</v>
      </c>
      <c r="C942" t="s">
        <v>20</v>
      </c>
      <c r="D942">
        <v>40</v>
      </c>
      <c r="E942" t="s">
        <v>1160</v>
      </c>
      <c r="F942" t="s">
        <v>1163</v>
      </c>
      <c r="G942" t="s">
        <v>33</v>
      </c>
      <c r="H942" s="5">
        <v>44880</v>
      </c>
      <c r="I942" t="s">
        <v>223</v>
      </c>
      <c r="J942" t="s">
        <v>138</v>
      </c>
      <c r="K942">
        <v>-9611110285</v>
      </c>
      <c r="L942" t="s">
        <v>30</v>
      </c>
      <c r="M942" t="b">
        <v>1</v>
      </c>
      <c r="N942" s="6" cm="1">
        <f t="array" ref="N942">IF(Table_Employee!I942="N/A",
    IFERROR(MEDIAN(_xlfn._xlws.FILTER(Table_Employee_Clean[Salary],
        (Table_Employee_Clean[Department] = Table_Employee!E942) *
        (Table_Employee_Clean[Region] = Table_Employee!F942))),
    "N/A"),
Table_Employee!I942)</f>
        <v>82617.654999999999</v>
      </c>
      <c r="O942" t="str">
        <f>" "&amp;SUBSTITUTE(Table_Employee_Clean[[#This Row],[Phone]],"-","")</f>
        <v xml:space="preserve"> 9611110285</v>
      </c>
      <c r="P942" t="str">
        <f>TEXT(Table_Employee_Clean[[#This Row],[Format_Phone]],"(000) 000-0000")</f>
        <v>(961) 111-0285</v>
      </c>
      <c r="Q942" t="str">
        <f>CONCATENATE(TRIM(Table_Employee_Clean[[#This Row],[First_Name]])," ",TRIM(Table_Employee_Clean[[#This Row],[Last_Name]]))</f>
        <v>Eva Brown</v>
      </c>
      <c r="R942">
        <f ca="1">DATEDIF(Table_Employee_Clean[[#This Row],[Join_Date]], TODAY(), "y")</f>
        <v>3</v>
      </c>
      <c r="S942" t="str">
        <f>CONCATENATE(TRIM(Table_Employee_Clean[[#This Row],[Name_Concat]])," FROM ",TRIM(Table_Employee_Clean[[#This Row],[Region]]))</f>
        <v>Eva Brown FROM Texas</v>
      </c>
    </row>
    <row r="943" spans="1:19" x14ac:dyDescent="0.25">
      <c r="A943" t="s">
        <v>1077</v>
      </c>
      <c r="B943" t="s">
        <v>32</v>
      </c>
      <c r="C943" t="s">
        <v>26</v>
      </c>
      <c r="D943">
        <v>30</v>
      </c>
      <c r="E943" t="s">
        <v>1168</v>
      </c>
      <c r="F943" t="s">
        <v>1163</v>
      </c>
      <c r="G943" t="s">
        <v>16</v>
      </c>
      <c r="H943" s="5">
        <v>44485</v>
      </c>
      <c r="I943">
        <v>82273.08</v>
      </c>
      <c r="J943" t="s">
        <v>224</v>
      </c>
      <c r="K943">
        <v>-7120072023</v>
      </c>
      <c r="L943" t="s">
        <v>23</v>
      </c>
      <c r="M943" t="b">
        <v>0</v>
      </c>
      <c r="N943" s="6" cm="1">
        <f t="array" ref="N943">IF(Table_Employee!I943="N/A",
    IFERROR(MEDIAN(_xlfn._xlws.FILTER(Table_Employee_Clean[Salary],
        (Table_Employee_Clean[Department] = Table_Employee!E943) *
        (Table_Employee_Clean[Region] = Table_Employee!F943))),
    "N/A"),
Table_Employee!I943)</f>
        <v>82273.08</v>
      </c>
      <c r="O943" t="str">
        <f>" "&amp;SUBSTITUTE(Table_Employee_Clean[[#This Row],[Phone]],"-","")</f>
        <v xml:space="preserve"> 7120072023</v>
      </c>
      <c r="P943" t="str">
        <f>TEXT(Table_Employee_Clean[[#This Row],[Format_Phone]],"(000) 000-0000")</f>
        <v>(712) 007-2023</v>
      </c>
      <c r="Q943" t="str">
        <f>CONCATENATE(TRIM(Table_Employee_Clean[[#This Row],[First_Name]])," ",TRIM(Table_Employee_Clean[[#This Row],[Last_Name]]))</f>
        <v>Eva Jones</v>
      </c>
      <c r="R943">
        <f ca="1">DATEDIF(Table_Employee_Clean[[#This Row],[Join_Date]], TODAY(), "y")</f>
        <v>4</v>
      </c>
      <c r="S943" t="str">
        <f>CONCATENATE(TRIM(Table_Employee_Clean[[#This Row],[Name_Concat]])," FROM ",TRIM(Table_Employee_Clean[[#This Row],[Region]]))</f>
        <v>Eva Jones FROM Texas</v>
      </c>
    </row>
    <row r="944" spans="1:19" x14ac:dyDescent="0.25">
      <c r="A944" t="s">
        <v>1078</v>
      </c>
      <c r="B944" t="s">
        <v>36</v>
      </c>
      <c r="C944" t="s">
        <v>42</v>
      </c>
      <c r="D944">
        <v>30</v>
      </c>
      <c r="E944" t="s">
        <v>1166</v>
      </c>
      <c r="F944" t="s">
        <v>1161</v>
      </c>
      <c r="G944" t="s">
        <v>33</v>
      </c>
      <c r="H944" s="5">
        <v>44690</v>
      </c>
      <c r="I944">
        <v>94537.3</v>
      </c>
      <c r="J944" t="s">
        <v>157</v>
      </c>
      <c r="K944">
        <v>-5591024509</v>
      </c>
      <c r="L944" t="s">
        <v>30</v>
      </c>
      <c r="M944" t="b">
        <v>1</v>
      </c>
      <c r="N944" s="6" cm="1">
        <f t="array" ref="N944">IF(Table_Employee!I944="N/A",
    IFERROR(MEDIAN(_xlfn._xlws.FILTER(Table_Employee_Clean[Salary],
        (Table_Employee_Clean[Department] = Table_Employee!E944) *
        (Table_Employee_Clean[Region] = Table_Employee!F944))),
    "N/A"),
Table_Employee!I944)</f>
        <v>94537.3</v>
      </c>
      <c r="O944" t="str">
        <f>" "&amp;SUBSTITUTE(Table_Employee_Clean[[#This Row],[Phone]],"-","")</f>
        <v xml:space="preserve"> 5591024509</v>
      </c>
      <c r="P944" t="str">
        <f>TEXT(Table_Employee_Clean[[#This Row],[Format_Phone]],"(000) 000-0000")</f>
        <v>(559) 102-4509</v>
      </c>
      <c r="Q944" t="str">
        <f>CONCATENATE(TRIM(Table_Employee_Clean[[#This Row],[First_Name]])," ",TRIM(Table_Employee_Clean[[#This Row],[Last_Name]]))</f>
        <v>Frank Garcia</v>
      </c>
      <c r="R944">
        <f ca="1">DATEDIF(Table_Employee_Clean[[#This Row],[Join_Date]], TODAY(), "y")</f>
        <v>4</v>
      </c>
      <c r="S944" t="str">
        <f>CONCATENATE(TRIM(Table_Employee_Clean[[#This Row],[Name_Concat]])," FROM ",TRIM(Table_Employee_Clean[[#This Row],[Region]]))</f>
        <v>Frank Garcia FROM California</v>
      </c>
    </row>
    <row r="945" spans="1:19" x14ac:dyDescent="0.25">
      <c r="A945" t="s">
        <v>1079</v>
      </c>
      <c r="B945" t="s">
        <v>25</v>
      </c>
      <c r="C945" t="s">
        <v>26</v>
      </c>
      <c r="D945">
        <v>35</v>
      </c>
      <c r="E945" t="s">
        <v>1170</v>
      </c>
      <c r="F945" t="s">
        <v>1171</v>
      </c>
      <c r="G945" t="s">
        <v>28</v>
      </c>
      <c r="H945" s="5">
        <v>43988</v>
      </c>
      <c r="I945">
        <v>85970.65</v>
      </c>
      <c r="J945" t="s">
        <v>29</v>
      </c>
      <c r="K945">
        <v>-9109032670</v>
      </c>
      <c r="L945" t="s">
        <v>30</v>
      </c>
      <c r="M945" t="b">
        <v>1</v>
      </c>
      <c r="N945" s="6" cm="1">
        <f t="array" ref="N945">IF(Table_Employee!I945="N/A",
    IFERROR(MEDIAN(_xlfn._xlws.FILTER(Table_Employee_Clean[Salary],
        (Table_Employee_Clean[Department] = Table_Employee!E945) *
        (Table_Employee_Clean[Region] = Table_Employee!F945))),
    "N/A"),
Table_Employee!I945)</f>
        <v>85970.65</v>
      </c>
      <c r="O945" t="str">
        <f>" "&amp;SUBSTITUTE(Table_Employee_Clean[[#This Row],[Phone]],"-","")</f>
        <v xml:space="preserve"> 9109032670</v>
      </c>
      <c r="P945" t="str">
        <f>TEXT(Table_Employee_Clean[[#This Row],[Format_Phone]],"(000) 000-0000")</f>
        <v>(910) 903-2670</v>
      </c>
      <c r="Q945" t="str">
        <f>CONCATENATE(TRIM(Table_Employee_Clean[[#This Row],[First_Name]])," ",TRIM(Table_Employee_Clean[[#This Row],[Last_Name]]))</f>
        <v>Alice Jones</v>
      </c>
      <c r="R945">
        <f ca="1">DATEDIF(Table_Employee_Clean[[#This Row],[Join_Date]], TODAY(), "y")</f>
        <v>6</v>
      </c>
      <c r="S945" t="str">
        <f>CONCATENATE(TRIM(Table_Employee_Clean[[#This Row],[Name_Concat]])," FROM ",TRIM(Table_Employee_Clean[[#This Row],[Region]]))</f>
        <v>Alice Jones FROM Illinois</v>
      </c>
    </row>
    <row r="946" spans="1:19" x14ac:dyDescent="0.25">
      <c r="A946" t="s">
        <v>1080</v>
      </c>
      <c r="B946" t="s">
        <v>52</v>
      </c>
      <c r="C946" t="s">
        <v>26</v>
      </c>
      <c r="D946">
        <v>25</v>
      </c>
      <c r="E946" t="s">
        <v>1168</v>
      </c>
      <c r="F946" t="s">
        <v>1169</v>
      </c>
      <c r="G946" t="s">
        <v>28</v>
      </c>
      <c r="H946" s="5">
        <v>44491</v>
      </c>
      <c r="I946">
        <v>111071.02</v>
      </c>
      <c r="J946" t="s">
        <v>109</v>
      </c>
      <c r="K946">
        <v>-4949819420</v>
      </c>
      <c r="L946" t="s">
        <v>23</v>
      </c>
      <c r="M946" t="b">
        <v>0</v>
      </c>
      <c r="N946" s="6" cm="1">
        <f t="array" ref="N946">IF(Table_Employee!I946="N/A",
    IFERROR(MEDIAN(_xlfn._xlws.FILTER(Table_Employee_Clean[Salary],
        (Table_Employee_Clean[Department] = Table_Employee!E946) *
        (Table_Employee_Clean[Region] = Table_Employee!F946))),
    "N/A"),
Table_Employee!I946)</f>
        <v>111071.02</v>
      </c>
      <c r="O946" t="str">
        <f>" "&amp;SUBSTITUTE(Table_Employee_Clean[[#This Row],[Phone]],"-","")</f>
        <v xml:space="preserve"> 4949819420</v>
      </c>
      <c r="P946" t="str">
        <f>TEXT(Table_Employee_Clean[[#This Row],[Format_Phone]],"(000) 000-0000")</f>
        <v>(494) 981-9420</v>
      </c>
      <c r="Q946" t="str">
        <f>CONCATENATE(TRIM(Table_Employee_Clean[[#This Row],[First_Name]])," ",TRIM(Table_Employee_Clean[[#This Row],[Last_Name]]))</f>
        <v>Charlie Jones</v>
      </c>
      <c r="R946">
        <f ca="1">DATEDIF(Table_Employee_Clean[[#This Row],[Join_Date]], TODAY(), "y")</f>
        <v>4</v>
      </c>
      <c r="S946" t="str">
        <f>CONCATENATE(TRIM(Table_Employee_Clean[[#This Row],[Name_Concat]])," FROM ",TRIM(Table_Employee_Clean[[#This Row],[Region]]))</f>
        <v>Charlie Jones FROM New York</v>
      </c>
    </row>
    <row r="947" spans="1:19" x14ac:dyDescent="0.25">
      <c r="A947" t="s">
        <v>1081</v>
      </c>
      <c r="B947" t="s">
        <v>32</v>
      </c>
      <c r="C947" t="s">
        <v>14</v>
      </c>
      <c r="D947">
        <v>35</v>
      </c>
      <c r="E947" t="s">
        <v>1160</v>
      </c>
      <c r="F947" t="s">
        <v>1165</v>
      </c>
      <c r="G947" t="s">
        <v>28</v>
      </c>
      <c r="H947" s="5">
        <v>44573</v>
      </c>
      <c r="I947">
        <v>56708.34</v>
      </c>
      <c r="J947" t="s">
        <v>34</v>
      </c>
      <c r="K947">
        <v>-7942817933</v>
      </c>
      <c r="L947" t="s">
        <v>23</v>
      </c>
      <c r="M947" t="b">
        <v>0</v>
      </c>
      <c r="N947" s="6" cm="1">
        <f t="array" ref="N947">IF(Table_Employee!I947="N/A",
    IFERROR(MEDIAN(_xlfn._xlws.FILTER(Table_Employee_Clean[Salary],
        (Table_Employee_Clean[Department] = Table_Employee!E947) *
        (Table_Employee_Clean[Region] = Table_Employee!F947))),
    "N/A"),
Table_Employee!I947)</f>
        <v>56708.34</v>
      </c>
      <c r="O947" t="str">
        <f>" "&amp;SUBSTITUTE(Table_Employee_Clean[[#This Row],[Phone]],"-","")</f>
        <v xml:space="preserve"> 7942817933</v>
      </c>
      <c r="P947" t="str">
        <f>TEXT(Table_Employee_Clean[[#This Row],[Format_Phone]],"(000) 000-0000")</f>
        <v>(794) 281-7933</v>
      </c>
      <c r="Q947" t="str">
        <f>CONCATENATE(TRIM(Table_Employee_Clean[[#This Row],[First_Name]])," ",TRIM(Table_Employee_Clean[[#This Row],[Last_Name]]))</f>
        <v>Eva Davis</v>
      </c>
      <c r="R947">
        <f ca="1">DATEDIF(Table_Employee_Clean[[#This Row],[Join_Date]], TODAY(), "y")</f>
        <v>4</v>
      </c>
      <c r="S947" t="str">
        <f>CONCATENATE(TRIM(Table_Employee_Clean[[#This Row],[Name_Concat]])," FROM ",TRIM(Table_Employee_Clean[[#This Row],[Region]]))</f>
        <v>Eva Davis FROM Nevada</v>
      </c>
    </row>
    <row r="948" spans="1:19" x14ac:dyDescent="0.25">
      <c r="A948" t="s">
        <v>1082</v>
      </c>
      <c r="B948" t="s">
        <v>52</v>
      </c>
      <c r="C948" t="s">
        <v>26</v>
      </c>
      <c r="D948">
        <v>25</v>
      </c>
      <c r="E948" t="s">
        <v>1164</v>
      </c>
      <c r="F948" t="s">
        <v>1171</v>
      </c>
      <c r="G948" t="s">
        <v>33</v>
      </c>
      <c r="H948" s="5">
        <v>44594</v>
      </c>
      <c r="I948">
        <v>104516.55</v>
      </c>
      <c r="J948" t="s">
        <v>109</v>
      </c>
      <c r="K948">
        <v>-652775843</v>
      </c>
      <c r="L948" t="s">
        <v>23</v>
      </c>
      <c r="M948" t="b">
        <v>0</v>
      </c>
      <c r="N948" s="6" cm="1">
        <f t="array" ref="N948">IF(Table_Employee!I948="N/A",
    IFERROR(MEDIAN(_xlfn._xlws.FILTER(Table_Employee_Clean[Salary],
        (Table_Employee_Clean[Department] = Table_Employee!E948) *
        (Table_Employee_Clean[Region] = Table_Employee!F948))),
    "N/A"),
Table_Employee!I948)</f>
        <v>104516.55</v>
      </c>
      <c r="O948" t="str">
        <f>" "&amp;SUBSTITUTE(Table_Employee_Clean[[#This Row],[Phone]],"-","")</f>
        <v xml:space="preserve"> 652775843</v>
      </c>
      <c r="P948" t="str">
        <f>TEXT(Table_Employee_Clean[[#This Row],[Format_Phone]],"(000) 000-0000")</f>
        <v>(065) 277-5843</v>
      </c>
      <c r="Q948" t="str">
        <f>CONCATENATE(TRIM(Table_Employee_Clean[[#This Row],[First_Name]])," ",TRIM(Table_Employee_Clean[[#This Row],[Last_Name]]))</f>
        <v>Charlie Jones</v>
      </c>
      <c r="R948">
        <f ca="1">DATEDIF(Table_Employee_Clean[[#This Row],[Join_Date]], TODAY(), "y")</f>
        <v>4</v>
      </c>
      <c r="S948" t="str">
        <f>CONCATENATE(TRIM(Table_Employee_Clean[[#This Row],[Name_Concat]])," FROM ",TRIM(Table_Employee_Clean[[#This Row],[Region]]))</f>
        <v>Charlie Jones FROM Illinois</v>
      </c>
    </row>
    <row r="949" spans="1:19" x14ac:dyDescent="0.25">
      <c r="A949" t="s">
        <v>1083</v>
      </c>
      <c r="B949" t="s">
        <v>52</v>
      </c>
      <c r="C949" t="s">
        <v>42</v>
      </c>
      <c r="D949">
        <v>25</v>
      </c>
      <c r="E949" t="s">
        <v>1164</v>
      </c>
      <c r="F949" t="s">
        <v>1169</v>
      </c>
      <c r="G949" t="s">
        <v>28</v>
      </c>
      <c r="H949" s="5">
        <v>44283</v>
      </c>
      <c r="I949">
        <v>108210.15</v>
      </c>
      <c r="J949" t="s">
        <v>81</v>
      </c>
      <c r="K949">
        <v>-6634533721</v>
      </c>
      <c r="L949" t="s">
        <v>40</v>
      </c>
      <c r="M949" t="b">
        <v>1</v>
      </c>
      <c r="N949" s="6" cm="1">
        <f t="array" ref="N949">IF(Table_Employee!I949="N/A",
    IFERROR(MEDIAN(_xlfn._xlws.FILTER(Table_Employee_Clean[Salary],
        (Table_Employee_Clean[Department] = Table_Employee!E949) *
        (Table_Employee_Clean[Region] = Table_Employee!F949))),
    "N/A"),
Table_Employee!I949)</f>
        <v>108210.15</v>
      </c>
      <c r="O949" t="str">
        <f>" "&amp;SUBSTITUTE(Table_Employee_Clean[[#This Row],[Phone]],"-","")</f>
        <v xml:space="preserve"> 6634533721</v>
      </c>
      <c r="P949" t="str">
        <f>TEXT(Table_Employee_Clean[[#This Row],[Format_Phone]],"(000) 000-0000")</f>
        <v>(663) 453-3721</v>
      </c>
      <c r="Q949" t="str">
        <f>CONCATENATE(TRIM(Table_Employee_Clean[[#This Row],[First_Name]])," ",TRIM(Table_Employee_Clean[[#This Row],[Last_Name]]))</f>
        <v>Charlie Garcia</v>
      </c>
      <c r="R949">
        <f ca="1">DATEDIF(Table_Employee_Clean[[#This Row],[Join_Date]], TODAY(), "y")</f>
        <v>5</v>
      </c>
      <c r="S949" t="str">
        <f>CONCATENATE(TRIM(Table_Employee_Clean[[#This Row],[Name_Concat]])," FROM ",TRIM(Table_Employee_Clean[[#This Row],[Region]]))</f>
        <v>Charlie Garcia FROM New York</v>
      </c>
    </row>
    <row r="950" spans="1:19" x14ac:dyDescent="0.25">
      <c r="A950" t="s">
        <v>1084</v>
      </c>
      <c r="B950" t="s">
        <v>13</v>
      </c>
      <c r="C950" t="s">
        <v>86</v>
      </c>
      <c r="D950">
        <v>40</v>
      </c>
      <c r="E950" t="s">
        <v>1162</v>
      </c>
      <c r="F950" t="s">
        <v>1163</v>
      </c>
      <c r="G950" t="s">
        <v>16</v>
      </c>
      <c r="H950" s="5">
        <v>45507</v>
      </c>
      <c r="I950" t="s">
        <v>223</v>
      </c>
      <c r="J950" t="s">
        <v>87</v>
      </c>
      <c r="K950">
        <v>-109121721</v>
      </c>
      <c r="L950" t="s">
        <v>23</v>
      </c>
      <c r="M950" t="b">
        <v>1</v>
      </c>
      <c r="N950" s="6" cm="1">
        <f t="array" ref="N950">IF(Table_Employee!I950="N/A",
    IFERROR(MEDIAN(_xlfn._xlws.FILTER(Table_Employee_Clean[Salary],
        (Table_Employee_Clean[Department] = Table_Employee!E950) *
        (Table_Employee_Clean[Region] = Table_Employee!F950))),
    "N/A"),
Table_Employee!I950)</f>
        <v>84839.485000000001</v>
      </c>
      <c r="O950" t="str">
        <f>" "&amp;SUBSTITUTE(Table_Employee_Clean[[#This Row],[Phone]],"-","")</f>
        <v xml:space="preserve"> 109121721</v>
      </c>
      <c r="P950" t="str">
        <f>TEXT(Table_Employee_Clean[[#This Row],[Format_Phone]],"(000) 000-0000")</f>
        <v>(010) 912-1721</v>
      </c>
      <c r="Q950" t="str">
        <f>CONCATENATE(TRIM(Table_Employee_Clean[[#This Row],[First_Name]])," ",TRIM(Table_Employee_Clean[[#This Row],[Last_Name]]))</f>
        <v>Bob Miller</v>
      </c>
      <c r="R950">
        <f ca="1">DATEDIF(Table_Employee_Clean[[#This Row],[Join_Date]], TODAY(), "y")</f>
        <v>2</v>
      </c>
      <c r="S950" t="str">
        <f>CONCATENATE(TRIM(Table_Employee_Clean[[#This Row],[Name_Concat]])," FROM ",TRIM(Table_Employee_Clean[[#This Row],[Region]]))</f>
        <v>Bob Miller FROM Texas</v>
      </c>
    </row>
    <row r="951" spans="1:19" x14ac:dyDescent="0.25">
      <c r="A951" t="s">
        <v>1085</v>
      </c>
      <c r="B951" t="s">
        <v>36</v>
      </c>
      <c r="C951" t="s">
        <v>26</v>
      </c>
      <c r="D951">
        <v>35</v>
      </c>
      <c r="E951" t="s">
        <v>1160</v>
      </c>
      <c r="F951" t="s">
        <v>1161</v>
      </c>
      <c r="G951" t="s">
        <v>16</v>
      </c>
      <c r="H951" s="5">
        <v>45504</v>
      </c>
      <c r="I951">
        <v>80935.649999999994</v>
      </c>
      <c r="J951" t="s">
        <v>46</v>
      </c>
      <c r="K951">
        <v>-1455937660</v>
      </c>
      <c r="L951" t="s">
        <v>23</v>
      </c>
      <c r="M951" t="b">
        <v>0</v>
      </c>
      <c r="N951" s="6" cm="1">
        <f t="array" ref="N951">IF(Table_Employee!I951="N/A",
    IFERROR(MEDIAN(_xlfn._xlws.FILTER(Table_Employee_Clean[Salary],
        (Table_Employee_Clean[Department] = Table_Employee!E951) *
        (Table_Employee_Clean[Region] = Table_Employee!F951))),
    "N/A"),
Table_Employee!I951)</f>
        <v>80935.649999999994</v>
      </c>
      <c r="O951" t="str">
        <f>" "&amp;SUBSTITUTE(Table_Employee_Clean[[#This Row],[Phone]],"-","")</f>
        <v xml:space="preserve"> 1455937660</v>
      </c>
      <c r="P951" t="str">
        <f>TEXT(Table_Employee_Clean[[#This Row],[Format_Phone]],"(000) 000-0000")</f>
        <v>(145) 593-7660</v>
      </c>
      <c r="Q951" t="str">
        <f>CONCATENATE(TRIM(Table_Employee_Clean[[#This Row],[First_Name]])," ",TRIM(Table_Employee_Clean[[#This Row],[Last_Name]]))</f>
        <v>Frank Jones</v>
      </c>
      <c r="R951">
        <f ca="1">DATEDIF(Table_Employee_Clean[[#This Row],[Join_Date]], TODAY(), "y")</f>
        <v>2</v>
      </c>
      <c r="S951" t="str">
        <f>CONCATENATE(TRIM(Table_Employee_Clean[[#This Row],[Name_Concat]])," FROM ",TRIM(Table_Employee_Clean[[#This Row],[Region]]))</f>
        <v>Frank Jones FROM California</v>
      </c>
    </row>
    <row r="952" spans="1:19" x14ac:dyDescent="0.25">
      <c r="A952" t="s">
        <v>1086</v>
      </c>
      <c r="B952" t="s">
        <v>36</v>
      </c>
      <c r="C952" t="s">
        <v>37</v>
      </c>
      <c r="D952">
        <v>30</v>
      </c>
      <c r="E952" t="s">
        <v>1160</v>
      </c>
      <c r="F952" t="s">
        <v>1161</v>
      </c>
      <c r="G952" t="s">
        <v>16</v>
      </c>
      <c r="H952" s="5">
        <v>45355</v>
      </c>
      <c r="I952">
        <v>107020.19</v>
      </c>
      <c r="J952" t="s">
        <v>39</v>
      </c>
      <c r="K952">
        <v>-8943705262</v>
      </c>
      <c r="L952" t="s">
        <v>23</v>
      </c>
      <c r="M952" t="b">
        <v>0</v>
      </c>
      <c r="N952" s="6" cm="1">
        <f t="array" ref="N952">IF(Table_Employee!I952="N/A",
    IFERROR(MEDIAN(_xlfn._xlws.FILTER(Table_Employee_Clean[Salary],
        (Table_Employee_Clean[Department] = Table_Employee!E952) *
        (Table_Employee_Clean[Region] = Table_Employee!F952))),
    "N/A"),
Table_Employee!I952)</f>
        <v>107020.19</v>
      </c>
      <c r="O952" t="str">
        <f>" "&amp;SUBSTITUTE(Table_Employee_Clean[[#This Row],[Phone]],"-","")</f>
        <v xml:space="preserve"> 8943705262</v>
      </c>
      <c r="P952" t="str">
        <f>TEXT(Table_Employee_Clean[[#This Row],[Format_Phone]],"(000) 000-0000")</f>
        <v>(894) 370-5262</v>
      </c>
      <c r="Q952" t="str">
        <f>CONCATENATE(TRIM(Table_Employee_Clean[[#This Row],[First_Name]])," ",TRIM(Table_Employee_Clean[[#This Row],[Last_Name]]))</f>
        <v>Frank Williams</v>
      </c>
      <c r="R952">
        <f ca="1">DATEDIF(Table_Employee_Clean[[#This Row],[Join_Date]], TODAY(), "y")</f>
        <v>2</v>
      </c>
      <c r="S952" t="str">
        <f>CONCATENATE(TRIM(Table_Employee_Clean[[#This Row],[Name_Concat]])," FROM ",TRIM(Table_Employee_Clean[[#This Row],[Region]]))</f>
        <v>Frank Williams FROM California</v>
      </c>
    </row>
    <row r="953" spans="1:19" x14ac:dyDescent="0.25">
      <c r="A953" t="s">
        <v>1087</v>
      </c>
      <c r="B953" t="s">
        <v>52</v>
      </c>
      <c r="C953" t="s">
        <v>20</v>
      </c>
      <c r="D953">
        <v>30</v>
      </c>
      <c r="E953" t="s">
        <v>1170</v>
      </c>
      <c r="F953" t="s">
        <v>1169</v>
      </c>
      <c r="G953" t="s">
        <v>16</v>
      </c>
      <c r="H953" s="5">
        <v>44097</v>
      </c>
      <c r="I953">
        <v>118677.67</v>
      </c>
      <c r="J953" t="s">
        <v>114</v>
      </c>
      <c r="K953">
        <v>-5100462775</v>
      </c>
      <c r="L953" t="s">
        <v>23</v>
      </c>
      <c r="M953" t="b">
        <v>0</v>
      </c>
      <c r="N953" s="6" cm="1">
        <f t="array" ref="N953">IF(Table_Employee!I953="N/A",
    IFERROR(MEDIAN(_xlfn._xlws.FILTER(Table_Employee_Clean[Salary],
        (Table_Employee_Clean[Department] = Table_Employee!E953) *
        (Table_Employee_Clean[Region] = Table_Employee!F953))),
    "N/A"),
Table_Employee!I953)</f>
        <v>118677.67</v>
      </c>
      <c r="O953" t="str">
        <f>" "&amp;SUBSTITUTE(Table_Employee_Clean[[#This Row],[Phone]],"-","")</f>
        <v xml:space="preserve"> 5100462775</v>
      </c>
      <c r="P953" t="str">
        <f>TEXT(Table_Employee_Clean[[#This Row],[Format_Phone]],"(000) 000-0000")</f>
        <v>(510) 046-2775</v>
      </c>
      <c r="Q953" t="str">
        <f>CONCATENATE(TRIM(Table_Employee_Clean[[#This Row],[First_Name]])," ",TRIM(Table_Employee_Clean[[#This Row],[Last_Name]]))</f>
        <v>Charlie Brown</v>
      </c>
      <c r="R953">
        <f ca="1">DATEDIF(Table_Employee_Clean[[#This Row],[Join_Date]], TODAY(), "y")</f>
        <v>6</v>
      </c>
      <c r="S953" t="str">
        <f>CONCATENATE(TRIM(Table_Employee_Clean[[#This Row],[Name_Concat]])," FROM ",TRIM(Table_Employee_Clean[[#This Row],[Region]]))</f>
        <v>Charlie Brown FROM New York</v>
      </c>
    </row>
    <row r="954" spans="1:19" x14ac:dyDescent="0.25">
      <c r="A954" t="s">
        <v>1088</v>
      </c>
      <c r="B954" t="s">
        <v>13</v>
      </c>
      <c r="C954" t="s">
        <v>26</v>
      </c>
      <c r="D954">
        <v>25</v>
      </c>
      <c r="E954" t="s">
        <v>1166</v>
      </c>
      <c r="F954" t="s">
        <v>1167</v>
      </c>
      <c r="G954" t="s">
        <v>33</v>
      </c>
      <c r="H954" s="5">
        <v>43918</v>
      </c>
      <c r="I954">
        <v>63744.57</v>
      </c>
      <c r="J954" t="s">
        <v>48</v>
      </c>
      <c r="K954">
        <v>-5725659201</v>
      </c>
      <c r="L954" t="s">
        <v>18</v>
      </c>
      <c r="M954" t="b">
        <v>0</v>
      </c>
      <c r="N954" s="6" cm="1">
        <f t="array" ref="N954">IF(Table_Employee!I954="N/A",
    IFERROR(MEDIAN(_xlfn._xlws.FILTER(Table_Employee_Clean[Salary],
        (Table_Employee_Clean[Department] = Table_Employee!E954) *
        (Table_Employee_Clean[Region] = Table_Employee!F954))),
    "N/A"),
Table_Employee!I954)</f>
        <v>63744.57</v>
      </c>
      <c r="O954" t="str">
        <f>" "&amp;SUBSTITUTE(Table_Employee_Clean[[#This Row],[Phone]],"-","")</f>
        <v xml:space="preserve"> 5725659201</v>
      </c>
      <c r="P954" t="str">
        <f>TEXT(Table_Employee_Clean[[#This Row],[Format_Phone]],"(000) 000-0000")</f>
        <v>(572) 565-9201</v>
      </c>
      <c r="Q954" t="str">
        <f>CONCATENATE(TRIM(Table_Employee_Clean[[#This Row],[First_Name]])," ",TRIM(Table_Employee_Clean[[#This Row],[Last_Name]]))</f>
        <v>Bob Jones</v>
      </c>
      <c r="R954">
        <f ca="1">DATEDIF(Table_Employee_Clean[[#This Row],[Join_Date]], TODAY(), "y")</f>
        <v>6</v>
      </c>
      <c r="S954" t="str">
        <f>CONCATENATE(TRIM(Table_Employee_Clean[[#This Row],[Name_Concat]])," FROM ",TRIM(Table_Employee_Clean[[#This Row],[Region]]))</f>
        <v>Bob Jones FROM Florida</v>
      </c>
    </row>
    <row r="955" spans="1:19" x14ac:dyDescent="0.25">
      <c r="A955" t="s">
        <v>1089</v>
      </c>
      <c r="B955" t="s">
        <v>25</v>
      </c>
      <c r="C955" t="s">
        <v>20</v>
      </c>
      <c r="D955">
        <v>40</v>
      </c>
      <c r="E955" t="s">
        <v>1166</v>
      </c>
      <c r="F955" t="s">
        <v>1161</v>
      </c>
      <c r="G955" t="s">
        <v>16</v>
      </c>
      <c r="H955" s="5">
        <v>43966</v>
      </c>
      <c r="I955" t="s">
        <v>223</v>
      </c>
      <c r="J955" t="s">
        <v>76</v>
      </c>
      <c r="K955">
        <v>-4617520237</v>
      </c>
      <c r="L955" t="s">
        <v>40</v>
      </c>
      <c r="M955" t="b">
        <v>0</v>
      </c>
      <c r="N955" s="6" cm="1">
        <f t="array" ref="N955">IF(Table_Employee!I955="N/A",
    IFERROR(MEDIAN(_xlfn._xlws.FILTER(Table_Employee_Clean[Salary],
        (Table_Employee_Clean[Department] = Table_Employee!E955) *
        (Table_Employee_Clean[Region] = Table_Employee!F955))),
    "N/A"),
Table_Employee!I955)</f>
        <v>87126.604999999996</v>
      </c>
      <c r="O955" t="str">
        <f>" "&amp;SUBSTITUTE(Table_Employee_Clean[[#This Row],[Phone]],"-","")</f>
        <v xml:space="preserve"> 4617520237</v>
      </c>
      <c r="P955" t="str">
        <f>TEXT(Table_Employee_Clean[[#This Row],[Format_Phone]],"(000) 000-0000")</f>
        <v>(461) 752-0237</v>
      </c>
      <c r="Q955" t="str">
        <f>CONCATENATE(TRIM(Table_Employee_Clean[[#This Row],[First_Name]])," ",TRIM(Table_Employee_Clean[[#This Row],[Last_Name]]))</f>
        <v>Alice Brown</v>
      </c>
      <c r="R955">
        <f ca="1">DATEDIF(Table_Employee_Clean[[#This Row],[Join_Date]], TODAY(), "y")</f>
        <v>6</v>
      </c>
      <c r="S955" t="str">
        <f>CONCATENATE(TRIM(Table_Employee_Clean[[#This Row],[Name_Concat]])," FROM ",TRIM(Table_Employee_Clean[[#This Row],[Region]]))</f>
        <v>Alice Brown FROM California</v>
      </c>
    </row>
    <row r="956" spans="1:19" x14ac:dyDescent="0.25">
      <c r="A956" t="s">
        <v>1090</v>
      </c>
      <c r="B956" t="s">
        <v>13</v>
      </c>
      <c r="C956" t="s">
        <v>37</v>
      </c>
      <c r="D956">
        <v>25</v>
      </c>
      <c r="E956" t="s">
        <v>1168</v>
      </c>
      <c r="F956" t="s">
        <v>1169</v>
      </c>
      <c r="G956" t="s">
        <v>28</v>
      </c>
      <c r="H956" s="5">
        <v>44240</v>
      </c>
      <c r="I956">
        <v>62934.73</v>
      </c>
      <c r="J956" t="s">
        <v>129</v>
      </c>
      <c r="K956">
        <v>-9743260054</v>
      </c>
      <c r="L956" t="s">
        <v>30</v>
      </c>
      <c r="M956" t="b">
        <v>0</v>
      </c>
      <c r="N956" s="6" cm="1">
        <f t="array" ref="N956">IF(Table_Employee!I956="N/A",
    IFERROR(MEDIAN(_xlfn._xlws.FILTER(Table_Employee_Clean[Salary],
        (Table_Employee_Clean[Department] = Table_Employee!E956) *
        (Table_Employee_Clean[Region] = Table_Employee!F956))),
    "N/A"),
Table_Employee!I956)</f>
        <v>62934.73</v>
      </c>
      <c r="O956" t="str">
        <f>" "&amp;SUBSTITUTE(Table_Employee_Clean[[#This Row],[Phone]],"-","")</f>
        <v xml:space="preserve"> 9743260054</v>
      </c>
      <c r="P956" t="str">
        <f>TEXT(Table_Employee_Clean[[#This Row],[Format_Phone]],"(000) 000-0000")</f>
        <v>(974) 326-0054</v>
      </c>
      <c r="Q956" t="str">
        <f>CONCATENATE(TRIM(Table_Employee_Clean[[#This Row],[First_Name]])," ",TRIM(Table_Employee_Clean[[#This Row],[Last_Name]]))</f>
        <v>Bob Williams</v>
      </c>
      <c r="R956">
        <f ca="1">DATEDIF(Table_Employee_Clean[[#This Row],[Join_Date]], TODAY(), "y")</f>
        <v>5</v>
      </c>
      <c r="S956" t="str">
        <f>CONCATENATE(TRIM(Table_Employee_Clean[[#This Row],[Name_Concat]])," FROM ",TRIM(Table_Employee_Clean[[#This Row],[Region]]))</f>
        <v>Bob Williams FROM New York</v>
      </c>
    </row>
    <row r="957" spans="1:19" x14ac:dyDescent="0.25">
      <c r="A957" t="s">
        <v>1091</v>
      </c>
      <c r="B957" t="s">
        <v>13</v>
      </c>
      <c r="C957" t="s">
        <v>37</v>
      </c>
      <c r="D957">
        <v>30</v>
      </c>
      <c r="E957" t="s">
        <v>1160</v>
      </c>
      <c r="F957" t="s">
        <v>1161</v>
      </c>
      <c r="G957" t="s">
        <v>28</v>
      </c>
      <c r="H957" s="5">
        <v>44543</v>
      </c>
      <c r="I957">
        <v>74654.23</v>
      </c>
      <c r="J957" t="s">
        <v>129</v>
      </c>
      <c r="K957">
        <v>-9550178331</v>
      </c>
      <c r="L957" t="s">
        <v>23</v>
      </c>
      <c r="M957" t="b">
        <v>1</v>
      </c>
      <c r="N957" s="6" cm="1">
        <f t="array" ref="N957">IF(Table_Employee!I957="N/A",
    IFERROR(MEDIAN(_xlfn._xlws.FILTER(Table_Employee_Clean[Salary],
        (Table_Employee_Clean[Department] = Table_Employee!E957) *
        (Table_Employee_Clean[Region] = Table_Employee!F957))),
    "N/A"),
Table_Employee!I957)</f>
        <v>74654.23</v>
      </c>
      <c r="O957" t="str">
        <f>" "&amp;SUBSTITUTE(Table_Employee_Clean[[#This Row],[Phone]],"-","")</f>
        <v xml:space="preserve"> 9550178331</v>
      </c>
      <c r="P957" t="str">
        <f>TEXT(Table_Employee_Clean[[#This Row],[Format_Phone]],"(000) 000-0000")</f>
        <v>(955) 017-8331</v>
      </c>
      <c r="Q957" t="str">
        <f>CONCATENATE(TRIM(Table_Employee_Clean[[#This Row],[First_Name]])," ",TRIM(Table_Employee_Clean[[#This Row],[Last_Name]]))</f>
        <v>Bob Williams</v>
      </c>
      <c r="R957">
        <f ca="1">DATEDIF(Table_Employee_Clean[[#This Row],[Join_Date]], TODAY(), "y")</f>
        <v>4</v>
      </c>
      <c r="S957" t="str">
        <f>CONCATENATE(TRIM(Table_Employee_Clean[[#This Row],[Name_Concat]])," FROM ",TRIM(Table_Employee_Clean[[#This Row],[Region]]))</f>
        <v>Bob Williams FROM California</v>
      </c>
    </row>
    <row r="958" spans="1:19" x14ac:dyDescent="0.25">
      <c r="A958" t="s">
        <v>1092</v>
      </c>
      <c r="B958" t="s">
        <v>57</v>
      </c>
      <c r="C958" t="s">
        <v>20</v>
      </c>
      <c r="D958">
        <v>30</v>
      </c>
      <c r="E958" t="s">
        <v>1168</v>
      </c>
      <c r="F958" t="s">
        <v>1163</v>
      </c>
      <c r="G958" t="s">
        <v>16</v>
      </c>
      <c r="H958" s="5">
        <v>45509</v>
      </c>
      <c r="I958" t="s">
        <v>223</v>
      </c>
      <c r="J958" t="s">
        <v>188</v>
      </c>
      <c r="K958">
        <v>-5848689992</v>
      </c>
      <c r="L958" t="s">
        <v>18</v>
      </c>
      <c r="M958" t="b">
        <v>1</v>
      </c>
      <c r="N958" s="6" cm="1">
        <f t="array" ref="N958">IF(Table_Employee!I958="N/A",
    IFERROR(MEDIAN(_xlfn._xlws.FILTER(Table_Employee_Clean[Salary],
        (Table_Employee_Clean[Department] = Table_Employee!E958) *
        (Table_Employee_Clean[Region] = Table_Employee!F958))),
    "N/A"),
Table_Employee!I958)</f>
        <v>86910.904999999999</v>
      </c>
      <c r="O958" t="str">
        <f>" "&amp;SUBSTITUTE(Table_Employee_Clean[[#This Row],[Phone]],"-","")</f>
        <v xml:space="preserve"> 5848689992</v>
      </c>
      <c r="P958" t="str">
        <f>TEXT(Table_Employee_Clean[[#This Row],[Format_Phone]],"(000) 000-0000")</f>
        <v>(584) 868-9992</v>
      </c>
      <c r="Q958" t="str">
        <f>CONCATENATE(TRIM(Table_Employee_Clean[[#This Row],[First_Name]])," ",TRIM(Table_Employee_Clean[[#This Row],[Last_Name]]))</f>
        <v>David Brown</v>
      </c>
      <c r="R958">
        <f ca="1">DATEDIF(Table_Employee_Clean[[#This Row],[Join_Date]], TODAY(), "y")</f>
        <v>2</v>
      </c>
      <c r="S958" t="str">
        <f>CONCATENATE(TRIM(Table_Employee_Clean[[#This Row],[Name_Concat]])," FROM ",TRIM(Table_Employee_Clean[[#This Row],[Region]]))</f>
        <v>David Brown FROM Texas</v>
      </c>
    </row>
    <row r="959" spans="1:19" x14ac:dyDescent="0.25">
      <c r="A959" t="s">
        <v>1093</v>
      </c>
      <c r="B959" t="s">
        <v>57</v>
      </c>
      <c r="C959" t="s">
        <v>111</v>
      </c>
      <c r="D959">
        <v>30</v>
      </c>
      <c r="E959" t="s">
        <v>1170</v>
      </c>
      <c r="F959" t="s">
        <v>1169</v>
      </c>
      <c r="G959" t="s">
        <v>28</v>
      </c>
      <c r="H959" s="5">
        <v>43839</v>
      </c>
      <c r="I959">
        <v>118150.59</v>
      </c>
      <c r="J959" t="s">
        <v>266</v>
      </c>
      <c r="K959">
        <v>-6079848703</v>
      </c>
      <c r="L959" t="s">
        <v>18</v>
      </c>
      <c r="M959" t="b">
        <v>1</v>
      </c>
      <c r="N959" s="6" cm="1">
        <f t="array" ref="N959">IF(Table_Employee!I959="N/A",
    IFERROR(MEDIAN(_xlfn._xlws.FILTER(Table_Employee_Clean[Salary],
        (Table_Employee_Clean[Department] = Table_Employee!E959) *
        (Table_Employee_Clean[Region] = Table_Employee!F959))),
    "N/A"),
Table_Employee!I959)</f>
        <v>118150.59</v>
      </c>
      <c r="O959" t="str">
        <f>" "&amp;SUBSTITUTE(Table_Employee_Clean[[#This Row],[Phone]],"-","")</f>
        <v xml:space="preserve"> 6079848703</v>
      </c>
      <c r="P959" t="str">
        <f>TEXT(Table_Employee_Clean[[#This Row],[Format_Phone]],"(000) 000-0000")</f>
        <v>(607) 984-8703</v>
      </c>
      <c r="Q959" t="str">
        <f>CONCATENATE(TRIM(Table_Employee_Clean[[#This Row],[First_Name]])," ",TRIM(Table_Employee_Clean[[#This Row],[Last_Name]]))</f>
        <v>David Smith</v>
      </c>
      <c r="R959">
        <f ca="1">DATEDIF(Table_Employee_Clean[[#This Row],[Join_Date]], TODAY(), "y")</f>
        <v>6</v>
      </c>
      <c r="S959" t="str">
        <f>CONCATENATE(TRIM(Table_Employee_Clean[[#This Row],[Name_Concat]])," FROM ",TRIM(Table_Employee_Clean[[#This Row],[Region]]))</f>
        <v>David Smith FROM New York</v>
      </c>
    </row>
    <row r="960" spans="1:19" x14ac:dyDescent="0.25">
      <c r="A960" t="s">
        <v>1094</v>
      </c>
      <c r="B960" t="s">
        <v>57</v>
      </c>
      <c r="C960" t="s">
        <v>53</v>
      </c>
      <c r="D960">
        <v>30</v>
      </c>
      <c r="E960" t="s">
        <v>1160</v>
      </c>
      <c r="F960" t="s">
        <v>1167</v>
      </c>
      <c r="G960" t="s">
        <v>33</v>
      </c>
      <c r="H960" s="5">
        <v>45260</v>
      </c>
      <c r="I960">
        <v>91256.639999999999</v>
      </c>
      <c r="J960" t="s">
        <v>183</v>
      </c>
      <c r="K960">
        <v>-5069176798</v>
      </c>
      <c r="L960" t="s">
        <v>18</v>
      </c>
      <c r="M960" t="b">
        <v>0</v>
      </c>
      <c r="N960" s="6" cm="1">
        <f t="array" ref="N960">IF(Table_Employee!I960="N/A",
    IFERROR(MEDIAN(_xlfn._xlws.FILTER(Table_Employee_Clean[Salary],
        (Table_Employee_Clean[Department] = Table_Employee!E960) *
        (Table_Employee_Clean[Region] = Table_Employee!F960))),
    "N/A"),
Table_Employee!I960)</f>
        <v>91256.639999999999</v>
      </c>
      <c r="O960" t="str">
        <f>" "&amp;SUBSTITUTE(Table_Employee_Clean[[#This Row],[Phone]],"-","")</f>
        <v xml:space="preserve"> 5069176798</v>
      </c>
      <c r="P960" t="str">
        <f>TEXT(Table_Employee_Clean[[#This Row],[Format_Phone]],"(000) 000-0000")</f>
        <v>(506) 917-6798</v>
      </c>
      <c r="Q960" t="str">
        <f>CONCATENATE(TRIM(Table_Employee_Clean[[#This Row],[First_Name]])," ",TRIM(Table_Employee_Clean[[#This Row],[Last_Name]]))</f>
        <v>David Johnson</v>
      </c>
      <c r="R960">
        <f ca="1">DATEDIF(Table_Employee_Clean[[#This Row],[Join_Date]], TODAY(), "y")</f>
        <v>2</v>
      </c>
      <c r="S960" t="str">
        <f>CONCATENATE(TRIM(Table_Employee_Clean[[#This Row],[Name_Concat]])," FROM ",TRIM(Table_Employee_Clean[[#This Row],[Region]]))</f>
        <v>David Johnson FROM Florida</v>
      </c>
    </row>
    <row r="961" spans="1:19" x14ac:dyDescent="0.25">
      <c r="A961" t="s">
        <v>1095</v>
      </c>
      <c r="B961" t="s">
        <v>13</v>
      </c>
      <c r="C961" t="s">
        <v>14</v>
      </c>
      <c r="D961">
        <v>30</v>
      </c>
      <c r="E961" t="s">
        <v>1170</v>
      </c>
      <c r="F961" t="s">
        <v>1167</v>
      </c>
      <c r="G961" t="s">
        <v>33</v>
      </c>
      <c r="H961" s="5">
        <v>44269</v>
      </c>
      <c r="I961">
        <v>85997.57</v>
      </c>
      <c r="J961" t="s">
        <v>17</v>
      </c>
      <c r="K961">
        <v>-3593744038</v>
      </c>
      <c r="L961" t="s">
        <v>30</v>
      </c>
      <c r="M961" t="b">
        <v>0</v>
      </c>
      <c r="N961" s="6" cm="1">
        <f t="array" ref="N961">IF(Table_Employee!I961="N/A",
    IFERROR(MEDIAN(_xlfn._xlws.FILTER(Table_Employee_Clean[Salary],
        (Table_Employee_Clean[Department] = Table_Employee!E961) *
        (Table_Employee_Clean[Region] = Table_Employee!F961))),
    "N/A"),
Table_Employee!I961)</f>
        <v>85997.57</v>
      </c>
      <c r="O961" t="str">
        <f>" "&amp;SUBSTITUTE(Table_Employee_Clean[[#This Row],[Phone]],"-","")</f>
        <v xml:space="preserve"> 3593744038</v>
      </c>
      <c r="P961" t="str">
        <f>TEXT(Table_Employee_Clean[[#This Row],[Format_Phone]],"(000) 000-0000")</f>
        <v>(359) 374-4038</v>
      </c>
      <c r="Q961" t="str">
        <f>CONCATENATE(TRIM(Table_Employee_Clean[[#This Row],[First_Name]])," ",TRIM(Table_Employee_Clean[[#This Row],[Last_Name]]))</f>
        <v>Bob Davis</v>
      </c>
      <c r="R961">
        <f ca="1">DATEDIF(Table_Employee_Clean[[#This Row],[Join_Date]], TODAY(), "y")</f>
        <v>5</v>
      </c>
      <c r="S961" t="str">
        <f>CONCATENATE(TRIM(Table_Employee_Clean[[#This Row],[Name_Concat]])," FROM ",TRIM(Table_Employee_Clean[[#This Row],[Region]]))</f>
        <v>Bob Davis FROM Florida</v>
      </c>
    </row>
    <row r="962" spans="1:19" x14ac:dyDescent="0.25">
      <c r="A962" t="s">
        <v>1096</v>
      </c>
      <c r="B962" t="s">
        <v>36</v>
      </c>
      <c r="C962" t="s">
        <v>111</v>
      </c>
      <c r="D962">
        <v>25</v>
      </c>
      <c r="E962" t="s">
        <v>1162</v>
      </c>
      <c r="F962" t="s">
        <v>1163</v>
      </c>
      <c r="G962" t="s">
        <v>28</v>
      </c>
      <c r="H962" s="5">
        <v>44109</v>
      </c>
      <c r="I962">
        <v>84707.12</v>
      </c>
      <c r="J962" t="s">
        <v>124</v>
      </c>
      <c r="K962">
        <v>-4640830372</v>
      </c>
      <c r="L962" t="s">
        <v>23</v>
      </c>
      <c r="M962" t="b">
        <v>0</v>
      </c>
      <c r="N962" s="6" cm="1">
        <f t="array" ref="N962">IF(Table_Employee!I962="N/A",
    IFERROR(MEDIAN(_xlfn._xlws.FILTER(Table_Employee_Clean[Salary],
        (Table_Employee_Clean[Department] = Table_Employee!E962) *
        (Table_Employee_Clean[Region] = Table_Employee!F962))),
    "N/A"),
Table_Employee!I962)</f>
        <v>84707.12</v>
      </c>
      <c r="O962" t="str">
        <f>" "&amp;SUBSTITUTE(Table_Employee_Clean[[#This Row],[Phone]],"-","")</f>
        <v xml:space="preserve"> 4640830372</v>
      </c>
      <c r="P962" t="str">
        <f>TEXT(Table_Employee_Clean[[#This Row],[Format_Phone]],"(000) 000-0000")</f>
        <v>(464) 083-0372</v>
      </c>
      <c r="Q962" t="str">
        <f>CONCATENATE(TRIM(Table_Employee_Clean[[#This Row],[First_Name]])," ",TRIM(Table_Employee_Clean[[#This Row],[Last_Name]]))</f>
        <v>Frank Smith</v>
      </c>
      <c r="R962">
        <f ca="1">DATEDIF(Table_Employee_Clean[[#This Row],[Join_Date]], TODAY(), "y")</f>
        <v>6</v>
      </c>
      <c r="S962" t="str">
        <f>CONCATENATE(TRIM(Table_Employee_Clean[[#This Row],[Name_Concat]])," FROM ",TRIM(Table_Employee_Clean[[#This Row],[Region]]))</f>
        <v>Frank Smith FROM Texas</v>
      </c>
    </row>
    <row r="963" spans="1:19" x14ac:dyDescent="0.25">
      <c r="A963" t="s">
        <v>1097</v>
      </c>
      <c r="B963" t="s">
        <v>32</v>
      </c>
      <c r="C963" t="s">
        <v>111</v>
      </c>
      <c r="D963">
        <v>30</v>
      </c>
      <c r="E963" t="s">
        <v>1160</v>
      </c>
      <c r="F963" t="s">
        <v>1163</v>
      </c>
      <c r="G963" t="s">
        <v>16</v>
      </c>
      <c r="H963" s="5">
        <v>44502</v>
      </c>
      <c r="I963">
        <v>84559.9</v>
      </c>
      <c r="J963" t="s">
        <v>384</v>
      </c>
      <c r="K963">
        <v>-6060148859</v>
      </c>
      <c r="L963" t="s">
        <v>40</v>
      </c>
      <c r="M963" t="b">
        <v>0</v>
      </c>
      <c r="N963" s="6" cm="1">
        <f t="array" ref="N963">IF(Table_Employee!I963="N/A",
    IFERROR(MEDIAN(_xlfn._xlws.FILTER(Table_Employee_Clean[Salary],
        (Table_Employee_Clean[Department] = Table_Employee!E963) *
        (Table_Employee_Clean[Region] = Table_Employee!F963))),
    "N/A"),
Table_Employee!I963)</f>
        <v>84559.9</v>
      </c>
      <c r="O963" t="str">
        <f>" "&amp;SUBSTITUTE(Table_Employee_Clean[[#This Row],[Phone]],"-","")</f>
        <v xml:space="preserve"> 6060148859</v>
      </c>
      <c r="P963" t="str">
        <f>TEXT(Table_Employee_Clean[[#This Row],[Format_Phone]],"(000) 000-0000")</f>
        <v>(606) 014-8859</v>
      </c>
      <c r="Q963" t="str">
        <f>CONCATENATE(TRIM(Table_Employee_Clean[[#This Row],[First_Name]])," ",TRIM(Table_Employee_Clean[[#This Row],[Last_Name]]))</f>
        <v>Eva Smith</v>
      </c>
      <c r="R963">
        <f ca="1">DATEDIF(Table_Employee_Clean[[#This Row],[Join_Date]], TODAY(), "y")</f>
        <v>4</v>
      </c>
      <c r="S963" t="str">
        <f>CONCATENATE(TRIM(Table_Employee_Clean[[#This Row],[Name_Concat]])," FROM ",TRIM(Table_Employee_Clean[[#This Row],[Region]]))</f>
        <v>Eva Smith FROM Texas</v>
      </c>
    </row>
    <row r="964" spans="1:19" x14ac:dyDescent="0.25">
      <c r="A964" t="s">
        <v>1098</v>
      </c>
      <c r="B964" t="s">
        <v>63</v>
      </c>
      <c r="C964" t="s">
        <v>86</v>
      </c>
      <c r="D964">
        <v>30</v>
      </c>
      <c r="E964" t="s">
        <v>1160</v>
      </c>
      <c r="F964" t="s">
        <v>1161</v>
      </c>
      <c r="G964" t="s">
        <v>28</v>
      </c>
      <c r="H964" s="5">
        <v>45553</v>
      </c>
      <c r="I964">
        <v>81076.91</v>
      </c>
      <c r="J964" t="s">
        <v>118</v>
      </c>
      <c r="K964">
        <v>-8490793883</v>
      </c>
      <c r="L964" t="s">
        <v>40</v>
      </c>
      <c r="M964" t="b">
        <v>0</v>
      </c>
      <c r="N964" s="6" cm="1">
        <f t="array" ref="N964">IF(Table_Employee!I964="N/A",
    IFERROR(MEDIAN(_xlfn._xlws.FILTER(Table_Employee_Clean[Salary],
        (Table_Employee_Clean[Department] = Table_Employee!E964) *
        (Table_Employee_Clean[Region] = Table_Employee!F964))),
    "N/A"),
Table_Employee!I964)</f>
        <v>81076.91</v>
      </c>
      <c r="O964" t="str">
        <f>" "&amp;SUBSTITUTE(Table_Employee_Clean[[#This Row],[Phone]],"-","")</f>
        <v xml:space="preserve"> 8490793883</v>
      </c>
      <c r="P964" t="str">
        <f>TEXT(Table_Employee_Clean[[#This Row],[Format_Phone]],"(000) 000-0000")</f>
        <v>(849) 079-3883</v>
      </c>
      <c r="Q964" t="str">
        <f>CONCATENATE(TRIM(Table_Employee_Clean[[#This Row],[First_Name]])," ",TRIM(Table_Employee_Clean[[#This Row],[Last_Name]]))</f>
        <v>Heidi Miller</v>
      </c>
      <c r="R964">
        <f ca="1">DATEDIF(Table_Employee_Clean[[#This Row],[Join_Date]], TODAY(), "y")</f>
        <v>2</v>
      </c>
      <c r="S964" t="str">
        <f>CONCATENATE(TRIM(Table_Employee_Clean[[#This Row],[Name_Concat]])," FROM ",TRIM(Table_Employee_Clean[[#This Row],[Region]]))</f>
        <v>Heidi Miller FROM California</v>
      </c>
    </row>
    <row r="965" spans="1:19" x14ac:dyDescent="0.25">
      <c r="A965" t="s">
        <v>1099</v>
      </c>
      <c r="B965" t="s">
        <v>32</v>
      </c>
      <c r="C965" t="s">
        <v>14</v>
      </c>
      <c r="D965">
        <v>40</v>
      </c>
      <c r="E965" t="s">
        <v>1164</v>
      </c>
      <c r="F965" t="s">
        <v>1163</v>
      </c>
      <c r="G965" t="s">
        <v>33</v>
      </c>
      <c r="H965" s="5">
        <v>45221</v>
      </c>
      <c r="I965" t="s">
        <v>223</v>
      </c>
      <c r="J965" t="s">
        <v>34</v>
      </c>
      <c r="K965">
        <v>-1368528305</v>
      </c>
      <c r="L965" t="s">
        <v>18</v>
      </c>
      <c r="M965" t="b">
        <v>0</v>
      </c>
      <c r="N965" s="6" cm="1">
        <f t="array" ref="N965">IF(Table_Employee!I965="N/A",
    IFERROR(MEDIAN(_xlfn._xlws.FILTER(Table_Employee_Clean[Salary],
        (Table_Employee_Clean[Department] = Table_Employee!E965) *
        (Table_Employee_Clean[Region] = Table_Employee!F965))),
    "N/A"),
Table_Employee!I965)</f>
        <v>86135.69</v>
      </c>
      <c r="O965" t="str">
        <f>" "&amp;SUBSTITUTE(Table_Employee_Clean[[#This Row],[Phone]],"-","")</f>
        <v xml:space="preserve"> 1368528305</v>
      </c>
      <c r="P965" t="str">
        <f>TEXT(Table_Employee_Clean[[#This Row],[Format_Phone]],"(000) 000-0000")</f>
        <v>(136) 852-8305</v>
      </c>
      <c r="Q965" t="str">
        <f>CONCATENATE(TRIM(Table_Employee_Clean[[#This Row],[First_Name]])," ",TRIM(Table_Employee_Clean[[#This Row],[Last_Name]]))</f>
        <v>Eva Davis</v>
      </c>
      <c r="R965">
        <f ca="1">DATEDIF(Table_Employee_Clean[[#This Row],[Join_Date]], TODAY(), "y")</f>
        <v>2</v>
      </c>
      <c r="S965" t="str">
        <f>CONCATENATE(TRIM(Table_Employee_Clean[[#This Row],[Name_Concat]])," FROM ",TRIM(Table_Employee_Clean[[#This Row],[Region]]))</f>
        <v>Eva Davis FROM Texas</v>
      </c>
    </row>
    <row r="966" spans="1:19" x14ac:dyDescent="0.25">
      <c r="A966" t="s">
        <v>1100</v>
      </c>
      <c r="B966" t="s">
        <v>63</v>
      </c>
      <c r="C966" t="s">
        <v>14</v>
      </c>
      <c r="D966">
        <v>25</v>
      </c>
      <c r="E966" t="s">
        <v>1162</v>
      </c>
      <c r="F966" t="s">
        <v>1167</v>
      </c>
      <c r="G966" t="s">
        <v>28</v>
      </c>
      <c r="H966" s="5">
        <v>45179</v>
      </c>
      <c r="I966">
        <v>97356.31</v>
      </c>
      <c r="J966" t="s">
        <v>301</v>
      </c>
      <c r="K966">
        <v>-1537012423</v>
      </c>
      <c r="L966" t="s">
        <v>30</v>
      </c>
      <c r="M966" t="b">
        <v>1</v>
      </c>
      <c r="N966" s="6" cm="1">
        <f t="array" ref="N966">IF(Table_Employee!I966="N/A",
    IFERROR(MEDIAN(_xlfn._xlws.FILTER(Table_Employee_Clean[Salary],
        (Table_Employee_Clean[Department] = Table_Employee!E966) *
        (Table_Employee_Clean[Region] = Table_Employee!F966))),
    "N/A"),
Table_Employee!I966)</f>
        <v>97356.31</v>
      </c>
      <c r="O966" t="str">
        <f>" "&amp;SUBSTITUTE(Table_Employee_Clean[[#This Row],[Phone]],"-","")</f>
        <v xml:space="preserve"> 1537012423</v>
      </c>
      <c r="P966" t="str">
        <f>TEXT(Table_Employee_Clean[[#This Row],[Format_Phone]],"(000) 000-0000")</f>
        <v>(153) 701-2423</v>
      </c>
      <c r="Q966" t="str">
        <f>CONCATENATE(TRIM(Table_Employee_Clean[[#This Row],[First_Name]])," ",TRIM(Table_Employee_Clean[[#This Row],[Last_Name]]))</f>
        <v>Heidi Davis</v>
      </c>
      <c r="R966">
        <f ca="1">DATEDIF(Table_Employee_Clean[[#This Row],[Join_Date]], TODAY(), "y")</f>
        <v>3</v>
      </c>
      <c r="S966" t="str">
        <f>CONCATENATE(TRIM(Table_Employee_Clean[[#This Row],[Name_Concat]])," FROM ",TRIM(Table_Employee_Clean[[#This Row],[Region]]))</f>
        <v>Heidi Davis FROM Florida</v>
      </c>
    </row>
    <row r="967" spans="1:19" x14ac:dyDescent="0.25">
      <c r="A967" t="s">
        <v>1101</v>
      </c>
      <c r="B967" t="s">
        <v>67</v>
      </c>
      <c r="C967" t="s">
        <v>111</v>
      </c>
      <c r="D967">
        <v>40</v>
      </c>
      <c r="E967" t="s">
        <v>1160</v>
      </c>
      <c r="F967" t="s">
        <v>1171</v>
      </c>
      <c r="G967" t="s">
        <v>16</v>
      </c>
      <c r="H967" s="5">
        <v>45349</v>
      </c>
      <c r="I967">
        <v>114770.32</v>
      </c>
      <c r="J967" t="s">
        <v>122</v>
      </c>
      <c r="K967">
        <v>-4626325143</v>
      </c>
      <c r="L967" t="s">
        <v>30</v>
      </c>
      <c r="M967" t="b">
        <v>1</v>
      </c>
      <c r="N967" s="6" cm="1">
        <f t="array" ref="N967">IF(Table_Employee!I967="N/A",
    IFERROR(MEDIAN(_xlfn._xlws.FILTER(Table_Employee_Clean[Salary],
        (Table_Employee_Clean[Department] = Table_Employee!E967) *
        (Table_Employee_Clean[Region] = Table_Employee!F967))),
    "N/A"),
Table_Employee!I967)</f>
        <v>114770.32</v>
      </c>
      <c r="O967" t="str">
        <f>" "&amp;SUBSTITUTE(Table_Employee_Clean[[#This Row],[Phone]],"-","")</f>
        <v xml:space="preserve"> 4626325143</v>
      </c>
      <c r="P967" t="str">
        <f>TEXT(Table_Employee_Clean[[#This Row],[Format_Phone]],"(000) 000-0000")</f>
        <v>(462) 632-5143</v>
      </c>
      <c r="Q967" t="str">
        <f>CONCATENATE(TRIM(Table_Employee_Clean[[#This Row],[First_Name]])," ",TRIM(Table_Employee_Clean[[#This Row],[Last_Name]]))</f>
        <v>Grace Smith</v>
      </c>
      <c r="R967">
        <f ca="1">DATEDIF(Table_Employee_Clean[[#This Row],[Join_Date]], TODAY(), "y")</f>
        <v>2</v>
      </c>
      <c r="S967" t="str">
        <f>CONCATENATE(TRIM(Table_Employee_Clean[[#This Row],[Name_Concat]])," FROM ",TRIM(Table_Employee_Clean[[#This Row],[Region]]))</f>
        <v>Grace Smith FROM Illinois</v>
      </c>
    </row>
    <row r="968" spans="1:19" x14ac:dyDescent="0.25">
      <c r="A968" t="s">
        <v>1102</v>
      </c>
      <c r="B968" t="s">
        <v>13</v>
      </c>
      <c r="C968" t="s">
        <v>26</v>
      </c>
      <c r="D968">
        <v>35</v>
      </c>
      <c r="E968" t="s">
        <v>1164</v>
      </c>
      <c r="F968" t="s">
        <v>1161</v>
      </c>
      <c r="G968" t="s">
        <v>16</v>
      </c>
      <c r="H968" s="5">
        <v>45049</v>
      </c>
      <c r="I968">
        <v>109082.07</v>
      </c>
      <c r="J968" t="s">
        <v>48</v>
      </c>
      <c r="K968">
        <v>-8811210313</v>
      </c>
      <c r="L968" t="s">
        <v>30</v>
      </c>
      <c r="M968" t="b">
        <v>0</v>
      </c>
      <c r="N968" s="6" cm="1">
        <f t="array" ref="N968">IF(Table_Employee!I968="N/A",
    IFERROR(MEDIAN(_xlfn._xlws.FILTER(Table_Employee_Clean[Salary],
        (Table_Employee_Clean[Department] = Table_Employee!E968) *
        (Table_Employee_Clean[Region] = Table_Employee!F968))),
    "N/A"),
Table_Employee!I968)</f>
        <v>109082.07</v>
      </c>
      <c r="O968" t="str">
        <f>" "&amp;SUBSTITUTE(Table_Employee_Clean[[#This Row],[Phone]],"-","")</f>
        <v xml:space="preserve"> 8811210313</v>
      </c>
      <c r="P968" t="str">
        <f>TEXT(Table_Employee_Clean[[#This Row],[Format_Phone]],"(000) 000-0000")</f>
        <v>(881) 121-0313</v>
      </c>
      <c r="Q968" t="str">
        <f>CONCATENATE(TRIM(Table_Employee_Clean[[#This Row],[First_Name]])," ",TRIM(Table_Employee_Clean[[#This Row],[Last_Name]]))</f>
        <v>Bob Jones</v>
      </c>
      <c r="R968">
        <f ca="1">DATEDIF(Table_Employee_Clean[[#This Row],[Join_Date]], TODAY(), "y")</f>
        <v>3</v>
      </c>
      <c r="S968" t="str">
        <f>CONCATENATE(TRIM(Table_Employee_Clean[[#This Row],[Name_Concat]])," FROM ",TRIM(Table_Employee_Clean[[#This Row],[Region]]))</f>
        <v>Bob Jones FROM California</v>
      </c>
    </row>
    <row r="969" spans="1:19" x14ac:dyDescent="0.25">
      <c r="A969" t="s">
        <v>1103</v>
      </c>
      <c r="B969" t="s">
        <v>57</v>
      </c>
      <c r="C969" t="s">
        <v>86</v>
      </c>
      <c r="D969">
        <v>40</v>
      </c>
      <c r="E969" t="s">
        <v>1160</v>
      </c>
      <c r="F969" t="s">
        <v>1167</v>
      </c>
      <c r="G969" t="s">
        <v>33</v>
      </c>
      <c r="H969" s="5">
        <v>45397</v>
      </c>
      <c r="I969">
        <v>99944.57</v>
      </c>
      <c r="J969" t="s">
        <v>98</v>
      </c>
      <c r="K969">
        <v>-2175188780</v>
      </c>
      <c r="L969" t="s">
        <v>40</v>
      </c>
      <c r="M969" t="b">
        <v>1</v>
      </c>
      <c r="N969" s="6" cm="1">
        <f t="array" ref="N969">IF(Table_Employee!I969="N/A",
    IFERROR(MEDIAN(_xlfn._xlws.FILTER(Table_Employee_Clean[Salary],
        (Table_Employee_Clean[Department] = Table_Employee!E969) *
        (Table_Employee_Clean[Region] = Table_Employee!F969))),
    "N/A"),
Table_Employee!I969)</f>
        <v>99944.57</v>
      </c>
      <c r="O969" t="str">
        <f>" "&amp;SUBSTITUTE(Table_Employee_Clean[[#This Row],[Phone]],"-","")</f>
        <v xml:space="preserve"> 2175188780</v>
      </c>
      <c r="P969" t="str">
        <f>TEXT(Table_Employee_Clean[[#This Row],[Format_Phone]],"(000) 000-0000")</f>
        <v>(217) 518-8780</v>
      </c>
      <c r="Q969" t="str">
        <f>CONCATENATE(TRIM(Table_Employee_Clean[[#This Row],[First_Name]])," ",TRIM(Table_Employee_Clean[[#This Row],[Last_Name]]))</f>
        <v>David Miller</v>
      </c>
      <c r="R969">
        <f ca="1">DATEDIF(Table_Employee_Clean[[#This Row],[Join_Date]], TODAY(), "y")</f>
        <v>2</v>
      </c>
      <c r="S969" t="str">
        <f>CONCATENATE(TRIM(Table_Employee_Clean[[#This Row],[Name_Concat]])," FROM ",TRIM(Table_Employee_Clean[[#This Row],[Region]]))</f>
        <v>David Miller FROM Florida</v>
      </c>
    </row>
    <row r="970" spans="1:19" x14ac:dyDescent="0.25">
      <c r="A970" t="s">
        <v>1104</v>
      </c>
      <c r="B970" t="s">
        <v>32</v>
      </c>
      <c r="C970" t="s">
        <v>86</v>
      </c>
      <c r="D970">
        <v>40</v>
      </c>
      <c r="E970" t="s">
        <v>1170</v>
      </c>
      <c r="F970" t="s">
        <v>1167</v>
      </c>
      <c r="G970" t="s">
        <v>28</v>
      </c>
      <c r="H970" s="5">
        <v>45066</v>
      </c>
      <c r="I970">
        <v>116509.72</v>
      </c>
      <c r="J970" t="s">
        <v>213</v>
      </c>
      <c r="K970">
        <v>-7941515262</v>
      </c>
      <c r="L970" t="s">
        <v>18</v>
      </c>
      <c r="M970" t="b">
        <v>0</v>
      </c>
      <c r="N970" s="6" cm="1">
        <f t="array" ref="N970">IF(Table_Employee!I970="N/A",
    IFERROR(MEDIAN(_xlfn._xlws.FILTER(Table_Employee_Clean[Salary],
        (Table_Employee_Clean[Department] = Table_Employee!E970) *
        (Table_Employee_Clean[Region] = Table_Employee!F970))),
    "N/A"),
Table_Employee!I970)</f>
        <v>116509.72</v>
      </c>
      <c r="O970" t="str">
        <f>" "&amp;SUBSTITUTE(Table_Employee_Clean[[#This Row],[Phone]],"-","")</f>
        <v xml:space="preserve"> 7941515262</v>
      </c>
      <c r="P970" t="str">
        <f>TEXT(Table_Employee_Clean[[#This Row],[Format_Phone]],"(000) 000-0000")</f>
        <v>(794) 151-5262</v>
      </c>
      <c r="Q970" t="str">
        <f>CONCATENATE(TRIM(Table_Employee_Clean[[#This Row],[First_Name]])," ",TRIM(Table_Employee_Clean[[#This Row],[Last_Name]]))</f>
        <v>Eva Miller</v>
      </c>
      <c r="R970">
        <f ca="1">DATEDIF(Table_Employee_Clean[[#This Row],[Join_Date]], TODAY(), "y")</f>
        <v>3</v>
      </c>
      <c r="S970" t="str">
        <f>CONCATENATE(TRIM(Table_Employee_Clean[[#This Row],[Name_Concat]])," FROM ",TRIM(Table_Employee_Clean[[#This Row],[Region]]))</f>
        <v>Eva Miller FROM Florida</v>
      </c>
    </row>
    <row r="971" spans="1:19" x14ac:dyDescent="0.25">
      <c r="A971" t="s">
        <v>1105</v>
      </c>
      <c r="B971" t="s">
        <v>32</v>
      </c>
      <c r="C971" t="s">
        <v>37</v>
      </c>
      <c r="D971">
        <v>30</v>
      </c>
      <c r="E971" t="s">
        <v>1162</v>
      </c>
      <c r="F971" t="s">
        <v>1163</v>
      </c>
      <c r="G971" t="s">
        <v>16</v>
      </c>
      <c r="H971" s="5">
        <v>44344</v>
      </c>
      <c r="I971">
        <v>84253.9</v>
      </c>
      <c r="J971" t="s">
        <v>127</v>
      </c>
      <c r="K971">
        <v>-8409112251</v>
      </c>
      <c r="L971" t="s">
        <v>23</v>
      </c>
      <c r="M971" t="b">
        <v>1</v>
      </c>
      <c r="N971" s="6" cm="1">
        <f t="array" ref="N971">IF(Table_Employee!I971="N/A",
    IFERROR(MEDIAN(_xlfn._xlws.FILTER(Table_Employee_Clean[Salary],
        (Table_Employee_Clean[Department] = Table_Employee!E971) *
        (Table_Employee_Clean[Region] = Table_Employee!F971))),
    "N/A"),
Table_Employee!I971)</f>
        <v>84253.9</v>
      </c>
      <c r="O971" t="str">
        <f>" "&amp;SUBSTITUTE(Table_Employee_Clean[[#This Row],[Phone]],"-","")</f>
        <v xml:space="preserve"> 8409112251</v>
      </c>
      <c r="P971" t="str">
        <f>TEXT(Table_Employee_Clean[[#This Row],[Format_Phone]],"(000) 000-0000")</f>
        <v>(840) 911-2251</v>
      </c>
      <c r="Q971" t="str">
        <f>CONCATENATE(TRIM(Table_Employee_Clean[[#This Row],[First_Name]])," ",TRIM(Table_Employee_Clean[[#This Row],[Last_Name]]))</f>
        <v>Eva Williams</v>
      </c>
      <c r="R971">
        <f ca="1">DATEDIF(Table_Employee_Clean[[#This Row],[Join_Date]], TODAY(), "y")</f>
        <v>5</v>
      </c>
      <c r="S971" t="str">
        <f>CONCATENATE(TRIM(Table_Employee_Clean[[#This Row],[Name_Concat]])," FROM ",TRIM(Table_Employee_Clean[[#This Row],[Region]]))</f>
        <v>Eva Williams FROM Texas</v>
      </c>
    </row>
    <row r="972" spans="1:19" x14ac:dyDescent="0.25">
      <c r="A972" t="s">
        <v>1106</v>
      </c>
      <c r="B972" t="s">
        <v>52</v>
      </c>
      <c r="C972" t="s">
        <v>42</v>
      </c>
      <c r="D972">
        <v>25</v>
      </c>
      <c r="E972" t="s">
        <v>1166</v>
      </c>
      <c r="F972" t="s">
        <v>1165</v>
      </c>
      <c r="G972" t="s">
        <v>16</v>
      </c>
      <c r="H972" s="5">
        <v>45531</v>
      </c>
      <c r="I972">
        <v>54776.01</v>
      </c>
      <c r="J972" t="s">
        <v>81</v>
      </c>
      <c r="K972">
        <v>-8837505660</v>
      </c>
      <c r="L972" t="s">
        <v>40</v>
      </c>
      <c r="M972" t="b">
        <v>0</v>
      </c>
      <c r="N972" s="6" cm="1">
        <f t="array" ref="N972">IF(Table_Employee!I972="N/A",
    IFERROR(MEDIAN(_xlfn._xlws.FILTER(Table_Employee_Clean[Salary],
        (Table_Employee_Clean[Department] = Table_Employee!E972) *
        (Table_Employee_Clean[Region] = Table_Employee!F972))),
    "N/A"),
Table_Employee!I972)</f>
        <v>54776.01</v>
      </c>
      <c r="O972" t="str">
        <f>" "&amp;SUBSTITUTE(Table_Employee_Clean[[#This Row],[Phone]],"-","")</f>
        <v xml:space="preserve"> 8837505660</v>
      </c>
      <c r="P972" t="str">
        <f>TEXT(Table_Employee_Clean[[#This Row],[Format_Phone]],"(000) 000-0000")</f>
        <v>(883) 750-5660</v>
      </c>
      <c r="Q972" t="str">
        <f>CONCATENATE(TRIM(Table_Employee_Clean[[#This Row],[First_Name]])," ",TRIM(Table_Employee_Clean[[#This Row],[Last_Name]]))</f>
        <v>Charlie Garcia</v>
      </c>
      <c r="R972">
        <f ca="1">DATEDIF(Table_Employee_Clean[[#This Row],[Join_Date]], TODAY(), "y")</f>
        <v>2</v>
      </c>
      <c r="S972" t="str">
        <f>CONCATENATE(TRIM(Table_Employee_Clean[[#This Row],[Name_Concat]])," FROM ",TRIM(Table_Employee_Clean[[#This Row],[Region]]))</f>
        <v>Charlie Garcia FROM Nevada</v>
      </c>
    </row>
    <row r="973" spans="1:19" x14ac:dyDescent="0.25">
      <c r="A973" t="s">
        <v>1107</v>
      </c>
      <c r="B973" t="s">
        <v>52</v>
      </c>
      <c r="C973" t="s">
        <v>14</v>
      </c>
      <c r="D973">
        <v>40</v>
      </c>
      <c r="E973" t="s">
        <v>1168</v>
      </c>
      <c r="F973" t="s">
        <v>1165</v>
      </c>
      <c r="G973" t="s">
        <v>33</v>
      </c>
      <c r="H973" s="5">
        <v>44143</v>
      </c>
      <c r="I973">
        <v>71192.679999999993</v>
      </c>
      <c r="J973" t="s">
        <v>149</v>
      </c>
      <c r="K973">
        <v>-8632397912</v>
      </c>
      <c r="L973" t="s">
        <v>18</v>
      </c>
      <c r="M973" t="b">
        <v>0</v>
      </c>
      <c r="N973" s="6" cm="1">
        <f t="array" ref="N973">IF(Table_Employee!I973="N/A",
    IFERROR(MEDIAN(_xlfn._xlws.FILTER(Table_Employee_Clean[Salary],
        (Table_Employee_Clean[Department] = Table_Employee!E973) *
        (Table_Employee_Clean[Region] = Table_Employee!F973))),
    "N/A"),
Table_Employee!I973)</f>
        <v>71192.679999999993</v>
      </c>
      <c r="O973" t="str">
        <f>" "&amp;SUBSTITUTE(Table_Employee_Clean[[#This Row],[Phone]],"-","")</f>
        <v xml:space="preserve"> 8632397912</v>
      </c>
      <c r="P973" t="str">
        <f>TEXT(Table_Employee_Clean[[#This Row],[Format_Phone]],"(000) 000-0000")</f>
        <v>(863) 239-7912</v>
      </c>
      <c r="Q973" t="str">
        <f>CONCATENATE(TRIM(Table_Employee_Clean[[#This Row],[First_Name]])," ",TRIM(Table_Employee_Clean[[#This Row],[Last_Name]]))</f>
        <v>Charlie Davis</v>
      </c>
      <c r="R973">
        <f ca="1">DATEDIF(Table_Employee_Clean[[#This Row],[Join_Date]], TODAY(), "y")</f>
        <v>5</v>
      </c>
      <c r="S973" t="str">
        <f>CONCATENATE(TRIM(Table_Employee_Clean[[#This Row],[Name_Concat]])," FROM ",TRIM(Table_Employee_Clean[[#This Row],[Region]]))</f>
        <v>Charlie Davis FROM Nevada</v>
      </c>
    </row>
    <row r="974" spans="1:19" x14ac:dyDescent="0.25">
      <c r="A974" t="s">
        <v>1108</v>
      </c>
      <c r="B974" t="s">
        <v>13</v>
      </c>
      <c r="C974" t="s">
        <v>111</v>
      </c>
      <c r="D974">
        <v>30</v>
      </c>
      <c r="E974" t="s">
        <v>1162</v>
      </c>
      <c r="F974" t="s">
        <v>1167</v>
      </c>
      <c r="G974" t="s">
        <v>16</v>
      </c>
      <c r="H974" s="5">
        <v>44432</v>
      </c>
      <c r="I974">
        <v>96346.53</v>
      </c>
      <c r="J974" t="s">
        <v>112</v>
      </c>
      <c r="K974">
        <v>-7876553006</v>
      </c>
      <c r="L974" t="s">
        <v>18</v>
      </c>
      <c r="M974" t="b">
        <v>1</v>
      </c>
      <c r="N974" s="6" cm="1">
        <f t="array" ref="N974">IF(Table_Employee!I974="N/A",
    IFERROR(MEDIAN(_xlfn._xlws.FILTER(Table_Employee_Clean[Salary],
        (Table_Employee_Clean[Department] = Table_Employee!E974) *
        (Table_Employee_Clean[Region] = Table_Employee!F974))),
    "N/A"),
Table_Employee!I974)</f>
        <v>96346.53</v>
      </c>
      <c r="O974" t="str">
        <f>" "&amp;SUBSTITUTE(Table_Employee_Clean[[#This Row],[Phone]],"-","")</f>
        <v xml:space="preserve"> 7876553006</v>
      </c>
      <c r="P974" t="str">
        <f>TEXT(Table_Employee_Clean[[#This Row],[Format_Phone]],"(000) 000-0000")</f>
        <v>(787) 655-3006</v>
      </c>
      <c r="Q974" t="str">
        <f>CONCATENATE(TRIM(Table_Employee_Clean[[#This Row],[First_Name]])," ",TRIM(Table_Employee_Clean[[#This Row],[Last_Name]]))</f>
        <v>Bob Smith</v>
      </c>
      <c r="R974">
        <f ca="1">DATEDIF(Table_Employee_Clean[[#This Row],[Join_Date]], TODAY(), "y")</f>
        <v>5</v>
      </c>
      <c r="S974" t="str">
        <f>CONCATENATE(TRIM(Table_Employee_Clean[[#This Row],[Name_Concat]])," FROM ",TRIM(Table_Employee_Clean[[#This Row],[Region]]))</f>
        <v>Bob Smith FROM Florida</v>
      </c>
    </row>
    <row r="975" spans="1:19" x14ac:dyDescent="0.25">
      <c r="A975" t="s">
        <v>1109</v>
      </c>
      <c r="B975" t="s">
        <v>32</v>
      </c>
      <c r="C975" t="s">
        <v>37</v>
      </c>
      <c r="D975">
        <v>30</v>
      </c>
      <c r="E975" t="s">
        <v>1170</v>
      </c>
      <c r="F975" t="s">
        <v>1171</v>
      </c>
      <c r="G975" t="s">
        <v>28</v>
      </c>
      <c r="H975" s="5">
        <v>43867</v>
      </c>
      <c r="I975">
        <v>116680.63</v>
      </c>
      <c r="J975" t="s">
        <v>127</v>
      </c>
      <c r="K975">
        <v>-3095055604</v>
      </c>
      <c r="L975" t="s">
        <v>23</v>
      </c>
      <c r="M975" t="b">
        <v>1</v>
      </c>
      <c r="N975" s="6" cm="1">
        <f t="array" ref="N975">IF(Table_Employee!I975="N/A",
    IFERROR(MEDIAN(_xlfn._xlws.FILTER(Table_Employee_Clean[Salary],
        (Table_Employee_Clean[Department] = Table_Employee!E975) *
        (Table_Employee_Clean[Region] = Table_Employee!F975))),
    "N/A"),
Table_Employee!I975)</f>
        <v>116680.63</v>
      </c>
      <c r="O975" t="str">
        <f>" "&amp;SUBSTITUTE(Table_Employee_Clean[[#This Row],[Phone]],"-","")</f>
        <v xml:space="preserve"> 3095055604</v>
      </c>
      <c r="P975" t="str">
        <f>TEXT(Table_Employee_Clean[[#This Row],[Format_Phone]],"(000) 000-0000")</f>
        <v>(309) 505-5604</v>
      </c>
      <c r="Q975" t="str">
        <f>CONCATENATE(TRIM(Table_Employee_Clean[[#This Row],[First_Name]])," ",TRIM(Table_Employee_Clean[[#This Row],[Last_Name]]))</f>
        <v>Eva Williams</v>
      </c>
      <c r="R975">
        <f ca="1">DATEDIF(Table_Employee_Clean[[#This Row],[Join_Date]], TODAY(), "y")</f>
        <v>6</v>
      </c>
      <c r="S975" t="str">
        <f>CONCATENATE(TRIM(Table_Employee_Clean[[#This Row],[Name_Concat]])," FROM ",TRIM(Table_Employee_Clean[[#This Row],[Region]]))</f>
        <v>Eva Williams FROM Illinois</v>
      </c>
    </row>
    <row r="976" spans="1:19" x14ac:dyDescent="0.25">
      <c r="A976" t="s">
        <v>1110</v>
      </c>
      <c r="B976" t="s">
        <v>67</v>
      </c>
      <c r="C976" t="s">
        <v>20</v>
      </c>
      <c r="D976">
        <v>25</v>
      </c>
      <c r="E976" t="s">
        <v>1162</v>
      </c>
      <c r="F976" t="s">
        <v>1167</v>
      </c>
      <c r="G976" t="s">
        <v>33</v>
      </c>
      <c r="H976" s="5">
        <v>45577</v>
      </c>
      <c r="I976">
        <v>76343.56</v>
      </c>
      <c r="J976" t="s">
        <v>173</v>
      </c>
      <c r="K976">
        <v>-7121988191</v>
      </c>
      <c r="L976" t="s">
        <v>23</v>
      </c>
      <c r="M976" t="b">
        <v>0</v>
      </c>
      <c r="N976" s="6" cm="1">
        <f t="array" ref="N976">IF(Table_Employee!I976="N/A",
    IFERROR(MEDIAN(_xlfn._xlws.FILTER(Table_Employee_Clean[Salary],
        (Table_Employee_Clean[Department] = Table_Employee!E976) *
        (Table_Employee_Clean[Region] = Table_Employee!F976))),
    "N/A"),
Table_Employee!I976)</f>
        <v>76343.56</v>
      </c>
      <c r="O976" t="str">
        <f>" "&amp;SUBSTITUTE(Table_Employee_Clean[[#This Row],[Phone]],"-","")</f>
        <v xml:space="preserve"> 7121988191</v>
      </c>
      <c r="P976" t="str">
        <f>TEXT(Table_Employee_Clean[[#This Row],[Format_Phone]],"(000) 000-0000")</f>
        <v>(712) 198-8191</v>
      </c>
      <c r="Q976" t="str">
        <f>CONCATENATE(TRIM(Table_Employee_Clean[[#This Row],[First_Name]])," ",TRIM(Table_Employee_Clean[[#This Row],[Last_Name]]))</f>
        <v>Grace Brown</v>
      </c>
      <c r="R976">
        <f ca="1">DATEDIF(Table_Employee_Clean[[#This Row],[Join_Date]], TODAY(), "y")</f>
        <v>2</v>
      </c>
      <c r="S976" t="str">
        <f>CONCATENATE(TRIM(Table_Employee_Clean[[#This Row],[Name_Concat]])," FROM ",TRIM(Table_Employee_Clean[[#This Row],[Region]]))</f>
        <v>Grace Brown FROM Florida</v>
      </c>
    </row>
    <row r="977" spans="1:19" x14ac:dyDescent="0.25">
      <c r="A977" t="s">
        <v>1111</v>
      </c>
      <c r="B977" t="s">
        <v>25</v>
      </c>
      <c r="C977" t="s">
        <v>53</v>
      </c>
      <c r="D977">
        <v>30</v>
      </c>
      <c r="E977" t="s">
        <v>1168</v>
      </c>
      <c r="F977" t="s">
        <v>1165</v>
      </c>
      <c r="G977" t="s">
        <v>33</v>
      </c>
      <c r="H977" s="5">
        <v>45642</v>
      </c>
      <c r="I977">
        <v>99424.14</v>
      </c>
      <c r="J977" t="s">
        <v>134</v>
      </c>
      <c r="K977">
        <v>-7788519052</v>
      </c>
      <c r="L977" t="s">
        <v>23</v>
      </c>
      <c r="M977" t="b">
        <v>0</v>
      </c>
      <c r="N977" s="6" cm="1">
        <f t="array" ref="N977">IF(Table_Employee!I977="N/A",
    IFERROR(MEDIAN(_xlfn._xlws.FILTER(Table_Employee_Clean[Salary],
        (Table_Employee_Clean[Department] = Table_Employee!E977) *
        (Table_Employee_Clean[Region] = Table_Employee!F977))),
    "N/A"),
Table_Employee!I977)</f>
        <v>99424.14</v>
      </c>
      <c r="O977" t="str">
        <f>" "&amp;SUBSTITUTE(Table_Employee_Clean[[#This Row],[Phone]],"-","")</f>
        <v xml:space="preserve"> 7788519052</v>
      </c>
      <c r="P977" t="str">
        <f>TEXT(Table_Employee_Clean[[#This Row],[Format_Phone]],"(000) 000-0000")</f>
        <v>(778) 851-9052</v>
      </c>
      <c r="Q977" t="str">
        <f>CONCATENATE(TRIM(Table_Employee_Clean[[#This Row],[First_Name]])," ",TRIM(Table_Employee_Clean[[#This Row],[Last_Name]]))</f>
        <v>Alice Johnson</v>
      </c>
      <c r="R977">
        <f ca="1">DATEDIF(Table_Employee_Clean[[#This Row],[Join_Date]], TODAY(), "y")</f>
        <v>1</v>
      </c>
      <c r="S977" t="str">
        <f>CONCATENATE(TRIM(Table_Employee_Clean[[#This Row],[Name_Concat]])," FROM ",TRIM(Table_Employee_Clean[[#This Row],[Region]]))</f>
        <v>Alice Johnson FROM Nevada</v>
      </c>
    </row>
    <row r="978" spans="1:19" x14ac:dyDescent="0.25">
      <c r="A978" t="s">
        <v>1112</v>
      </c>
      <c r="B978" t="s">
        <v>52</v>
      </c>
      <c r="C978" t="s">
        <v>42</v>
      </c>
      <c r="D978">
        <v>35</v>
      </c>
      <c r="E978" t="s">
        <v>1160</v>
      </c>
      <c r="F978" t="s">
        <v>1167</v>
      </c>
      <c r="G978" t="s">
        <v>33</v>
      </c>
      <c r="H978" s="5">
        <v>45395</v>
      </c>
      <c r="I978">
        <v>57656.74</v>
      </c>
      <c r="J978" t="s">
        <v>81</v>
      </c>
      <c r="K978">
        <v>-4864010423</v>
      </c>
      <c r="L978" t="s">
        <v>30</v>
      </c>
      <c r="M978" t="b">
        <v>1</v>
      </c>
      <c r="N978" s="6" cm="1">
        <f t="array" ref="N978">IF(Table_Employee!I978="N/A",
    IFERROR(MEDIAN(_xlfn._xlws.FILTER(Table_Employee_Clean[Salary],
        (Table_Employee_Clean[Department] = Table_Employee!E978) *
        (Table_Employee_Clean[Region] = Table_Employee!F978))),
    "N/A"),
Table_Employee!I978)</f>
        <v>57656.74</v>
      </c>
      <c r="O978" t="str">
        <f>" "&amp;SUBSTITUTE(Table_Employee_Clean[[#This Row],[Phone]],"-","")</f>
        <v xml:space="preserve"> 4864010423</v>
      </c>
      <c r="P978" t="str">
        <f>TEXT(Table_Employee_Clean[[#This Row],[Format_Phone]],"(000) 000-0000")</f>
        <v>(486) 401-0423</v>
      </c>
      <c r="Q978" t="str">
        <f>CONCATENATE(TRIM(Table_Employee_Clean[[#This Row],[First_Name]])," ",TRIM(Table_Employee_Clean[[#This Row],[Last_Name]]))</f>
        <v>Charlie Garcia</v>
      </c>
      <c r="R978">
        <f ca="1">DATEDIF(Table_Employee_Clean[[#This Row],[Join_Date]], TODAY(), "y")</f>
        <v>2</v>
      </c>
      <c r="S978" t="str">
        <f>CONCATENATE(TRIM(Table_Employee_Clean[[#This Row],[Name_Concat]])," FROM ",TRIM(Table_Employee_Clean[[#This Row],[Region]]))</f>
        <v>Charlie Garcia FROM Florida</v>
      </c>
    </row>
    <row r="979" spans="1:19" x14ac:dyDescent="0.25">
      <c r="A979" t="s">
        <v>1113</v>
      </c>
      <c r="B979" t="s">
        <v>63</v>
      </c>
      <c r="C979" t="s">
        <v>42</v>
      </c>
      <c r="D979">
        <v>40</v>
      </c>
      <c r="E979" t="s">
        <v>1168</v>
      </c>
      <c r="F979" t="s">
        <v>1169</v>
      </c>
      <c r="G979" t="s">
        <v>28</v>
      </c>
      <c r="H979" s="5">
        <v>43945</v>
      </c>
      <c r="I979">
        <v>77396.94</v>
      </c>
      <c r="J979" t="s">
        <v>209</v>
      </c>
      <c r="K979">
        <v>-6245618516</v>
      </c>
      <c r="L979" t="s">
        <v>23</v>
      </c>
      <c r="M979" t="b">
        <v>1</v>
      </c>
      <c r="N979" s="6" cm="1">
        <f t="array" ref="N979">IF(Table_Employee!I979="N/A",
    IFERROR(MEDIAN(_xlfn._xlws.FILTER(Table_Employee_Clean[Salary],
        (Table_Employee_Clean[Department] = Table_Employee!E979) *
        (Table_Employee_Clean[Region] = Table_Employee!F979))),
    "N/A"),
Table_Employee!I979)</f>
        <v>77396.94</v>
      </c>
      <c r="O979" t="str">
        <f>" "&amp;SUBSTITUTE(Table_Employee_Clean[[#This Row],[Phone]],"-","")</f>
        <v xml:space="preserve"> 6245618516</v>
      </c>
      <c r="P979" t="str">
        <f>TEXT(Table_Employee_Clean[[#This Row],[Format_Phone]],"(000) 000-0000")</f>
        <v>(624) 561-8516</v>
      </c>
      <c r="Q979" t="str">
        <f>CONCATENATE(TRIM(Table_Employee_Clean[[#This Row],[First_Name]])," ",TRIM(Table_Employee_Clean[[#This Row],[Last_Name]]))</f>
        <v>Heidi Garcia</v>
      </c>
      <c r="R979">
        <f ca="1">DATEDIF(Table_Employee_Clean[[#This Row],[Join_Date]], TODAY(), "y")</f>
        <v>6</v>
      </c>
      <c r="S979" t="str">
        <f>CONCATENATE(TRIM(Table_Employee_Clean[[#This Row],[Name_Concat]])," FROM ",TRIM(Table_Employee_Clean[[#This Row],[Region]]))</f>
        <v>Heidi Garcia FROM New York</v>
      </c>
    </row>
    <row r="980" spans="1:19" x14ac:dyDescent="0.25">
      <c r="A980" t="s">
        <v>1114</v>
      </c>
      <c r="B980" t="s">
        <v>67</v>
      </c>
      <c r="C980" t="s">
        <v>42</v>
      </c>
      <c r="D980">
        <v>30</v>
      </c>
      <c r="E980" t="s">
        <v>1160</v>
      </c>
      <c r="F980" t="s">
        <v>1161</v>
      </c>
      <c r="G980" t="s">
        <v>33</v>
      </c>
      <c r="H980" s="5">
        <v>44487</v>
      </c>
      <c r="I980">
        <v>54299.68</v>
      </c>
      <c r="J980" t="s">
        <v>78</v>
      </c>
      <c r="K980">
        <v>-4460045211</v>
      </c>
      <c r="L980" t="s">
        <v>18</v>
      </c>
      <c r="M980" t="b">
        <v>0</v>
      </c>
      <c r="N980" s="6" cm="1">
        <f t="array" ref="N980">IF(Table_Employee!I980="N/A",
    IFERROR(MEDIAN(_xlfn._xlws.FILTER(Table_Employee_Clean[Salary],
        (Table_Employee_Clean[Department] = Table_Employee!E980) *
        (Table_Employee_Clean[Region] = Table_Employee!F980))),
    "N/A"),
Table_Employee!I980)</f>
        <v>54299.68</v>
      </c>
      <c r="O980" t="str">
        <f>" "&amp;SUBSTITUTE(Table_Employee_Clean[[#This Row],[Phone]],"-","")</f>
        <v xml:space="preserve"> 4460045211</v>
      </c>
      <c r="P980" t="str">
        <f>TEXT(Table_Employee_Clean[[#This Row],[Format_Phone]],"(000) 000-0000")</f>
        <v>(446) 004-5211</v>
      </c>
      <c r="Q980" t="str">
        <f>CONCATENATE(TRIM(Table_Employee_Clean[[#This Row],[First_Name]])," ",TRIM(Table_Employee_Clean[[#This Row],[Last_Name]]))</f>
        <v>Grace Garcia</v>
      </c>
      <c r="R980">
        <f ca="1">DATEDIF(Table_Employee_Clean[[#This Row],[Join_Date]], TODAY(), "y")</f>
        <v>4</v>
      </c>
      <c r="S980" t="str">
        <f>CONCATENATE(TRIM(Table_Employee_Clean[[#This Row],[Name_Concat]])," FROM ",TRIM(Table_Employee_Clean[[#This Row],[Region]]))</f>
        <v>Grace Garcia FROM California</v>
      </c>
    </row>
    <row r="981" spans="1:19" x14ac:dyDescent="0.25">
      <c r="A981" t="s">
        <v>1115</v>
      </c>
      <c r="B981" t="s">
        <v>52</v>
      </c>
      <c r="C981" t="s">
        <v>86</v>
      </c>
      <c r="D981">
        <v>35</v>
      </c>
      <c r="E981" t="s">
        <v>1170</v>
      </c>
      <c r="F981" t="s">
        <v>1165</v>
      </c>
      <c r="G981" t="s">
        <v>28</v>
      </c>
      <c r="H981" s="5">
        <v>43886</v>
      </c>
      <c r="I981">
        <v>103563.58</v>
      </c>
      <c r="J981" t="s">
        <v>371</v>
      </c>
      <c r="K981">
        <v>-8991511454</v>
      </c>
      <c r="L981" t="s">
        <v>23</v>
      </c>
      <c r="M981" t="b">
        <v>1</v>
      </c>
      <c r="N981" s="6" cm="1">
        <f t="array" ref="N981">IF(Table_Employee!I981="N/A",
    IFERROR(MEDIAN(_xlfn._xlws.FILTER(Table_Employee_Clean[Salary],
        (Table_Employee_Clean[Department] = Table_Employee!E981) *
        (Table_Employee_Clean[Region] = Table_Employee!F981))),
    "N/A"),
Table_Employee!I981)</f>
        <v>103563.58</v>
      </c>
      <c r="O981" t="str">
        <f>" "&amp;SUBSTITUTE(Table_Employee_Clean[[#This Row],[Phone]],"-","")</f>
        <v xml:space="preserve"> 8991511454</v>
      </c>
      <c r="P981" t="str">
        <f>TEXT(Table_Employee_Clean[[#This Row],[Format_Phone]],"(000) 000-0000")</f>
        <v>(899) 151-1454</v>
      </c>
      <c r="Q981" t="str">
        <f>CONCATENATE(TRIM(Table_Employee_Clean[[#This Row],[First_Name]])," ",TRIM(Table_Employee_Clean[[#This Row],[Last_Name]]))</f>
        <v>Charlie Miller</v>
      </c>
      <c r="R981">
        <f ca="1">DATEDIF(Table_Employee_Clean[[#This Row],[Join_Date]], TODAY(), "y")</f>
        <v>6</v>
      </c>
      <c r="S981" t="str">
        <f>CONCATENATE(TRIM(Table_Employee_Clean[[#This Row],[Name_Concat]])," FROM ",TRIM(Table_Employee_Clean[[#This Row],[Region]]))</f>
        <v>Charlie Miller FROM Nevada</v>
      </c>
    </row>
    <row r="982" spans="1:19" x14ac:dyDescent="0.25">
      <c r="A982" t="s">
        <v>1116</v>
      </c>
      <c r="B982" t="s">
        <v>67</v>
      </c>
      <c r="C982" t="s">
        <v>20</v>
      </c>
      <c r="D982">
        <v>25</v>
      </c>
      <c r="E982" t="s">
        <v>1162</v>
      </c>
      <c r="F982" t="s">
        <v>1161</v>
      </c>
      <c r="G982" t="s">
        <v>33</v>
      </c>
      <c r="H982" s="5">
        <v>44674</v>
      </c>
      <c r="I982">
        <v>74588.850000000006</v>
      </c>
      <c r="J982" t="s">
        <v>173</v>
      </c>
      <c r="K982">
        <v>-1293913043</v>
      </c>
      <c r="L982" t="s">
        <v>18</v>
      </c>
      <c r="M982" t="b">
        <v>0</v>
      </c>
      <c r="N982" s="6" cm="1">
        <f t="array" ref="N982">IF(Table_Employee!I982="N/A",
    IFERROR(MEDIAN(_xlfn._xlws.FILTER(Table_Employee_Clean[Salary],
        (Table_Employee_Clean[Department] = Table_Employee!E982) *
        (Table_Employee_Clean[Region] = Table_Employee!F982))),
    "N/A"),
Table_Employee!I982)</f>
        <v>74588.850000000006</v>
      </c>
      <c r="O982" t="str">
        <f>" "&amp;SUBSTITUTE(Table_Employee_Clean[[#This Row],[Phone]],"-","")</f>
        <v xml:space="preserve"> 1293913043</v>
      </c>
      <c r="P982" t="str">
        <f>TEXT(Table_Employee_Clean[[#This Row],[Format_Phone]],"(000) 000-0000")</f>
        <v>(129) 391-3043</v>
      </c>
      <c r="Q982" t="str">
        <f>CONCATENATE(TRIM(Table_Employee_Clean[[#This Row],[First_Name]])," ",TRIM(Table_Employee_Clean[[#This Row],[Last_Name]]))</f>
        <v>Grace Brown</v>
      </c>
      <c r="R982">
        <f ca="1">DATEDIF(Table_Employee_Clean[[#This Row],[Join_Date]], TODAY(), "y")</f>
        <v>4</v>
      </c>
      <c r="S982" t="str">
        <f>CONCATENATE(TRIM(Table_Employee_Clean[[#This Row],[Name_Concat]])," FROM ",TRIM(Table_Employee_Clean[[#This Row],[Region]]))</f>
        <v>Grace Brown FROM California</v>
      </c>
    </row>
    <row r="983" spans="1:19" x14ac:dyDescent="0.25">
      <c r="A983" t="s">
        <v>1117</v>
      </c>
      <c r="B983" t="s">
        <v>57</v>
      </c>
      <c r="C983" t="s">
        <v>42</v>
      </c>
      <c r="D983">
        <v>30</v>
      </c>
      <c r="E983" t="s">
        <v>1160</v>
      </c>
      <c r="F983" t="s">
        <v>1161</v>
      </c>
      <c r="G983" t="s">
        <v>28</v>
      </c>
      <c r="H983" s="5">
        <v>44004</v>
      </c>
      <c r="I983">
        <v>113727.23</v>
      </c>
      <c r="J983" t="s">
        <v>94</v>
      </c>
      <c r="K983">
        <v>-8818984840</v>
      </c>
      <c r="L983" t="s">
        <v>40</v>
      </c>
      <c r="M983" t="b">
        <v>0</v>
      </c>
      <c r="N983" s="6" cm="1">
        <f t="array" ref="N983">IF(Table_Employee!I983="N/A",
    IFERROR(MEDIAN(_xlfn._xlws.FILTER(Table_Employee_Clean[Salary],
        (Table_Employee_Clean[Department] = Table_Employee!E983) *
        (Table_Employee_Clean[Region] = Table_Employee!F983))),
    "N/A"),
Table_Employee!I983)</f>
        <v>113727.23</v>
      </c>
      <c r="O983" t="str">
        <f>" "&amp;SUBSTITUTE(Table_Employee_Clean[[#This Row],[Phone]],"-","")</f>
        <v xml:space="preserve"> 8818984840</v>
      </c>
      <c r="P983" t="str">
        <f>TEXT(Table_Employee_Clean[[#This Row],[Format_Phone]],"(000) 000-0000")</f>
        <v>(881) 898-4840</v>
      </c>
      <c r="Q983" t="str">
        <f>CONCATENATE(TRIM(Table_Employee_Clean[[#This Row],[First_Name]])," ",TRIM(Table_Employee_Clean[[#This Row],[Last_Name]]))</f>
        <v>David Garcia</v>
      </c>
      <c r="R983">
        <f ca="1">DATEDIF(Table_Employee_Clean[[#This Row],[Join_Date]], TODAY(), "y")</f>
        <v>6</v>
      </c>
      <c r="S983" t="str">
        <f>CONCATENATE(TRIM(Table_Employee_Clean[[#This Row],[Name_Concat]])," FROM ",TRIM(Table_Employee_Clean[[#This Row],[Region]]))</f>
        <v>David Garcia FROM California</v>
      </c>
    </row>
    <row r="984" spans="1:19" x14ac:dyDescent="0.25">
      <c r="A984" t="s">
        <v>1118</v>
      </c>
      <c r="B984" t="s">
        <v>32</v>
      </c>
      <c r="C984" t="s">
        <v>20</v>
      </c>
      <c r="D984">
        <v>25</v>
      </c>
      <c r="E984" t="s">
        <v>1170</v>
      </c>
      <c r="F984" t="s">
        <v>1169</v>
      </c>
      <c r="G984" t="s">
        <v>16</v>
      </c>
      <c r="H984" s="5">
        <v>44933</v>
      </c>
      <c r="I984">
        <v>72828.179999999993</v>
      </c>
      <c r="J984" t="s">
        <v>138</v>
      </c>
      <c r="K984">
        <v>-6046154020</v>
      </c>
      <c r="L984" t="s">
        <v>30</v>
      </c>
      <c r="M984" t="b">
        <v>0</v>
      </c>
      <c r="N984" s="6" cm="1">
        <f t="array" ref="N984">IF(Table_Employee!I984="N/A",
    IFERROR(MEDIAN(_xlfn._xlws.FILTER(Table_Employee_Clean[Salary],
        (Table_Employee_Clean[Department] = Table_Employee!E984) *
        (Table_Employee_Clean[Region] = Table_Employee!F984))),
    "N/A"),
Table_Employee!I984)</f>
        <v>72828.179999999993</v>
      </c>
      <c r="O984" t="str">
        <f>" "&amp;SUBSTITUTE(Table_Employee_Clean[[#This Row],[Phone]],"-","")</f>
        <v xml:space="preserve"> 6046154020</v>
      </c>
      <c r="P984" t="str">
        <f>TEXT(Table_Employee_Clean[[#This Row],[Format_Phone]],"(000) 000-0000")</f>
        <v>(604) 615-4020</v>
      </c>
      <c r="Q984" t="str">
        <f>CONCATENATE(TRIM(Table_Employee_Clean[[#This Row],[First_Name]])," ",TRIM(Table_Employee_Clean[[#This Row],[Last_Name]]))</f>
        <v>Eva Brown</v>
      </c>
      <c r="R984">
        <f ca="1">DATEDIF(Table_Employee_Clean[[#This Row],[Join_Date]], TODAY(), "y")</f>
        <v>3</v>
      </c>
      <c r="S984" t="str">
        <f>CONCATENATE(TRIM(Table_Employee_Clean[[#This Row],[Name_Concat]])," FROM ",TRIM(Table_Employee_Clean[[#This Row],[Region]]))</f>
        <v>Eva Brown FROM New York</v>
      </c>
    </row>
    <row r="985" spans="1:19" x14ac:dyDescent="0.25">
      <c r="A985" t="s">
        <v>1119</v>
      </c>
      <c r="B985" t="s">
        <v>67</v>
      </c>
      <c r="C985" t="s">
        <v>26</v>
      </c>
      <c r="D985">
        <v>30</v>
      </c>
      <c r="E985" t="s">
        <v>1168</v>
      </c>
      <c r="F985" t="s">
        <v>1167</v>
      </c>
      <c r="G985" t="s">
        <v>33</v>
      </c>
      <c r="H985" s="5">
        <v>43872</v>
      </c>
      <c r="I985">
        <v>98717.09</v>
      </c>
      <c r="J985" t="s">
        <v>73</v>
      </c>
      <c r="K985">
        <v>-1901707567</v>
      </c>
      <c r="L985" t="s">
        <v>40</v>
      </c>
      <c r="M985" t="b">
        <v>0</v>
      </c>
      <c r="N985" s="6" cm="1">
        <f t="array" ref="N985">IF(Table_Employee!I985="N/A",
    IFERROR(MEDIAN(_xlfn._xlws.FILTER(Table_Employee_Clean[Salary],
        (Table_Employee_Clean[Department] = Table_Employee!E985) *
        (Table_Employee_Clean[Region] = Table_Employee!F985))),
    "N/A"),
Table_Employee!I985)</f>
        <v>98717.09</v>
      </c>
      <c r="O985" t="str">
        <f>" "&amp;SUBSTITUTE(Table_Employee_Clean[[#This Row],[Phone]],"-","")</f>
        <v xml:space="preserve"> 1901707567</v>
      </c>
      <c r="P985" t="str">
        <f>TEXT(Table_Employee_Clean[[#This Row],[Format_Phone]],"(000) 000-0000")</f>
        <v>(190) 170-7567</v>
      </c>
      <c r="Q985" t="str">
        <f>CONCATENATE(TRIM(Table_Employee_Clean[[#This Row],[First_Name]])," ",TRIM(Table_Employee_Clean[[#This Row],[Last_Name]]))</f>
        <v>Grace Jones</v>
      </c>
      <c r="R985">
        <f ca="1">DATEDIF(Table_Employee_Clean[[#This Row],[Join_Date]], TODAY(), "y")</f>
        <v>6</v>
      </c>
      <c r="S985" t="str">
        <f>CONCATENATE(TRIM(Table_Employee_Clean[[#This Row],[Name_Concat]])," FROM ",TRIM(Table_Employee_Clean[[#This Row],[Region]]))</f>
        <v>Grace Jones FROM Florida</v>
      </c>
    </row>
    <row r="986" spans="1:19" x14ac:dyDescent="0.25">
      <c r="A986" t="s">
        <v>1120</v>
      </c>
      <c r="B986" t="s">
        <v>36</v>
      </c>
      <c r="C986" t="s">
        <v>42</v>
      </c>
      <c r="D986">
        <v>40</v>
      </c>
      <c r="E986" t="s">
        <v>1168</v>
      </c>
      <c r="F986" t="s">
        <v>1167</v>
      </c>
      <c r="G986" t="s">
        <v>33</v>
      </c>
      <c r="H986" s="5">
        <v>45003</v>
      </c>
      <c r="I986">
        <v>56840.800000000003</v>
      </c>
      <c r="J986" t="s">
        <v>157</v>
      </c>
      <c r="K986">
        <v>-1429831521</v>
      </c>
      <c r="L986" t="s">
        <v>40</v>
      </c>
      <c r="M986" t="b">
        <v>1</v>
      </c>
      <c r="N986" s="6" cm="1">
        <f t="array" ref="N986">IF(Table_Employee!I986="N/A",
    IFERROR(MEDIAN(_xlfn._xlws.FILTER(Table_Employee_Clean[Salary],
        (Table_Employee_Clean[Department] = Table_Employee!E986) *
        (Table_Employee_Clean[Region] = Table_Employee!F986))),
    "N/A"),
Table_Employee!I986)</f>
        <v>56840.800000000003</v>
      </c>
      <c r="O986" t="str">
        <f>" "&amp;SUBSTITUTE(Table_Employee_Clean[[#This Row],[Phone]],"-","")</f>
        <v xml:space="preserve"> 1429831521</v>
      </c>
      <c r="P986" t="str">
        <f>TEXT(Table_Employee_Clean[[#This Row],[Format_Phone]],"(000) 000-0000")</f>
        <v>(142) 983-1521</v>
      </c>
      <c r="Q986" t="str">
        <f>CONCATENATE(TRIM(Table_Employee_Clean[[#This Row],[First_Name]])," ",TRIM(Table_Employee_Clean[[#This Row],[Last_Name]]))</f>
        <v>Frank Garcia</v>
      </c>
      <c r="R986">
        <f ca="1">DATEDIF(Table_Employee_Clean[[#This Row],[Join_Date]], TODAY(), "y")</f>
        <v>3</v>
      </c>
      <c r="S986" t="str">
        <f>CONCATENATE(TRIM(Table_Employee_Clean[[#This Row],[Name_Concat]])," FROM ",TRIM(Table_Employee_Clean[[#This Row],[Region]]))</f>
        <v>Frank Garcia FROM Florida</v>
      </c>
    </row>
    <row r="987" spans="1:19" x14ac:dyDescent="0.25">
      <c r="A987" t="s">
        <v>1121</v>
      </c>
      <c r="B987" t="s">
        <v>57</v>
      </c>
      <c r="C987" t="s">
        <v>53</v>
      </c>
      <c r="D987">
        <v>35</v>
      </c>
      <c r="E987" t="s">
        <v>1162</v>
      </c>
      <c r="F987" t="s">
        <v>1171</v>
      </c>
      <c r="G987" t="s">
        <v>28</v>
      </c>
      <c r="H987" s="5">
        <v>44526</v>
      </c>
      <c r="I987">
        <v>61663.91</v>
      </c>
      <c r="J987" t="s">
        <v>183</v>
      </c>
      <c r="K987">
        <v>-9107322835</v>
      </c>
      <c r="L987" t="s">
        <v>18</v>
      </c>
      <c r="M987" t="b">
        <v>1</v>
      </c>
      <c r="N987" s="6" cm="1">
        <f t="array" ref="N987">IF(Table_Employee!I987="N/A",
    IFERROR(MEDIAN(_xlfn._xlws.FILTER(Table_Employee_Clean[Salary],
        (Table_Employee_Clean[Department] = Table_Employee!E987) *
        (Table_Employee_Clean[Region] = Table_Employee!F987))),
    "N/A"),
Table_Employee!I987)</f>
        <v>61663.91</v>
      </c>
      <c r="O987" t="str">
        <f>" "&amp;SUBSTITUTE(Table_Employee_Clean[[#This Row],[Phone]],"-","")</f>
        <v xml:space="preserve"> 9107322835</v>
      </c>
      <c r="P987" t="str">
        <f>TEXT(Table_Employee_Clean[[#This Row],[Format_Phone]],"(000) 000-0000")</f>
        <v>(910) 732-2835</v>
      </c>
      <c r="Q987" t="str">
        <f>CONCATENATE(TRIM(Table_Employee_Clean[[#This Row],[First_Name]])," ",TRIM(Table_Employee_Clean[[#This Row],[Last_Name]]))</f>
        <v>David Johnson</v>
      </c>
      <c r="R987">
        <f ca="1">DATEDIF(Table_Employee_Clean[[#This Row],[Join_Date]], TODAY(), "y")</f>
        <v>4</v>
      </c>
      <c r="S987" t="str">
        <f>CONCATENATE(TRIM(Table_Employee_Clean[[#This Row],[Name_Concat]])," FROM ",TRIM(Table_Employee_Clean[[#This Row],[Region]]))</f>
        <v>David Johnson FROM Illinois</v>
      </c>
    </row>
    <row r="988" spans="1:19" x14ac:dyDescent="0.25">
      <c r="A988" t="s">
        <v>1122</v>
      </c>
      <c r="B988" t="s">
        <v>67</v>
      </c>
      <c r="C988" t="s">
        <v>20</v>
      </c>
      <c r="D988">
        <v>30</v>
      </c>
      <c r="E988" t="s">
        <v>1162</v>
      </c>
      <c r="F988" t="s">
        <v>1165</v>
      </c>
      <c r="G988" t="s">
        <v>16</v>
      </c>
      <c r="H988" s="5">
        <v>45552</v>
      </c>
      <c r="I988">
        <v>109523.4</v>
      </c>
      <c r="J988" t="s">
        <v>173</v>
      </c>
      <c r="K988">
        <v>-849378305</v>
      </c>
      <c r="L988" t="s">
        <v>40</v>
      </c>
      <c r="M988" t="b">
        <v>1</v>
      </c>
      <c r="N988" s="6" cm="1">
        <f t="array" ref="N988">IF(Table_Employee!I988="N/A",
    IFERROR(MEDIAN(_xlfn._xlws.FILTER(Table_Employee_Clean[Salary],
        (Table_Employee_Clean[Department] = Table_Employee!E988) *
        (Table_Employee_Clean[Region] = Table_Employee!F988))),
    "N/A"),
Table_Employee!I988)</f>
        <v>109523.4</v>
      </c>
      <c r="O988" t="str">
        <f>" "&amp;SUBSTITUTE(Table_Employee_Clean[[#This Row],[Phone]],"-","")</f>
        <v xml:space="preserve"> 849378305</v>
      </c>
      <c r="P988" t="str">
        <f>TEXT(Table_Employee_Clean[[#This Row],[Format_Phone]],"(000) 000-0000")</f>
        <v>(084) 937-8305</v>
      </c>
      <c r="Q988" t="str">
        <f>CONCATENATE(TRIM(Table_Employee_Clean[[#This Row],[First_Name]])," ",TRIM(Table_Employee_Clean[[#This Row],[Last_Name]]))</f>
        <v>Grace Brown</v>
      </c>
      <c r="R988">
        <f ca="1">DATEDIF(Table_Employee_Clean[[#This Row],[Join_Date]], TODAY(), "y")</f>
        <v>2</v>
      </c>
      <c r="S988" t="str">
        <f>CONCATENATE(TRIM(Table_Employee_Clean[[#This Row],[Name_Concat]])," FROM ",TRIM(Table_Employee_Clean[[#This Row],[Region]]))</f>
        <v>Grace Brown FROM Nevada</v>
      </c>
    </row>
    <row r="989" spans="1:19" x14ac:dyDescent="0.25">
      <c r="A989" t="s">
        <v>1123</v>
      </c>
      <c r="B989" t="s">
        <v>32</v>
      </c>
      <c r="C989" t="s">
        <v>20</v>
      </c>
      <c r="D989">
        <v>25</v>
      </c>
      <c r="E989" t="s">
        <v>1170</v>
      </c>
      <c r="F989" t="s">
        <v>1171</v>
      </c>
      <c r="G989" t="s">
        <v>33</v>
      </c>
      <c r="H989" s="5">
        <v>45478</v>
      </c>
      <c r="I989">
        <v>65812.02</v>
      </c>
      <c r="J989" t="s">
        <v>138</v>
      </c>
      <c r="K989">
        <v>-3963845268</v>
      </c>
      <c r="L989" t="s">
        <v>18</v>
      </c>
      <c r="M989" t="b">
        <v>1</v>
      </c>
      <c r="N989" s="6" cm="1">
        <f t="array" ref="N989">IF(Table_Employee!I989="N/A",
    IFERROR(MEDIAN(_xlfn._xlws.FILTER(Table_Employee_Clean[Salary],
        (Table_Employee_Clean[Department] = Table_Employee!E989) *
        (Table_Employee_Clean[Region] = Table_Employee!F989))),
    "N/A"),
Table_Employee!I989)</f>
        <v>65812.02</v>
      </c>
      <c r="O989" t="str">
        <f>" "&amp;SUBSTITUTE(Table_Employee_Clean[[#This Row],[Phone]],"-","")</f>
        <v xml:space="preserve"> 3963845268</v>
      </c>
      <c r="P989" t="str">
        <f>TEXT(Table_Employee_Clean[[#This Row],[Format_Phone]],"(000) 000-0000")</f>
        <v>(396) 384-5268</v>
      </c>
      <c r="Q989" t="str">
        <f>CONCATENATE(TRIM(Table_Employee_Clean[[#This Row],[First_Name]])," ",TRIM(Table_Employee_Clean[[#This Row],[Last_Name]]))</f>
        <v>Eva Brown</v>
      </c>
      <c r="R989">
        <f ca="1">DATEDIF(Table_Employee_Clean[[#This Row],[Join_Date]], TODAY(), "y")</f>
        <v>2</v>
      </c>
      <c r="S989" t="str">
        <f>CONCATENATE(TRIM(Table_Employee_Clean[[#This Row],[Name_Concat]])," FROM ",TRIM(Table_Employee_Clean[[#This Row],[Region]]))</f>
        <v>Eva Brown FROM Illinois</v>
      </c>
    </row>
    <row r="990" spans="1:19" x14ac:dyDescent="0.25">
      <c r="A990" t="s">
        <v>1124</v>
      </c>
      <c r="B990" t="s">
        <v>13</v>
      </c>
      <c r="C990" t="s">
        <v>53</v>
      </c>
      <c r="D990">
        <v>30</v>
      </c>
      <c r="E990" t="s">
        <v>1166</v>
      </c>
      <c r="F990" t="s">
        <v>1171</v>
      </c>
      <c r="G990" t="s">
        <v>33</v>
      </c>
      <c r="H990" s="5">
        <v>44390</v>
      </c>
      <c r="I990">
        <v>54708.88</v>
      </c>
      <c r="J990" t="s">
        <v>171</v>
      </c>
      <c r="K990">
        <v>-6944391648</v>
      </c>
      <c r="L990" t="s">
        <v>23</v>
      </c>
      <c r="M990" t="b">
        <v>1</v>
      </c>
      <c r="N990" s="6" cm="1">
        <f t="array" ref="N990">IF(Table_Employee!I990="N/A",
    IFERROR(MEDIAN(_xlfn._xlws.FILTER(Table_Employee_Clean[Salary],
        (Table_Employee_Clean[Department] = Table_Employee!E990) *
        (Table_Employee_Clean[Region] = Table_Employee!F990))),
    "N/A"),
Table_Employee!I990)</f>
        <v>54708.88</v>
      </c>
      <c r="O990" t="str">
        <f>" "&amp;SUBSTITUTE(Table_Employee_Clean[[#This Row],[Phone]],"-","")</f>
        <v xml:space="preserve"> 6944391648</v>
      </c>
      <c r="P990" t="str">
        <f>TEXT(Table_Employee_Clean[[#This Row],[Format_Phone]],"(000) 000-0000")</f>
        <v>(694) 439-1648</v>
      </c>
      <c r="Q990" t="str">
        <f>CONCATENATE(TRIM(Table_Employee_Clean[[#This Row],[First_Name]])," ",TRIM(Table_Employee_Clean[[#This Row],[Last_Name]]))</f>
        <v>Bob Johnson</v>
      </c>
      <c r="R990">
        <f ca="1">DATEDIF(Table_Employee_Clean[[#This Row],[Join_Date]], TODAY(), "y")</f>
        <v>5</v>
      </c>
      <c r="S990" t="str">
        <f>CONCATENATE(TRIM(Table_Employee_Clean[[#This Row],[Name_Concat]])," FROM ",TRIM(Table_Employee_Clean[[#This Row],[Region]]))</f>
        <v>Bob Johnson FROM Illinois</v>
      </c>
    </row>
    <row r="991" spans="1:19" x14ac:dyDescent="0.25">
      <c r="A991" t="s">
        <v>1125</v>
      </c>
      <c r="B991" t="s">
        <v>63</v>
      </c>
      <c r="C991" t="s">
        <v>42</v>
      </c>
      <c r="D991">
        <v>40</v>
      </c>
      <c r="E991" t="s">
        <v>1164</v>
      </c>
      <c r="F991" t="s">
        <v>1161</v>
      </c>
      <c r="G991" t="s">
        <v>16</v>
      </c>
      <c r="H991" s="5">
        <v>45165</v>
      </c>
      <c r="I991">
        <v>107661.73</v>
      </c>
      <c r="J991" t="s">
        <v>209</v>
      </c>
      <c r="K991">
        <v>-7016934291</v>
      </c>
      <c r="L991" t="s">
        <v>23</v>
      </c>
      <c r="M991" t="b">
        <v>1</v>
      </c>
      <c r="N991" s="6" cm="1">
        <f t="array" ref="N991">IF(Table_Employee!I991="N/A",
    IFERROR(MEDIAN(_xlfn._xlws.FILTER(Table_Employee_Clean[Salary],
        (Table_Employee_Clean[Department] = Table_Employee!E991) *
        (Table_Employee_Clean[Region] = Table_Employee!F991))),
    "N/A"),
Table_Employee!I991)</f>
        <v>107661.73</v>
      </c>
      <c r="O991" t="str">
        <f>" "&amp;SUBSTITUTE(Table_Employee_Clean[[#This Row],[Phone]],"-","")</f>
        <v xml:space="preserve"> 7016934291</v>
      </c>
      <c r="P991" t="str">
        <f>TEXT(Table_Employee_Clean[[#This Row],[Format_Phone]],"(000) 000-0000")</f>
        <v>(701) 693-4291</v>
      </c>
      <c r="Q991" t="str">
        <f>CONCATENATE(TRIM(Table_Employee_Clean[[#This Row],[First_Name]])," ",TRIM(Table_Employee_Clean[[#This Row],[Last_Name]]))</f>
        <v>Heidi Garcia</v>
      </c>
      <c r="R991">
        <f ca="1">DATEDIF(Table_Employee_Clean[[#This Row],[Join_Date]], TODAY(), "y")</f>
        <v>3</v>
      </c>
      <c r="S991" t="str">
        <f>CONCATENATE(TRIM(Table_Employee_Clean[[#This Row],[Name_Concat]])," FROM ",TRIM(Table_Employee_Clean[[#This Row],[Region]]))</f>
        <v>Heidi Garcia FROM California</v>
      </c>
    </row>
    <row r="992" spans="1:19" x14ac:dyDescent="0.25">
      <c r="A992" t="s">
        <v>1126</v>
      </c>
      <c r="B992" t="s">
        <v>32</v>
      </c>
      <c r="C992" t="s">
        <v>53</v>
      </c>
      <c r="D992">
        <v>40</v>
      </c>
      <c r="E992" t="s">
        <v>1160</v>
      </c>
      <c r="F992" t="s">
        <v>1171</v>
      </c>
      <c r="G992" t="s">
        <v>33</v>
      </c>
      <c r="H992" s="5">
        <v>44240</v>
      </c>
      <c r="I992">
        <v>79002</v>
      </c>
      <c r="J992" t="s">
        <v>254</v>
      </c>
      <c r="K992">
        <v>-9132033015</v>
      </c>
      <c r="L992" t="s">
        <v>18</v>
      </c>
      <c r="M992" t="b">
        <v>1</v>
      </c>
      <c r="N992" s="6" cm="1">
        <f t="array" ref="N992">IF(Table_Employee!I992="N/A",
    IFERROR(MEDIAN(_xlfn._xlws.FILTER(Table_Employee_Clean[Salary],
        (Table_Employee_Clean[Department] = Table_Employee!E992) *
        (Table_Employee_Clean[Region] = Table_Employee!F992))),
    "N/A"),
Table_Employee!I992)</f>
        <v>79002</v>
      </c>
      <c r="O992" t="str">
        <f>" "&amp;SUBSTITUTE(Table_Employee_Clean[[#This Row],[Phone]],"-","")</f>
        <v xml:space="preserve"> 9132033015</v>
      </c>
      <c r="P992" t="str">
        <f>TEXT(Table_Employee_Clean[[#This Row],[Format_Phone]],"(000) 000-0000")</f>
        <v>(913) 203-3015</v>
      </c>
      <c r="Q992" t="str">
        <f>CONCATENATE(TRIM(Table_Employee_Clean[[#This Row],[First_Name]])," ",TRIM(Table_Employee_Clean[[#This Row],[Last_Name]]))</f>
        <v>Eva Johnson</v>
      </c>
      <c r="R992">
        <f ca="1">DATEDIF(Table_Employee_Clean[[#This Row],[Join_Date]], TODAY(), "y")</f>
        <v>5</v>
      </c>
      <c r="S992" t="str">
        <f>CONCATENATE(TRIM(Table_Employee_Clean[[#This Row],[Name_Concat]])," FROM ",TRIM(Table_Employee_Clean[[#This Row],[Region]]))</f>
        <v>Eva Johnson FROM Illinois</v>
      </c>
    </row>
    <row r="993" spans="1:19" x14ac:dyDescent="0.25">
      <c r="A993" t="s">
        <v>1127</v>
      </c>
      <c r="B993" t="s">
        <v>63</v>
      </c>
      <c r="C993" t="s">
        <v>20</v>
      </c>
      <c r="D993">
        <v>30</v>
      </c>
      <c r="E993" t="s">
        <v>1164</v>
      </c>
      <c r="F993" t="s">
        <v>1163</v>
      </c>
      <c r="G993" t="s">
        <v>28</v>
      </c>
      <c r="H993" s="5">
        <v>45271</v>
      </c>
      <c r="I993">
        <v>86135.69</v>
      </c>
      <c r="J993" t="s">
        <v>307</v>
      </c>
      <c r="K993">
        <v>-2341903105</v>
      </c>
      <c r="L993" t="s">
        <v>23</v>
      </c>
      <c r="M993" t="b">
        <v>0</v>
      </c>
      <c r="N993" s="6" cm="1">
        <f t="array" ref="N993">IF(Table_Employee!I993="N/A",
    IFERROR(MEDIAN(_xlfn._xlws.FILTER(Table_Employee_Clean[Salary],
        (Table_Employee_Clean[Department] = Table_Employee!E993) *
        (Table_Employee_Clean[Region] = Table_Employee!F993))),
    "N/A"),
Table_Employee!I993)</f>
        <v>86135.69</v>
      </c>
      <c r="O993" t="str">
        <f>" "&amp;SUBSTITUTE(Table_Employee_Clean[[#This Row],[Phone]],"-","")</f>
        <v xml:space="preserve"> 2341903105</v>
      </c>
      <c r="P993" t="str">
        <f>TEXT(Table_Employee_Clean[[#This Row],[Format_Phone]],"(000) 000-0000")</f>
        <v>(234) 190-3105</v>
      </c>
      <c r="Q993" t="str">
        <f>CONCATENATE(TRIM(Table_Employee_Clean[[#This Row],[First_Name]])," ",TRIM(Table_Employee_Clean[[#This Row],[Last_Name]]))</f>
        <v>Heidi Brown</v>
      </c>
      <c r="R993">
        <f ca="1">DATEDIF(Table_Employee_Clean[[#This Row],[Join_Date]], TODAY(), "y")</f>
        <v>2</v>
      </c>
      <c r="S993" t="str">
        <f>CONCATENATE(TRIM(Table_Employee_Clean[[#This Row],[Name_Concat]])," FROM ",TRIM(Table_Employee_Clean[[#This Row],[Region]]))</f>
        <v>Heidi Brown FROM Texas</v>
      </c>
    </row>
    <row r="994" spans="1:19" x14ac:dyDescent="0.25">
      <c r="A994" t="s">
        <v>1128</v>
      </c>
      <c r="B994" t="s">
        <v>63</v>
      </c>
      <c r="C994" t="s">
        <v>53</v>
      </c>
      <c r="D994">
        <v>30</v>
      </c>
      <c r="E994" t="s">
        <v>1160</v>
      </c>
      <c r="F994" t="s">
        <v>1165</v>
      </c>
      <c r="G994" t="s">
        <v>33</v>
      </c>
      <c r="H994" s="5">
        <v>44379</v>
      </c>
      <c r="I994">
        <v>115601.4</v>
      </c>
      <c r="J994" t="s">
        <v>104</v>
      </c>
      <c r="K994">
        <v>-1537221555</v>
      </c>
      <c r="L994" t="s">
        <v>30</v>
      </c>
      <c r="M994" t="b">
        <v>1</v>
      </c>
      <c r="N994" s="6" cm="1">
        <f t="array" ref="N994">IF(Table_Employee!I994="N/A",
    IFERROR(MEDIAN(_xlfn._xlws.FILTER(Table_Employee_Clean[Salary],
        (Table_Employee_Clean[Department] = Table_Employee!E994) *
        (Table_Employee_Clean[Region] = Table_Employee!F994))),
    "N/A"),
Table_Employee!I994)</f>
        <v>115601.4</v>
      </c>
      <c r="O994" t="str">
        <f>" "&amp;SUBSTITUTE(Table_Employee_Clean[[#This Row],[Phone]],"-","")</f>
        <v xml:space="preserve"> 1537221555</v>
      </c>
      <c r="P994" t="str">
        <f>TEXT(Table_Employee_Clean[[#This Row],[Format_Phone]],"(000) 000-0000")</f>
        <v>(153) 722-1555</v>
      </c>
      <c r="Q994" t="str">
        <f>CONCATENATE(TRIM(Table_Employee_Clean[[#This Row],[First_Name]])," ",TRIM(Table_Employee_Clean[[#This Row],[Last_Name]]))</f>
        <v>Heidi Johnson</v>
      </c>
      <c r="R994">
        <f ca="1">DATEDIF(Table_Employee_Clean[[#This Row],[Join_Date]], TODAY(), "y")</f>
        <v>5</v>
      </c>
      <c r="S994" t="str">
        <f>CONCATENATE(TRIM(Table_Employee_Clean[[#This Row],[Name_Concat]])," FROM ",TRIM(Table_Employee_Clean[[#This Row],[Region]]))</f>
        <v>Heidi Johnson FROM Nevada</v>
      </c>
    </row>
    <row r="995" spans="1:19" x14ac:dyDescent="0.25">
      <c r="A995" t="s">
        <v>1129</v>
      </c>
      <c r="B995" t="s">
        <v>67</v>
      </c>
      <c r="C995" t="s">
        <v>20</v>
      </c>
      <c r="D995">
        <v>30</v>
      </c>
      <c r="E995" t="s">
        <v>1160</v>
      </c>
      <c r="F995" t="s">
        <v>1165</v>
      </c>
      <c r="G995" t="s">
        <v>16</v>
      </c>
      <c r="H995" s="5">
        <v>44900</v>
      </c>
      <c r="I995">
        <v>64045.36</v>
      </c>
      <c r="J995" t="s">
        <v>173</v>
      </c>
      <c r="K995">
        <v>-6847323652</v>
      </c>
      <c r="L995" t="s">
        <v>40</v>
      </c>
      <c r="M995" t="b">
        <v>1</v>
      </c>
      <c r="N995" s="6" cm="1">
        <f t="array" ref="N995">IF(Table_Employee!I995="N/A",
    IFERROR(MEDIAN(_xlfn._xlws.FILTER(Table_Employee_Clean[Salary],
        (Table_Employee_Clean[Department] = Table_Employee!E995) *
        (Table_Employee_Clean[Region] = Table_Employee!F995))),
    "N/A"),
Table_Employee!I995)</f>
        <v>64045.36</v>
      </c>
      <c r="O995" t="str">
        <f>" "&amp;SUBSTITUTE(Table_Employee_Clean[[#This Row],[Phone]],"-","")</f>
        <v xml:space="preserve"> 6847323652</v>
      </c>
      <c r="P995" t="str">
        <f>TEXT(Table_Employee_Clean[[#This Row],[Format_Phone]],"(000) 000-0000")</f>
        <v>(684) 732-3652</v>
      </c>
      <c r="Q995" t="str">
        <f>CONCATENATE(TRIM(Table_Employee_Clean[[#This Row],[First_Name]])," ",TRIM(Table_Employee_Clean[[#This Row],[Last_Name]]))</f>
        <v>Grace Brown</v>
      </c>
      <c r="R995">
        <f ca="1">DATEDIF(Table_Employee_Clean[[#This Row],[Join_Date]], TODAY(), "y")</f>
        <v>3</v>
      </c>
      <c r="S995" t="str">
        <f>CONCATENATE(TRIM(Table_Employee_Clean[[#This Row],[Name_Concat]])," FROM ",TRIM(Table_Employee_Clean[[#This Row],[Region]]))</f>
        <v>Grace Brown FROM Nevada</v>
      </c>
    </row>
    <row r="996" spans="1:19" x14ac:dyDescent="0.25">
      <c r="A996" t="s">
        <v>1130</v>
      </c>
      <c r="B996" t="s">
        <v>57</v>
      </c>
      <c r="C996" t="s">
        <v>20</v>
      </c>
      <c r="D996">
        <v>30</v>
      </c>
      <c r="E996" t="s">
        <v>1160</v>
      </c>
      <c r="F996" t="s">
        <v>1165</v>
      </c>
      <c r="G996" t="s">
        <v>33</v>
      </c>
      <c r="H996" s="5">
        <v>45559</v>
      </c>
      <c r="I996">
        <v>80477.210000000006</v>
      </c>
      <c r="J996" t="s">
        <v>188</v>
      </c>
      <c r="K996">
        <v>-3774604066</v>
      </c>
      <c r="L996" t="s">
        <v>30</v>
      </c>
      <c r="M996" t="b">
        <v>0</v>
      </c>
      <c r="N996" s="6" cm="1">
        <f t="array" ref="N996">IF(Table_Employee!I996="N/A",
    IFERROR(MEDIAN(_xlfn._xlws.FILTER(Table_Employee_Clean[Salary],
        (Table_Employee_Clean[Department] = Table_Employee!E996) *
        (Table_Employee_Clean[Region] = Table_Employee!F996))),
    "N/A"),
Table_Employee!I996)</f>
        <v>80477.210000000006</v>
      </c>
      <c r="O996" t="str">
        <f>" "&amp;SUBSTITUTE(Table_Employee_Clean[[#This Row],[Phone]],"-","")</f>
        <v xml:space="preserve"> 3774604066</v>
      </c>
      <c r="P996" t="str">
        <f>TEXT(Table_Employee_Clean[[#This Row],[Format_Phone]],"(000) 000-0000")</f>
        <v>(377) 460-4066</v>
      </c>
      <c r="Q996" t="str">
        <f>CONCATENATE(TRIM(Table_Employee_Clean[[#This Row],[First_Name]])," ",TRIM(Table_Employee_Clean[[#This Row],[Last_Name]]))</f>
        <v>David Brown</v>
      </c>
      <c r="R996">
        <f ca="1">DATEDIF(Table_Employee_Clean[[#This Row],[Join_Date]], TODAY(), "y")</f>
        <v>2</v>
      </c>
      <c r="S996" t="str">
        <f>CONCATENATE(TRIM(Table_Employee_Clean[[#This Row],[Name_Concat]])," FROM ",TRIM(Table_Employee_Clean[[#This Row],[Region]]))</f>
        <v>David Brown FROM Nevada</v>
      </c>
    </row>
    <row r="997" spans="1:19" x14ac:dyDescent="0.25">
      <c r="A997" t="s">
        <v>1131</v>
      </c>
      <c r="B997" t="s">
        <v>13</v>
      </c>
      <c r="C997" t="s">
        <v>26</v>
      </c>
      <c r="D997">
        <v>30</v>
      </c>
      <c r="E997" t="s">
        <v>1162</v>
      </c>
      <c r="F997" t="s">
        <v>1161</v>
      </c>
      <c r="G997" t="s">
        <v>33</v>
      </c>
      <c r="H997" s="5">
        <v>45154</v>
      </c>
      <c r="I997">
        <v>61240.9</v>
      </c>
      <c r="J997" t="s">
        <v>48</v>
      </c>
      <c r="K997">
        <v>-2007843613</v>
      </c>
      <c r="L997" t="s">
        <v>40</v>
      </c>
      <c r="M997" t="b">
        <v>1</v>
      </c>
      <c r="N997" s="6" cm="1">
        <f t="array" ref="N997">IF(Table_Employee!I997="N/A",
    IFERROR(MEDIAN(_xlfn._xlws.FILTER(Table_Employee_Clean[Salary],
        (Table_Employee_Clean[Department] = Table_Employee!E997) *
        (Table_Employee_Clean[Region] = Table_Employee!F997))),
    "N/A"),
Table_Employee!I997)</f>
        <v>61240.9</v>
      </c>
      <c r="O997" t="str">
        <f>" "&amp;SUBSTITUTE(Table_Employee_Clean[[#This Row],[Phone]],"-","")</f>
        <v xml:space="preserve"> 2007843613</v>
      </c>
      <c r="P997" t="str">
        <f>TEXT(Table_Employee_Clean[[#This Row],[Format_Phone]],"(000) 000-0000")</f>
        <v>(200) 784-3613</v>
      </c>
      <c r="Q997" t="str">
        <f>CONCATENATE(TRIM(Table_Employee_Clean[[#This Row],[First_Name]])," ",TRIM(Table_Employee_Clean[[#This Row],[Last_Name]]))</f>
        <v>Bob Jones</v>
      </c>
      <c r="R997">
        <f ca="1">DATEDIF(Table_Employee_Clean[[#This Row],[Join_Date]], TODAY(), "y")</f>
        <v>3</v>
      </c>
      <c r="S997" t="str">
        <f>CONCATENATE(TRIM(Table_Employee_Clean[[#This Row],[Name_Concat]])," FROM ",TRIM(Table_Employee_Clean[[#This Row],[Region]]))</f>
        <v>Bob Jones FROM California</v>
      </c>
    </row>
    <row r="998" spans="1:19" x14ac:dyDescent="0.25">
      <c r="A998" t="s">
        <v>1132</v>
      </c>
      <c r="B998" t="s">
        <v>57</v>
      </c>
      <c r="C998" t="s">
        <v>111</v>
      </c>
      <c r="D998">
        <v>40</v>
      </c>
      <c r="E998" t="s">
        <v>1164</v>
      </c>
      <c r="F998" t="s">
        <v>1163</v>
      </c>
      <c r="G998" t="s">
        <v>16</v>
      </c>
      <c r="H998" s="5">
        <v>44224</v>
      </c>
      <c r="I998">
        <v>51939.29</v>
      </c>
      <c r="J998" t="s">
        <v>266</v>
      </c>
      <c r="K998">
        <v>-2442607818</v>
      </c>
      <c r="L998" t="s">
        <v>23</v>
      </c>
      <c r="M998" t="b">
        <v>1</v>
      </c>
      <c r="N998" s="6" cm="1">
        <f t="array" ref="N998">IF(Table_Employee!I998="N/A",
    IFERROR(MEDIAN(_xlfn._xlws.FILTER(Table_Employee_Clean[Salary],
        (Table_Employee_Clean[Department] = Table_Employee!E998) *
        (Table_Employee_Clean[Region] = Table_Employee!F998))),
    "N/A"),
Table_Employee!I998)</f>
        <v>51939.29</v>
      </c>
      <c r="O998" t="str">
        <f>" "&amp;SUBSTITUTE(Table_Employee_Clean[[#This Row],[Phone]],"-","")</f>
        <v xml:space="preserve"> 2442607818</v>
      </c>
      <c r="P998" t="str">
        <f>TEXT(Table_Employee_Clean[[#This Row],[Format_Phone]],"(000) 000-0000")</f>
        <v>(244) 260-7818</v>
      </c>
      <c r="Q998" t="str">
        <f>CONCATENATE(TRIM(Table_Employee_Clean[[#This Row],[First_Name]])," ",TRIM(Table_Employee_Clean[[#This Row],[Last_Name]]))</f>
        <v>David Smith</v>
      </c>
      <c r="R998">
        <f ca="1">DATEDIF(Table_Employee_Clean[[#This Row],[Join_Date]], TODAY(), "y")</f>
        <v>5</v>
      </c>
      <c r="S998" t="str">
        <f>CONCATENATE(TRIM(Table_Employee_Clean[[#This Row],[Name_Concat]])," FROM ",TRIM(Table_Employee_Clean[[#This Row],[Region]]))</f>
        <v>David Smith FROM Texas</v>
      </c>
    </row>
    <row r="999" spans="1:19" x14ac:dyDescent="0.25">
      <c r="A999" t="s">
        <v>1133</v>
      </c>
      <c r="B999" t="s">
        <v>32</v>
      </c>
      <c r="C999" t="s">
        <v>20</v>
      </c>
      <c r="D999">
        <v>40</v>
      </c>
      <c r="E999" t="s">
        <v>1162</v>
      </c>
      <c r="F999" t="s">
        <v>1171</v>
      </c>
      <c r="G999" t="s">
        <v>33</v>
      </c>
      <c r="H999" s="5">
        <v>44695</v>
      </c>
      <c r="I999">
        <v>95284.54</v>
      </c>
      <c r="J999" t="s">
        <v>138</v>
      </c>
      <c r="K999">
        <v>-7543734763</v>
      </c>
      <c r="L999" t="s">
        <v>30</v>
      </c>
      <c r="M999" t="b">
        <v>0</v>
      </c>
      <c r="N999" s="6" cm="1">
        <f t="array" ref="N999">IF(Table_Employee!I999="N/A",
    IFERROR(MEDIAN(_xlfn._xlws.FILTER(Table_Employee_Clean[Salary],
        (Table_Employee_Clean[Department] = Table_Employee!E999) *
        (Table_Employee_Clean[Region] = Table_Employee!F999))),
    "N/A"),
Table_Employee!I999)</f>
        <v>95284.54</v>
      </c>
      <c r="O999" t="str">
        <f>" "&amp;SUBSTITUTE(Table_Employee_Clean[[#This Row],[Phone]],"-","")</f>
        <v xml:space="preserve"> 7543734763</v>
      </c>
      <c r="P999" t="str">
        <f>TEXT(Table_Employee_Clean[[#This Row],[Format_Phone]],"(000) 000-0000")</f>
        <v>(754) 373-4763</v>
      </c>
      <c r="Q999" t="str">
        <f>CONCATENATE(TRIM(Table_Employee_Clean[[#This Row],[First_Name]])," ",TRIM(Table_Employee_Clean[[#This Row],[Last_Name]]))</f>
        <v>Eva Brown</v>
      </c>
      <c r="R999">
        <f ca="1">DATEDIF(Table_Employee_Clean[[#This Row],[Join_Date]], TODAY(), "y")</f>
        <v>4</v>
      </c>
      <c r="S999" t="str">
        <f>CONCATENATE(TRIM(Table_Employee_Clean[[#This Row],[Name_Concat]])," FROM ",TRIM(Table_Employee_Clean[[#This Row],[Region]]))</f>
        <v>Eva Brown FROM Illinois</v>
      </c>
    </row>
    <row r="1000" spans="1:19" x14ac:dyDescent="0.25">
      <c r="A1000" t="s">
        <v>1134</v>
      </c>
      <c r="B1000" t="s">
        <v>52</v>
      </c>
      <c r="C1000" t="s">
        <v>42</v>
      </c>
      <c r="D1000">
        <v>35</v>
      </c>
      <c r="E1000" t="s">
        <v>1164</v>
      </c>
      <c r="F1000" t="s">
        <v>1163</v>
      </c>
      <c r="G1000" t="s">
        <v>33</v>
      </c>
      <c r="H1000" s="5">
        <v>45448</v>
      </c>
      <c r="I1000">
        <v>106247.67</v>
      </c>
      <c r="J1000" t="s">
        <v>81</v>
      </c>
      <c r="K1000">
        <v>-2737203762</v>
      </c>
      <c r="L1000" t="s">
        <v>23</v>
      </c>
      <c r="M1000" t="b">
        <v>1</v>
      </c>
      <c r="N1000" s="6" cm="1">
        <f t="array" ref="N1000">IF(Table_Employee!I1000="N/A",
    IFERROR(MEDIAN(_xlfn._xlws.FILTER(Table_Employee_Clean[Salary],
        (Table_Employee_Clean[Department] = Table_Employee!E1000) *
        (Table_Employee_Clean[Region] = Table_Employee!F1000))),
    "N/A"),
Table_Employee!I1000)</f>
        <v>106247.67</v>
      </c>
      <c r="O1000" t="str">
        <f>" "&amp;SUBSTITUTE(Table_Employee_Clean[[#This Row],[Phone]],"-","")</f>
        <v xml:space="preserve"> 2737203762</v>
      </c>
      <c r="P1000" t="str">
        <f>TEXT(Table_Employee_Clean[[#This Row],[Format_Phone]],"(000) 000-0000")</f>
        <v>(273) 720-3762</v>
      </c>
      <c r="Q1000" t="str">
        <f>CONCATENATE(TRIM(Table_Employee_Clean[[#This Row],[First_Name]])," ",TRIM(Table_Employee_Clean[[#This Row],[Last_Name]]))</f>
        <v>Charlie Garcia</v>
      </c>
      <c r="R1000">
        <f ca="1">DATEDIF(Table_Employee_Clean[[#This Row],[Join_Date]], TODAY(), "y")</f>
        <v>2</v>
      </c>
      <c r="S1000" t="str">
        <f>CONCATENATE(TRIM(Table_Employee_Clean[[#This Row],[Name_Concat]])," FROM ",TRIM(Table_Employee_Clean[[#This Row],[Region]]))</f>
        <v>Charlie Garcia FROM Texas</v>
      </c>
    </row>
    <row r="1001" spans="1:19" x14ac:dyDescent="0.25">
      <c r="A1001" t="s">
        <v>1135</v>
      </c>
      <c r="B1001" t="s">
        <v>52</v>
      </c>
      <c r="C1001" t="s">
        <v>37</v>
      </c>
      <c r="D1001">
        <v>25</v>
      </c>
      <c r="E1001" t="s">
        <v>1160</v>
      </c>
      <c r="F1001" t="s">
        <v>1167</v>
      </c>
      <c r="G1001" t="s">
        <v>16</v>
      </c>
      <c r="H1001" s="5">
        <v>43944</v>
      </c>
      <c r="I1001">
        <v>110170.88</v>
      </c>
      <c r="J1001" t="s">
        <v>84</v>
      </c>
      <c r="K1001">
        <v>-8821458413</v>
      </c>
      <c r="L1001" t="s">
        <v>40</v>
      </c>
      <c r="M1001" t="b">
        <v>1</v>
      </c>
      <c r="N1001" s="6" cm="1">
        <f t="array" ref="N1001">IF(Table_Employee!I1001="N/A",
    IFERROR(MEDIAN(_xlfn._xlws.FILTER(Table_Employee_Clean[Salary],
        (Table_Employee_Clean[Department] = Table_Employee!E1001) *
        (Table_Employee_Clean[Region] = Table_Employee!F1001))),
    "N/A"),
Table_Employee!I1001)</f>
        <v>110170.88</v>
      </c>
      <c r="O1001" t="str">
        <f>" "&amp;SUBSTITUTE(Table_Employee_Clean[[#This Row],[Phone]],"-","")</f>
        <v xml:space="preserve"> 8821458413</v>
      </c>
      <c r="P1001" t="str">
        <f>TEXT(Table_Employee_Clean[[#This Row],[Format_Phone]],"(000) 000-0000")</f>
        <v>(882) 145-8413</v>
      </c>
      <c r="Q1001" t="str">
        <f>CONCATENATE(TRIM(Table_Employee_Clean[[#This Row],[First_Name]])," ",TRIM(Table_Employee_Clean[[#This Row],[Last_Name]]))</f>
        <v>Charlie Williams</v>
      </c>
      <c r="R1001">
        <f ca="1">DATEDIF(Table_Employee_Clean[[#This Row],[Join_Date]], TODAY(), "y")</f>
        <v>6</v>
      </c>
      <c r="S1001" t="str">
        <f>CONCATENATE(TRIM(Table_Employee_Clean[[#This Row],[Name_Concat]])," FROM ",TRIM(Table_Employee_Clean[[#This Row],[Region]]))</f>
        <v>Charlie Williams FROM Florida</v>
      </c>
    </row>
    <row r="1002" spans="1:19" x14ac:dyDescent="0.25">
      <c r="A1002" t="s">
        <v>1136</v>
      </c>
      <c r="B1002" t="s">
        <v>52</v>
      </c>
      <c r="C1002" t="s">
        <v>86</v>
      </c>
      <c r="D1002">
        <v>25</v>
      </c>
      <c r="E1002" t="s">
        <v>1170</v>
      </c>
      <c r="F1002" t="s">
        <v>1165</v>
      </c>
      <c r="G1002" t="s">
        <v>28</v>
      </c>
      <c r="H1002" s="5">
        <v>45453</v>
      </c>
      <c r="I1002">
        <v>52615.44</v>
      </c>
      <c r="J1002" t="s">
        <v>371</v>
      </c>
      <c r="K1002">
        <v>-8460191343</v>
      </c>
      <c r="L1002" t="s">
        <v>18</v>
      </c>
      <c r="M1002" t="b">
        <v>1</v>
      </c>
      <c r="N1002" s="6" cm="1">
        <f t="array" ref="N1002">IF(Table_Employee!I1002="N/A",
    IFERROR(MEDIAN(_xlfn._xlws.FILTER(Table_Employee_Clean[Salary],
        (Table_Employee_Clean[Department] = Table_Employee!E1002) *
        (Table_Employee_Clean[Region] = Table_Employee!F1002))),
    "N/A"),
Table_Employee!I1002)</f>
        <v>52615.44</v>
      </c>
      <c r="O1002" t="str">
        <f>" "&amp;SUBSTITUTE(Table_Employee_Clean[[#This Row],[Phone]],"-","")</f>
        <v xml:space="preserve"> 8460191343</v>
      </c>
      <c r="P1002" t="str">
        <f>TEXT(Table_Employee_Clean[[#This Row],[Format_Phone]],"(000) 000-0000")</f>
        <v>(846) 019-1343</v>
      </c>
      <c r="Q1002" t="str">
        <f>CONCATENATE(TRIM(Table_Employee_Clean[[#This Row],[First_Name]])," ",TRIM(Table_Employee_Clean[[#This Row],[Last_Name]]))</f>
        <v>Charlie Miller</v>
      </c>
      <c r="R1002">
        <f ca="1">DATEDIF(Table_Employee_Clean[[#This Row],[Join_Date]], TODAY(), "y")</f>
        <v>2</v>
      </c>
      <c r="S1002" t="str">
        <f>CONCATENATE(TRIM(Table_Employee_Clean[[#This Row],[Name_Concat]])," FROM ",TRIM(Table_Employee_Clean[[#This Row],[Region]]))</f>
        <v>Charlie Miller FROM Nevada</v>
      </c>
    </row>
    <row r="1003" spans="1:19" x14ac:dyDescent="0.25">
      <c r="A1003" t="s">
        <v>1137</v>
      </c>
      <c r="B1003" t="s">
        <v>32</v>
      </c>
      <c r="C1003" t="s">
        <v>14</v>
      </c>
      <c r="D1003">
        <v>30</v>
      </c>
      <c r="E1003" t="s">
        <v>1160</v>
      </c>
      <c r="F1003" t="s">
        <v>1171</v>
      </c>
      <c r="G1003" t="s">
        <v>33</v>
      </c>
      <c r="H1003" s="5">
        <v>43939</v>
      </c>
      <c r="I1003">
        <v>82547.259999999995</v>
      </c>
      <c r="J1003" t="s">
        <v>34</v>
      </c>
      <c r="K1003">
        <v>-3899827801</v>
      </c>
      <c r="L1003" t="s">
        <v>18</v>
      </c>
      <c r="M1003" t="b">
        <v>0</v>
      </c>
      <c r="N1003" s="6" cm="1">
        <f t="array" ref="N1003">IF(Table_Employee!I1003="N/A",
    IFERROR(MEDIAN(_xlfn._xlws.FILTER(Table_Employee_Clean[Salary],
        (Table_Employee_Clean[Department] = Table_Employee!E1003) *
        (Table_Employee_Clean[Region] = Table_Employee!F1003))),
    "N/A"),
Table_Employee!I1003)</f>
        <v>82547.259999999995</v>
      </c>
      <c r="O1003" t="str">
        <f>" "&amp;SUBSTITUTE(Table_Employee_Clean[[#This Row],[Phone]],"-","")</f>
        <v xml:space="preserve"> 3899827801</v>
      </c>
      <c r="P1003" t="str">
        <f>TEXT(Table_Employee_Clean[[#This Row],[Format_Phone]],"(000) 000-0000")</f>
        <v>(389) 982-7801</v>
      </c>
      <c r="Q1003" t="str">
        <f>CONCATENATE(TRIM(Table_Employee_Clean[[#This Row],[First_Name]])," ",TRIM(Table_Employee_Clean[[#This Row],[Last_Name]]))</f>
        <v>Eva Davis</v>
      </c>
      <c r="R1003">
        <f ca="1">DATEDIF(Table_Employee_Clean[[#This Row],[Join_Date]], TODAY(), "y")</f>
        <v>6</v>
      </c>
      <c r="S1003" t="str">
        <f>CONCATENATE(TRIM(Table_Employee_Clean[[#This Row],[Name_Concat]])," FROM ",TRIM(Table_Employee_Clean[[#This Row],[Region]]))</f>
        <v>Eva Davis FROM Illinois</v>
      </c>
    </row>
    <row r="1004" spans="1:19" x14ac:dyDescent="0.25">
      <c r="A1004" t="s">
        <v>1138</v>
      </c>
      <c r="B1004" t="s">
        <v>13</v>
      </c>
      <c r="C1004" t="s">
        <v>111</v>
      </c>
      <c r="D1004">
        <v>35</v>
      </c>
      <c r="E1004" t="s">
        <v>1162</v>
      </c>
      <c r="F1004" t="s">
        <v>1171</v>
      </c>
      <c r="G1004" t="s">
        <v>28</v>
      </c>
      <c r="H1004" s="5">
        <v>44011</v>
      </c>
      <c r="I1004">
        <v>63049.22</v>
      </c>
      <c r="J1004" t="s">
        <v>112</v>
      </c>
      <c r="K1004">
        <v>-586950731</v>
      </c>
      <c r="L1004" t="s">
        <v>30</v>
      </c>
      <c r="M1004" t="b">
        <v>1</v>
      </c>
      <c r="N1004" s="6" cm="1">
        <f t="array" ref="N1004">IF(Table_Employee!I1004="N/A",
    IFERROR(MEDIAN(_xlfn._xlws.FILTER(Table_Employee_Clean[Salary],
        (Table_Employee_Clean[Department] = Table_Employee!E1004) *
        (Table_Employee_Clean[Region] = Table_Employee!F1004))),
    "N/A"),
Table_Employee!I1004)</f>
        <v>63049.22</v>
      </c>
      <c r="O1004" t="str">
        <f>" "&amp;SUBSTITUTE(Table_Employee_Clean[[#This Row],[Phone]],"-","")</f>
        <v xml:space="preserve"> 586950731</v>
      </c>
      <c r="P1004" t="str">
        <f>TEXT(Table_Employee_Clean[[#This Row],[Format_Phone]],"(000) 000-0000")</f>
        <v>(058) 695-0731</v>
      </c>
      <c r="Q1004" t="str">
        <f>CONCATENATE(TRIM(Table_Employee_Clean[[#This Row],[First_Name]])," ",TRIM(Table_Employee_Clean[[#This Row],[Last_Name]]))</f>
        <v>Bob Smith</v>
      </c>
      <c r="R1004">
        <f ca="1">DATEDIF(Table_Employee_Clean[[#This Row],[Join_Date]], TODAY(), "y")</f>
        <v>6</v>
      </c>
      <c r="S1004" t="str">
        <f>CONCATENATE(TRIM(Table_Employee_Clean[[#This Row],[Name_Concat]])," FROM ",TRIM(Table_Employee_Clean[[#This Row],[Region]]))</f>
        <v>Bob Smith FROM Illinois</v>
      </c>
    </row>
    <row r="1005" spans="1:19" x14ac:dyDescent="0.25">
      <c r="A1005" t="s">
        <v>1139</v>
      </c>
      <c r="B1005" t="s">
        <v>36</v>
      </c>
      <c r="C1005" t="s">
        <v>111</v>
      </c>
      <c r="D1005">
        <v>35</v>
      </c>
      <c r="E1005" t="s">
        <v>1170</v>
      </c>
      <c r="F1005" t="s">
        <v>1161</v>
      </c>
      <c r="G1005" t="s">
        <v>28</v>
      </c>
      <c r="H1005" s="5">
        <v>44972</v>
      </c>
      <c r="I1005">
        <v>115229.12</v>
      </c>
      <c r="J1005" t="s">
        <v>124</v>
      </c>
      <c r="K1005">
        <v>-1464493698</v>
      </c>
      <c r="L1005" t="s">
        <v>23</v>
      </c>
      <c r="M1005" t="b">
        <v>1</v>
      </c>
      <c r="N1005" s="6" cm="1">
        <f t="array" ref="N1005">IF(Table_Employee!I1005="N/A",
    IFERROR(MEDIAN(_xlfn._xlws.FILTER(Table_Employee_Clean[Salary],
        (Table_Employee_Clean[Department] = Table_Employee!E1005) *
        (Table_Employee_Clean[Region] = Table_Employee!F1005))),
    "N/A"),
Table_Employee!I1005)</f>
        <v>115229.12</v>
      </c>
      <c r="O1005" t="str">
        <f>" "&amp;SUBSTITUTE(Table_Employee_Clean[[#This Row],[Phone]],"-","")</f>
        <v xml:space="preserve"> 1464493698</v>
      </c>
      <c r="P1005" t="str">
        <f>TEXT(Table_Employee_Clean[[#This Row],[Format_Phone]],"(000) 000-0000")</f>
        <v>(146) 449-3698</v>
      </c>
      <c r="Q1005" t="str">
        <f>CONCATENATE(TRIM(Table_Employee_Clean[[#This Row],[First_Name]])," ",TRIM(Table_Employee_Clean[[#This Row],[Last_Name]]))</f>
        <v>Frank Smith</v>
      </c>
      <c r="R1005">
        <f ca="1">DATEDIF(Table_Employee_Clean[[#This Row],[Join_Date]], TODAY(), "y")</f>
        <v>3</v>
      </c>
      <c r="S1005" t="str">
        <f>CONCATENATE(TRIM(Table_Employee_Clean[[#This Row],[Name_Concat]])," FROM ",TRIM(Table_Employee_Clean[[#This Row],[Region]]))</f>
        <v>Frank Smith FROM California</v>
      </c>
    </row>
    <row r="1006" spans="1:19" x14ac:dyDescent="0.25">
      <c r="A1006" t="s">
        <v>1140</v>
      </c>
      <c r="B1006" t="s">
        <v>67</v>
      </c>
      <c r="C1006" t="s">
        <v>111</v>
      </c>
      <c r="D1006">
        <v>25</v>
      </c>
      <c r="E1006" t="s">
        <v>1160</v>
      </c>
      <c r="F1006" t="s">
        <v>1171</v>
      </c>
      <c r="G1006" t="s">
        <v>28</v>
      </c>
      <c r="H1006" s="5">
        <v>45092</v>
      </c>
      <c r="I1006">
        <v>60687.63</v>
      </c>
      <c r="J1006" t="s">
        <v>122</v>
      </c>
      <c r="K1006">
        <v>-9516793349</v>
      </c>
      <c r="L1006" t="s">
        <v>23</v>
      </c>
      <c r="M1006" t="b">
        <v>0</v>
      </c>
      <c r="N1006" s="6" cm="1">
        <f t="array" ref="N1006">IF(Table_Employee!I1006="N/A",
    IFERROR(MEDIAN(_xlfn._xlws.FILTER(Table_Employee_Clean[Salary],
        (Table_Employee_Clean[Department] = Table_Employee!E1006) *
        (Table_Employee_Clean[Region] = Table_Employee!F1006))),
    "N/A"),
Table_Employee!I1006)</f>
        <v>60687.63</v>
      </c>
      <c r="O1006" t="str">
        <f>" "&amp;SUBSTITUTE(Table_Employee_Clean[[#This Row],[Phone]],"-","")</f>
        <v xml:space="preserve"> 9516793349</v>
      </c>
      <c r="P1006" t="str">
        <f>TEXT(Table_Employee_Clean[[#This Row],[Format_Phone]],"(000) 000-0000")</f>
        <v>(951) 679-3349</v>
      </c>
      <c r="Q1006" t="str">
        <f>CONCATENATE(TRIM(Table_Employee_Clean[[#This Row],[First_Name]])," ",TRIM(Table_Employee_Clean[[#This Row],[Last_Name]]))</f>
        <v>Grace Smith</v>
      </c>
      <c r="R1006">
        <f ca="1">DATEDIF(Table_Employee_Clean[[#This Row],[Join_Date]], TODAY(), "y")</f>
        <v>3</v>
      </c>
      <c r="S1006" t="str">
        <f>CONCATENATE(TRIM(Table_Employee_Clean[[#This Row],[Name_Concat]])," FROM ",TRIM(Table_Employee_Clean[[#This Row],[Region]]))</f>
        <v>Grace Smith FROM Illinois</v>
      </c>
    </row>
    <row r="1007" spans="1:19" x14ac:dyDescent="0.25">
      <c r="A1007" t="s">
        <v>1141</v>
      </c>
      <c r="B1007" t="s">
        <v>36</v>
      </c>
      <c r="C1007" t="s">
        <v>26</v>
      </c>
      <c r="D1007">
        <v>30</v>
      </c>
      <c r="E1007" t="s">
        <v>1162</v>
      </c>
      <c r="F1007" t="s">
        <v>1171</v>
      </c>
      <c r="G1007" t="s">
        <v>33</v>
      </c>
      <c r="H1007" s="5">
        <v>44639</v>
      </c>
      <c r="I1007">
        <v>67492.73</v>
      </c>
      <c r="J1007" t="s">
        <v>46</v>
      </c>
      <c r="K1007">
        <v>-5573857367</v>
      </c>
      <c r="L1007" t="s">
        <v>30</v>
      </c>
      <c r="M1007" t="b">
        <v>1</v>
      </c>
      <c r="N1007" s="6" cm="1">
        <f t="array" ref="N1007">IF(Table_Employee!I1007="N/A",
    IFERROR(MEDIAN(_xlfn._xlws.FILTER(Table_Employee_Clean[Salary],
        (Table_Employee_Clean[Department] = Table_Employee!E1007) *
        (Table_Employee_Clean[Region] = Table_Employee!F1007))),
    "N/A"),
Table_Employee!I1007)</f>
        <v>67492.73</v>
      </c>
      <c r="O1007" t="str">
        <f>" "&amp;SUBSTITUTE(Table_Employee_Clean[[#This Row],[Phone]],"-","")</f>
        <v xml:space="preserve"> 5573857367</v>
      </c>
      <c r="P1007" t="str">
        <f>TEXT(Table_Employee_Clean[[#This Row],[Format_Phone]],"(000) 000-0000")</f>
        <v>(557) 385-7367</v>
      </c>
      <c r="Q1007" t="str">
        <f>CONCATENATE(TRIM(Table_Employee_Clean[[#This Row],[First_Name]])," ",TRIM(Table_Employee_Clean[[#This Row],[Last_Name]]))</f>
        <v>Frank Jones</v>
      </c>
      <c r="R1007">
        <f ca="1">DATEDIF(Table_Employee_Clean[[#This Row],[Join_Date]], TODAY(), "y")</f>
        <v>4</v>
      </c>
      <c r="S1007" t="str">
        <f>CONCATENATE(TRIM(Table_Employee_Clean[[#This Row],[Name_Concat]])," FROM ",TRIM(Table_Employee_Clean[[#This Row],[Region]]))</f>
        <v>Frank Jones FROM Illinois</v>
      </c>
    </row>
    <row r="1008" spans="1:19" x14ac:dyDescent="0.25">
      <c r="A1008" t="s">
        <v>1142</v>
      </c>
      <c r="B1008" t="s">
        <v>67</v>
      </c>
      <c r="C1008" t="s">
        <v>20</v>
      </c>
      <c r="D1008">
        <v>30</v>
      </c>
      <c r="E1008" t="s">
        <v>1170</v>
      </c>
      <c r="F1008" t="s">
        <v>1171</v>
      </c>
      <c r="G1008" t="s">
        <v>33</v>
      </c>
      <c r="H1008" s="5">
        <v>45224</v>
      </c>
      <c r="I1008">
        <v>77821.789999999994</v>
      </c>
      <c r="J1008" t="s">
        <v>173</v>
      </c>
      <c r="K1008">
        <v>-119236036</v>
      </c>
      <c r="L1008" t="s">
        <v>18</v>
      </c>
      <c r="M1008" t="b">
        <v>0</v>
      </c>
      <c r="N1008" s="6" cm="1">
        <f t="array" ref="N1008">IF(Table_Employee!I1008="N/A",
    IFERROR(MEDIAN(_xlfn._xlws.FILTER(Table_Employee_Clean[Salary],
        (Table_Employee_Clean[Department] = Table_Employee!E1008) *
        (Table_Employee_Clean[Region] = Table_Employee!F1008))),
    "N/A"),
Table_Employee!I1008)</f>
        <v>77821.789999999994</v>
      </c>
      <c r="O1008" t="str">
        <f>" "&amp;SUBSTITUTE(Table_Employee_Clean[[#This Row],[Phone]],"-","")</f>
        <v xml:space="preserve"> 119236036</v>
      </c>
      <c r="P1008" t="str">
        <f>TEXT(Table_Employee_Clean[[#This Row],[Format_Phone]],"(000) 000-0000")</f>
        <v>(011) 923-6036</v>
      </c>
      <c r="Q1008" t="str">
        <f>CONCATENATE(TRIM(Table_Employee_Clean[[#This Row],[First_Name]])," ",TRIM(Table_Employee_Clean[[#This Row],[Last_Name]]))</f>
        <v>Grace Brown</v>
      </c>
      <c r="R1008">
        <f ca="1">DATEDIF(Table_Employee_Clean[[#This Row],[Join_Date]], TODAY(), "y")</f>
        <v>2</v>
      </c>
      <c r="S1008" t="str">
        <f>CONCATENATE(TRIM(Table_Employee_Clean[[#This Row],[Name_Concat]])," FROM ",TRIM(Table_Employee_Clean[[#This Row],[Region]]))</f>
        <v>Grace Brown FROM Illinois</v>
      </c>
    </row>
    <row r="1009" spans="1:19" x14ac:dyDescent="0.25">
      <c r="A1009" t="s">
        <v>1143</v>
      </c>
      <c r="B1009" t="s">
        <v>52</v>
      </c>
      <c r="C1009" t="s">
        <v>26</v>
      </c>
      <c r="D1009">
        <v>35</v>
      </c>
      <c r="E1009" t="s">
        <v>1160</v>
      </c>
      <c r="F1009" t="s">
        <v>1163</v>
      </c>
      <c r="G1009" t="s">
        <v>16</v>
      </c>
      <c r="H1009" s="5">
        <v>44756</v>
      </c>
      <c r="I1009">
        <v>69146.95</v>
      </c>
      <c r="J1009" t="s">
        <v>109</v>
      </c>
      <c r="K1009">
        <v>-6811872332</v>
      </c>
      <c r="L1009" t="s">
        <v>40</v>
      </c>
      <c r="M1009" t="b">
        <v>0</v>
      </c>
      <c r="N1009" s="6" cm="1">
        <f t="array" ref="N1009">IF(Table_Employee!I1009="N/A",
    IFERROR(MEDIAN(_xlfn._xlws.FILTER(Table_Employee_Clean[Salary],
        (Table_Employee_Clean[Department] = Table_Employee!E1009) *
        (Table_Employee_Clean[Region] = Table_Employee!F1009))),
    "N/A"),
Table_Employee!I1009)</f>
        <v>69146.95</v>
      </c>
      <c r="O1009" t="str">
        <f>" "&amp;SUBSTITUTE(Table_Employee_Clean[[#This Row],[Phone]],"-","")</f>
        <v xml:space="preserve"> 6811872332</v>
      </c>
      <c r="P1009" t="str">
        <f>TEXT(Table_Employee_Clean[[#This Row],[Format_Phone]],"(000) 000-0000")</f>
        <v>(681) 187-2332</v>
      </c>
      <c r="Q1009" t="str">
        <f>CONCATENATE(TRIM(Table_Employee_Clean[[#This Row],[First_Name]])," ",TRIM(Table_Employee_Clean[[#This Row],[Last_Name]]))</f>
        <v>Charlie Jones</v>
      </c>
      <c r="R1009">
        <f ca="1">DATEDIF(Table_Employee_Clean[[#This Row],[Join_Date]], TODAY(), "y")</f>
        <v>4</v>
      </c>
      <c r="S1009" t="str">
        <f>CONCATENATE(TRIM(Table_Employee_Clean[[#This Row],[Name_Concat]])," FROM ",TRIM(Table_Employee_Clean[[#This Row],[Region]]))</f>
        <v>Charlie Jones FROM Texas</v>
      </c>
    </row>
    <row r="1010" spans="1:19" x14ac:dyDescent="0.25">
      <c r="A1010" t="s">
        <v>1144</v>
      </c>
      <c r="B1010" t="s">
        <v>67</v>
      </c>
      <c r="C1010" t="s">
        <v>20</v>
      </c>
      <c r="D1010">
        <v>35</v>
      </c>
      <c r="E1010" t="s">
        <v>1164</v>
      </c>
      <c r="F1010" t="s">
        <v>1165</v>
      </c>
      <c r="G1010" t="s">
        <v>33</v>
      </c>
      <c r="H1010" s="5">
        <v>44632</v>
      </c>
      <c r="I1010">
        <v>90224.82</v>
      </c>
      <c r="J1010" t="s">
        <v>173</v>
      </c>
      <c r="K1010">
        <v>-5104096148</v>
      </c>
      <c r="L1010" t="s">
        <v>30</v>
      </c>
      <c r="M1010" t="b">
        <v>1</v>
      </c>
      <c r="N1010" s="6" cm="1">
        <f t="array" ref="N1010">IF(Table_Employee!I1010="N/A",
    IFERROR(MEDIAN(_xlfn._xlws.FILTER(Table_Employee_Clean[Salary],
        (Table_Employee_Clean[Department] = Table_Employee!E1010) *
        (Table_Employee_Clean[Region] = Table_Employee!F1010))),
    "N/A"),
Table_Employee!I1010)</f>
        <v>90224.82</v>
      </c>
      <c r="O1010" t="str">
        <f>" "&amp;SUBSTITUTE(Table_Employee_Clean[[#This Row],[Phone]],"-","")</f>
        <v xml:space="preserve"> 5104096148</v>
      </c>
      <c r="P1010" t="str">
        <f>TEXT(Table_Employee_Clean[[#This Row],[Format_Phone]],"(000) 000-0000")</f>
        <v>(510) 409-6148</v>
      </c>
      <c r="Q1010" t="str">
        <f>CONCATENATE(TRIM(Table_Employee_Clean[[#This Row],[First_Name]])," ",TRIM(Table_Employee_Clean[[#This Row],[Last_Name]]))</f>
        <v>Grace Brown</v>
      </c>
      <c r="R1010">
        <f ca="1">DATEDIF(Table_Employee_Clean[[#This Row],[Join_Date]], TODAY(), "y")</f>
        <v>4</v>
      </c>
      <c r="S1010" t="str">
        <f>CONCATENATE(TRIM(Table_Employee_Clean[[#This Row],[Name_Concat]])," FROM ",TRIM(Table_Employee_Clean[[#This Row],[Region]]))</f>
        <v>Grace Brown FROM Nevada</v>
      </c>
    </row>
    <row r="1011" spans="1:19" x14ac:dyDescent="0.25">
      <c r="A1011" t="s">
        <v>1145</v>
      </c>
      <c r="B1011" t="s">
        <v>57</v>
      </c>
      <c r="C1011" t="s">
        <v>42</v>
      </c>
      <c r="D1011">
        <v>30</v>
      </c>
      <c r="E1011" t="s">
        <v>1162</v>
      </c>
      <c r="F1011" t="s">
        <v>1171</v>
      </c>
      <c r="G1011" t="s">
        <v>28</v>
      </c>
      <c r="H1011" s="5">
        <v>45454</v>
      </c>
      <c r="I1011">
        <v>62603.98</v>
      </c>
      <c r="J1011" t="s">
        <v>94</v>
      </c>
      <c r="K1011">
        <v>-7315391148</v>
      </c>
      <c r="L1011" t="s">
        <v>40</v>
      </c>
      <c r="M1011" t="b">
        <v>0</v>
      </c>
      <c r="N1011" s="6" cm="1">
        <f t="array" ref="N1011">IF(Table_Employee!I1011="N/A",
    IFERROR(MEDIAN(_xlfn._xlws.FILTER(Table_Employee_Clean[Salary],
        (Table_Employee_Clean[Department] = Table_Employee!E1011) *
        (Table_Employee_Clean[Region] = Table_Employee!F1011))),
    "N/A"),
Table_Employee!I1011)</f>
        <v>62603.98</v>
      </c>
      <c r="O1011" t="str">
        <f>" "&amp;SUBSTITUTE(Table_Employee_Clean[[#This Row],[Phone]],"-","")</f>
        <v xml:space="preserve"> 7315391148</v>
      </c>
      <c r="P1011" t="str">
        <f>TEXT(Table_Employee_Clean[[#This Row],[Format_Phone]],"(000) 000-0000")</f>
        <v>(731) 539-1148</v>
      </c>
      <c r="Q1011" t="str">
        <f>CONCATENATE(TRIM(Table_Employee_Clean[[#This Row],[First_Name]])," ",TRIM(Table_Employee_Clean[[#This Row],[Last_Name]]))</f>
        <v>David Garcia</v>
      </c>
      <c r="R1011">
        <f ca="1">DATEDIF(Table_Employee_Clean[[#This Row],[Join_Date]], TODAY(), "y")</f>
        <v>2</v>
      </c>
      <c r="S1011" t="str">
        <f>CONCATENATE(TRIM(Table_Employee_Clean[[#This Row],[Name_Concat]])," FROM ",TRIM(Table_Employee_Clean[[#This Row],[Region]]))</f>
        <v>David Garcia FROM Illinois</v>
      </c>
    </row>
    <row r="1012" spans="1:19" x14ac:dyDescent="0.25">
      <c r="A1012" t="s">
        <v>1146</v>
      </c>
      <c r="B1012" t="s">
        <v>13</v>
      </c>
      <c r="C1012" t="s">
        <v>26</v>
      </c>
      <c r="D1012">
        <v>35</v>
      </c>
      <c r="E1012" t="s">
        <v>1168</v>
      </c>
      <c r="F1012" t="s">
        <v>1165</v>
      </c>
      <c r="G1012" t="s">
        <v>16</v>
      </c>
      <c r="H1012" s="5">
        <v>45453</v>
      </c>
      <c r="I1012">
        <v>71148.27</v>
      </c>
      <c r="J1012" t="s">
        <v>48</v>
      </c>
      <c r="K1012">
        <v>-8307482072</v>
      </c>
      <c r="L1012" t="s">
        <v>18</v>
      </c>
      <c r="M1012" t="b">
        <v>0</v>
      </c>
      <c r="N1012" s="6" cm="1">
        <f t="array" ref="N1012">IF(Table_Employee!I1012="N/A",
    IFERROR(MEDIAN(_xlfn._xlws.FILTER(Table_Employee_Clean[Salary],
        (Table_Employee_Clean[Department] = Table_Employee!E1012) *
        (Table_Employee_Clean[Region] = Table_Employee!F1012))),
    "N/A"),
Table_Employee!I1012)</f>
        <v>71148.27</v>
      </c>
      <c r="O1012" t="str">
        <f>" "&amp;SUBSTITUTE(Table_Employee_Clean[[#This Row],[Phone]],"-","")</f>
        <v xml:space="preserve"> 8307482072</v>
      </c>
      <c r="P1012" t="str">
        <f>TEXT(Table_Employee_Clean[[#This Row],[Format_Phone]],"(000) 000-0000")</f>
        <v>(830) 748-2072</v>
      </c>
      <c r="Q1012" t="str">
        <f>CONCATENATE(TRIM(Table_Employee_Clean[[#This Row],[First_Name]])," ",TRIM(Table_Employee_Clean[[#This Row],[Last_Name]]))</f>
        <v>Bob Jones</v>
      </c>
      <c r="R1012">
        <f ca="1">DATEDIF(Table_Employee_Clean[[#This Row],[Join_Date]], TODAY(), "y")</f>
        <v>2</v>
      </c>
      <c r="S1012" t="str">
        <f>CONCATENATE(TRIM(Table_Employee_Clean[[#This Row],[Name_Concat]])," FROM ",TRIM(Table_Employee_Clean[[#This Row],[Region]]))</f>
        <v>Bob Jones FROM Nevada</v>
      </c>
    </row>
    <row r="1013" spans="1:19" x14ac:dyDescent="0.25">
      <c r="A1013" t="s">
        <v>1147</v>
      </c>
      <c r="B1013" t="s">
        <v>57</v>
      </c>
      <c r="C1013" t="s">
        <v>26</v>
      </c>
      <c r="D1013">
        <v>40</v>
      </c>
      <c r="E1013" t="s">
        <v>1164</v>
      </c>
      <c r="F1013" t="s">
        <v>1161</v>
      </c>
      <c r="G1013" t="s">
        <v>33</v>
      </c>
      <c r="H1013" s="5">
        <v>44825</v>
      </c>
      <c r="I1013">
        <v>52031.74</v>
      </c>
      <c r="J1013" t="s">
        <v>200</v>
      </c>
      <c r="K1013">
        <v>-6511893939</v>
      </c>
      <c r="L1013" t="s">
        <v>23</v>
      </c>
      <c r="M1013" t="b">
        <v>1</v>
      </c>
      <c r="N1013" s="6" cm="1">
        <f t="array" ref="N1013">IF(Table_Employee!I1013="N/A",
    IFERROR(MEDIAN(_xlfn._xlws.FILTER(Table_Employee_Clean[Salary],
        (Table_Employee_Clean[Department] = Table_Employee!E1013) *
        (Table_Employee_Clean[Region] = Table_Employee!F1013))),
    "N/A"),
Table_Employee!I1013)</f>
        <v>52031.74</v>
      </c>
      <c r="O1013" t="str">
        <f>" "&amp;SUBSTITUTE(Table_Employee_Clean[[#This Row],[Phone]],"-","")</f>
        <v xml:space="preserve"> 6511893939</v>
      </c>
      <c r="P1013" t="str">
        <f>TEXT(Table_Employee_Clean[[#This Row],[Format_Phone]],"(000) 000-0000")</f>
        <v>(651) 189-3939</v>
      </c>
      <c r="Q1013" t="str">
        <f>CONCATENATE(TRIM(Table_Employee_Clean[[#This Row],[First_Name]])," ",TRIM(Table_Employee_Clean[[#This Row],[Last_Name]]))</f>
        <v>David Jones</v>
      </c>
      <c r="R1013">
        <f ca="1">DATEDIF(Table_Employee_Clean[[#This Row],[Join_Date]], TODAY(), "y")</f>
        <v>4</v>
      </c>
      <c r="S1013" t="str">
        <f>CONCATENATE(TRIM(Table_Employee_Clean[[#This Row],[Name_Concat]])," FROM ",TRIM(Table_Employee_Clean[[#This Row],[Region]]))</f>
        <v>David Jones FROM California</v>
      </c>
    </row>
    <row r="1014" spans="1:19" x14ac:dyDescent="0.25">
      <c r="A1014" t="s">
        <v>1148</v>
      </c>
      <c r="B1014" t="s">
        <v>67</v>
      </c>
      <c r="C1014" t="s">
        <v>86</v>
      </c>
      <c r="D1014">
        <v>35</v>
      </c>
      <c r="E1014" t="s">
        <v>1160</v>
      </c>
      <c r="F1014" t="s">
        <v>1167</v>
      </c>
      <c r="G1014" t="s">
        <v>33</v>
      </c>
      <c r="H1014" s="5">
        <v>45031</v>
      </c>
      <c r="I1014" t="s">
        <v>223</v>
      </c>
      <c r="J1014" t="s">
        <v>147</v>
      </c>
      <c r="K1014">
        <v>-6557820189</v>
      </c>
      <c r="L1014" t="s">
        <v>18</v>
      </c>
      <c r="M1014" t="b">
        <v>0</v>
      </c>
      <c r="N1014" s="6" cm="1">
        <f t="array" ref="N1014">IF(Table_Employee!I1014="N/A",
    IFERROR(MEDIAN(_xlfn._xlws.FILTER(Table_Employee_Clean[Salary],
        (Table_Employee_Clean[Department] = Table_Employee!E1014) *
        (Table_Employee_Clean[Region] = Table_Employee!F1014))),
    "N/A"),
Table_Employee!I1014)</f>
        <v>90856.21</v>
      </c>
      <c r="O1014" t="str">
        <f>" "&amp;SUBSTITUTE(Table_Employee_Clean[[#This Row],[Phone]],"-","")</f>
        <v xml:space="preserve"> 6557820189</v>
      </c>
      <c r="P1014" t="str">
        <f>TEXT(Table_Employee_Clean[[#This Row],[Format_Phone]],"(000) 000-0000")</f>
        <v>(655) 782-0189</v>
      </c>
      <c r="Q1014" t="str">
        <f>CONCATENATE(TRIM(Table_Employee_Clean[[#This Row],[First_Name]])," ",TRIM(Table_Employee_Clean[[#This Row],[Last_Name]]))</f>
        <v>Grace Miller</v>
      </c>
      <c r="R1014">
        <f ca="1">DATEDIF(Table_Employee_Clean[[#This Row],[Join_Date]], TODAY(), "y")</f>
        <v>3</v>
      </c>
      <c r="S1014" t="str">
        <f>CONCATENATE(TRIM(Table_Employee_Clean[[#This Row],[Name_Concat]])," FROM ",TRIM(Table_Employee_Clean[[#This Row],[Region]]))</f>
        <v>Grace Miller FROM Florida</v>
      </c>
    </row>
    <row r="1015" spans="1:19" x14ac:dyDescent="0.25">
      <c r="A1015" t="s">
        <v>1149</v>
      </c>
      <c r="B1015" t="s">
        <v>32</v>
      </c>
      <c r="C1015" t="s">
        <v>37</v>
      </c>
      <c r="D1015">
        <v>30</v>
      </c>
      <c r="E1015" t="s">
        <v>1170</v>
      </c>
      <c r="F1015" t="s">
        <v>1171</v>
      </c>
      <c r="G1015" t="s">
        <v>28</v>
      </c>
      <c r="H1015" s="5">
        <v>43867</v>
      </c>
      <c r="I1015">
        <v>116680.63</v>
      </c>
      <c r="J1015" t="s">
        <v>127</v>
      </c>
      <c r="K1015">
        <v>-4322302332</v>
      </c>
      <c r="L1015" t="s">
        <v>30</v>
      </c>
      <c r="M1015" t="b">
        <v>0</v>
      </c>
      <c r="N1015" s="6" cm="1">
        <f t="array" ref="N1015">IF(Table_Employee!I1015="N/A",
    IFERROR(MEDIAN(_xlfn._xlws.FILTER(Table_Employee_Clean[Salary],
        (Table_Employee_Clean[Department] = Table_Employee!E1015) *
        (Table_Employee_Clean[Region] = Table_Employee!F1015))),
    "N/A"),
Table_Employee!I1015)</f>
        <v>116680.63</v>
      </c>
      <c r="O1015" t="str">
        <f>" "&amp;SUBSTITUTE(Table_Employee_Clean[[#This Row],[Phone]],"-","")</f>
        <v xml:space="preserve"> 4322302332</v>
      </c>
      <c r="P1015" t="str">
        <f>TEXT(Table_Employee_Clean[[#This Row],[Format_Phone]],"(000) 000-0000")</f>
        <v>(432) 230-2332</v>
      </c>
      <c r="Q1015" t="str">
        <f>CONCATENATE(TRIM(Table_Employee_Clean[[#This Row],[First_Name]])," ",TRIM(Table_Employee_Clean[[#This Row],[Last_Name]]))</f>
        <v>Eva Williams</v>
      </c>
      <c r="R1015">
        <f ca="1">DATEDIF(Table_Employee_Clean[[#This Row],[Join_Date]], TODAY(), "y")</f>
        <v>6</v>
      </c>
      <c r="S1015" t="str">
        <f>CONCATENATE(TRIM(Table_Employee_Clean[[#This Row],[Name_Concat]])," FROM ",TRIM(Table_Employee_Clean[[#This Row],[Region]]))</f>
        <v>Eva Williams FROM Illinois</v>
      </c>
    </row>
    <row r="1016" spans="1:19" x14ac:dyDescent="0.25">
      <c r="A1016" t="s">
        <v>1150</v>
      </c>
      <c r="B1016" t="s">
        <v>67</v>
      </c>
      <c r="C1016" t="s">
        <v>26</v>
      </c>
      <c r="D1016">
        <v>30</v>
      </c>
      <c r="E1016" t="s">
        <v>1162</v>
      </c>
      <c r="F1016" t="s">
        <v>1165</v>
      </c>
      <c r="G1016" t="s">
        <v>28</v>
      </c>
      <c r="H1016" s="5">
        <v>44332</v>
      </c>
      <c r="I1016">
        <v>51990.98</v>
      </c>
      <c r="J1016" t="s">
        <v>73</v>
      </c>
      <c r="K1016">
        <v>-2470739200</v>
      </c>
      <c r="L1016" t="s">
        <v>23</v>
      </c>
      <c r="M1016" t="b">
        <v>1</v>
      </c>
      <c r="N1016" s="6" cm="1">
        <f t="array" ref="N1016">IF(Table_Employee!I1016="N/A",
    IFERROR(MEDIAN(_xlfn._xlws.FILTER(Table_Employee_Clean[Salary],
        (Table_Employee_Clean[Department] = Table_Employee!E1016) *
        (Table_Employee_Clean[Region] = Table_Employee!F1016))),
    "N/A"),
Table_Employee!I1016)</f>
        <v>51990.98</v>
      </c>
      <c r="O1016" t="str">
        <f>" "&amp;SUBSTITUTE(Table_Employee_Clean[[#This Row],[Phone]],"-","")</f>
        <v xml:space="preserve"> 2470739200</v>
      </c>
      <c r="P1016" t="str">
        <f>TEXT(Table_Employee_Clean[[#This Row],[Format_Phone]],"(000) 000-0000")</f>
        <v>(247) 073-9200</v>
      </c>
      <c r="Q1016" t="str">
        <f>CONCATENATE(TRIM(Table_Employee_Clean[[#This Row],[First_Name]])," ",TRIM(Table_Employee_Clean[[#This Row],[Last_Name]]))</f>
        <v>Grace Jones</v>
      </c>
      <c r="R1016">
        <f ca="1">DATEDIF(Table_Employee_Clean[[#This Row],[Join_Date]], TODAY(), "y")</f>
        <v>5</v>
      </c>
      <c r="S1016" t="str">
        <f>CONCATENATE(TRIM(Table_Employee_Clean[[#This Row],[Name_Concat]])," FROM ",TRIM(Table_Employee_Clean[[#This Row],[Region]]))</f>
        <v>Grace Jones FROM Nevada</v>
      </c>
    </row>
    <row r="1017" spans="1:19" x14ac:dyDescent="0.25">
      <c r="A1017" t="s">
        <v>1151</v>
      </c>
      <c r="B1017" t="s">
        <v>57</v>
      </c>
      <c r="C1017" t="s">
        <v>86</v>
      </c>
      <c r="D1017">
        <v>30</v>
      </c>
      <c r="E1017" t="s">
        <v>1170</v>
      </c>
      <c r="F1017" t="s">
        <v>1161</v>
      </c>
      <c r="G1017" t="s">
        <v>16</v>
      </c>
      <c r="H1017" s="5">
        <v>45157</v>
      </c>
      <c r="I1017" t="s">
        <v>223</v>
      </c>
      <c r="J1017" t="s">
        <v>98</v>
      </c>
      <c r="K1017">
        <v>-3546212759</v>
      </c>
      <c r="L1017" t="s">
        <v>30</v>
      </c>
      <c r="M1017" t="b">
        <v>1</v>
      </c>
      <c r="N1017" s="6" cm="1">
        <f t="array" ref="N1017">IF(Table_Employee!I1017="N/A",
    IFERROR(MEDIAN(_xlfn._xlws.FILTER(Table_Employee_Clean[Salary],
        (Table_Employee_Clean[Department] = Table_Employee!E1017) *
        (Table_Employee_Clean[Region] = Table_Employee!F1017))),
    "N/A"),
Table_Employee!I1017)</f>
        <v>85969.535000000003</v>
      </c>
      <c r="O1017" t="str">
        <f>" "&amp;SUBSTITUTE(Table_Employee_Clean[[#This Row],[Phone]],"-","")</f>
        <v xml:space="preserve"> 3546212759</v>
      </c>
      <c r="P1017" t="str">
        <f>TEXT(Table_Employee_Clean[[#This Row],[Format_Phone]],"(000) 000-0000")</f>
        <v>(354) 621-2759</v>
      </c>
      <c r="Q1017" t="str">
        <f>CONCATENATE(TRIM(Table_Employee_Clean[[#This Row],[First_Name]])," ",TRIM(Table_Employee_Clean[[#This Row],[Last_Name]]))</f>
        <v>David Miller</v>
      </c>
      <c r="R1017">
        <f ca="1">DATEDIF(Table_Employee_Clean[[#This Row],[Join_Date]], TODAY(), "y")</f>
        <v>3</v>
      </c>
      <c r="S1017" t="str">
        <f>CONCATENATE(TRIM(Table_Employee_Clean[[#This Row],[Name_Concat]])," FROM ",TRIM(Table_Employee_Clean[[#This Row],[Region]]))</f>
        <v>David Miller FROM California</v>
      </c>
    </row>
    <row r="1018" spans="1:19" x14ac:dyDescent="0.25">
      <c r="A1018" t="s">
        <v>1152</v>
      </c>
      <c r="B1018" t="s">
        <v>57</v>
      </c>
      <c r="C1018" t="s">
        <v>53</v>
      </c>
      <c r="D1018">
        <v>30</v>
      </c>
      <c r="E1018" t="s">
        <v>1166</v>
      </c>
      <c r="F1018" t="s">
        <v>1163</v>
      </c>
      <c r="G1018" t="s">
        <v>33</v>
      </c>
      <c r="H1018" s="5">
        <v>44507</v>
      </c>
      <c r="I1018">
        <v>100215.06</v>
      </c>
      <c r="J1018" t="s">
        <v>183</v>
      </c>
      <c r="K1018">
        <v>-2508261122</v>
      </c>
      <c r="L1018" t="s">
        <v>30</v>
      </c>
      <c r="M1018" t="b">
        <v>1</v>
      </c>
      <c r="N1018" s="6" cm="1">
        <f t="array" ref="N1018">IF(Table_Employee!I1018="N/A",
    IFERROR(MEDIAN(_xlfn._xlws.FILTER(Table_Employee_Clean[Salary],
        (Table_Employee_Clean[Department] = Table_Employee!E1018) *
        (Table_Employee_Clean[Region] = Table_Employee!F1018))),
    "N/A"),
Table_Employee!I1018)</f>
        <v>100215.06</v>
      </c>
      <c r="O1018" t="str">
        <f>" "&amp;SUBSTITUTE(Table_Employee_Clean[[#This Row],[Phone]],"-","")</f>
        <v xml:space="preserve"> 2508261122</v>
      </c>
      <c r="P1018" t="str">
        <f>TEXT(Table_Employee_Clean[[#This Row],[Format_Phone]],"(000) 000-0000")</f>
        <v>(250) 826-1122</v>
      </c>
      <c r="Q1018" t="str">
        <f>CONCATENATE(TRIM(Table_Employee_Clean[[#This Row],[First_Name]])," ",TRIM(Table_Employee_Clean[[#This Row],[Last_Name]]))</f>
        <v>David Johnson</v>
      </c>
      <c r="R1018">
        <f ca="1">DATEDIF(Table_Employee_Clean[[#This Row],[Join_Date]], TODAY(), "y")</f>
        <v>4</v>
      </c>
      <c r="S1018" t="str">
        <f>CONCATENATE(TRIM(Table_Employee_Clean[[#This Row],[Name_Concat]])," FROM ",TRIM(Table_Employee_Clean[[#This Row],[Region]]))</f>
        <v>David Johnson FROM Texas</v>
      </c>
    </row>
    <row r="1019" spans="1:19" x14ac:dyDescent="0.25">
      <c r="A1019" t="s">
        <v>1153</v>
      </c>
      <c r="B1019" t="s">
        <v>52</v>
      </c>
      <c r="C1019" t="s">
        <v>37</v>
      </c>
      <c r="D1019">
        <v>40</v>
      </c>
      <c r="E1019" t="s">
        <v>1162</v>
      </c>
      <c r="F1019" t="s">
        <v>1169</v>
      </c>
      <c r="G1019" t="s">
        <v>16</v>
      </c>
      <c r="H1019" s="5">
        <v>45203</v>
      </c>
      <c r="I1019">
        <v>114587.11</v>
      </c>
      <c r="J1019" t="s">
        <v>84</v>
      </c>
      <c r="K1019">
        <v>-1261632487</v>
      </c>
      <c r="L1019" t="s">
        <v>18</v>
      </c>
      <c r="M1019" t="b">
        <v>0</v>
      </c>
      <c r="N1019" s="6" cm="1">
        <f t="array" ref="N1019">IF(Table_Employee!I1019="N/A",
    IFERROR(MEDIAN(_xlfn._xlws.FILTER(Table_Employee_Clean[Salary],
        (Table_Employee_Clean[Department] = Table_Employee!E1019) *
        (Table_Employee_Clean[Region] = Table_Employee!F1019))),
    "N/A"),
Table_Employee!I1019)</f>
        <v>114587.11</v>
      </c>
      <c r="O1019" t="str">
        <f>" "&amp;SUBSTITUTE(Table_Employee_Clean[[#This Row],[Phone]],"-","")</f>
        <v xml:space="preserve"> 1261632487</v>
      </c>
      <c r="P1019" t="str">
        <f>TEXT(Table_Employee_Clean[[#This Row],[Format_Phone]],"(000) 000-0000")</f>
        <v>(126) 163-2487</v>
      </c>
      <c r="Q1019" t="str">
        <f>CONCATENATE(TRIM(Table_Employee_Clean[[#This Row],[First_Name]])," ",TRIM(Table_Employee_Clean[[#This Row],[Last_Name]]))</f>
        <v>Charlie Williams</v>
      </c>
      <c r="R1019">
        <f ca="1">DATEDIF(Table_Employee_Clean[[#This Row],[Join_Date]], TODAY(), "y")</f>
        <v>3</v>
      </c>
      <c r="S1019" t="str">
        <f>CONCATENATE(TRIM(Table_Employee_Clean[[#This Row],[Name_Concat]])," FROM ",TRIM(Table_Employee_Clean[[#This Row],[Region]]))</f>
        <v>Charlie Williams FROM New York</v>
      </c>
    </row>
    <row r="1020" spans="1:19" x14ac:dyDescent="0.25">
      <c r="A1020" t="s">
        <v>1154</v>
      </c>
      <c r="B1020" t="s">
        <v>25</v>
      </c>
      <c r="C1020" t="s">
        <v>42</v>
      </c>
      <c r="D1020">
        <v>30</v>
      </c>
      <c r="E1020" t="s">
        <v>1170</v>
      </c>
      <c r="F1020" t="s">
        <v>1167</v>
      </c>
      <c r="G1020" t="s">
        <v>33</v>
      </c>
      <c r="H1020" s="5">
        <v>45642</v>
      </c>
      <c r="I1020">
        <v>71318.789999999994</v>
      </c>
      <c r="J1020" t="s">
        <v>44</v>
      </c>
      <c r="K1020">
        <v>-8995729892</v>
      </c>
      <c r="L1020" t="s">
        <v>30</v>
      </c>
      <c r="M1020" t="b">
        <v>1</v>
      </c>
      <c r="N1020" s="6" cm="1">
        <f t="array" ref="N1020">IF(Table_Employee!I1020="N/A",
    IFERROR(MEDIAN(_xlfn._xlws.FILTER(Table_Employee_Clean[Salary],
        (Table_Employee_Clean[Department] = Table_Employee!E1020) *
        (Table_Employee_Clean[Region] = Table_Employee!F1020))),
    "N/A"),
Table_Employee!I1020)</f>
        <v>71318.789999999994</v>
      </c>
      <c r="O1020" t="str">
        <f>" "&amp;SUBSTITUTE(Table_Employee_Clean[[#This Row],[Phone]],"-","")</f>
        <v xml:space="preserve"> 8995729892</v>
      </c>
      <c r="P1020" t="str">
        <f>TEXT(Table_Employee_Clean[[#This Row],[Format_Phone]],"(000) 000-0000")</f>
        <v>(899) 572-9892</v>
      </c>
      <c r="Q1020" t="str">
        <f>CONCATENATE(TRIM(Table_Employee_Clean[[#This Row],[First_Name]])," ",TRIM(Table_Employee_Clean[[#This Row],[Last_Name]]))</f>
        <v>Alice Garcia</v>
      </c>
      <c r="R1020">
        <f ca="1">DATEDIF(Table_Employee_Clean[[#This Row],[Join_Date]], TODAY(), "y")</f>
        <v>1</v>
      </c>
      <c r="S1020" t="str">
        <f>CONCATENATE(TRIM(Table_Employee_Clean[[#This Row],[Name_Concat]])," FROM ",TRIM(Table_Employee_Clean[[#This Row],[Region]]))</f>
        <v>Alice Garcia FROM Florida</v>
      </c>
    </row>
    <row r="1021" spans="1:19" x14ac:dyDescent="0.25">
      <c r="A1021" t="s">
        <v>1155</v>
      </c>
      <c r="B1021" t="s">
        <v>63</v>
      </c>
      <c r="C1021" t="s">
        <v>26</v>
      </c>
      <c r="D1021">
        <v>30</v>
      </c>
      <c r="E1021" t="s">
        <v>1160</v>
      </c>
      <c r="F1021" t="s">
        <v>1171</v>
      </c>
      <c r="G1021" t="s">
        <v>28</v>
      </c>
      <c r="H1021" s="5">
        <v>44249</v>
      </c>
      <c r="I1021">
        <v>77764.240000000005</v>
      </c>
      <c r="J1021" t="s">
        <v>251</v>
      </c>
      <c r="K1021">
        <v>-7629745492</v>
      </c>
      <c r="L1021" t="s">
        <v>18</v>
      </c>
      <c r="M1021" t="b">
        <v>0</v>
      </c>
      <c r="N1021" s="6" cm="1">
        <f t="array" ref="N1021">IF(Table_Employee!I1021="N/A",
    IFERROR(MEDIAN(_xlfn._xlws.FILTER(Table_Employee_Clean[Salary],
        (Table_Employee_Clean[Department] = Table_Employee!E1021) *
        (Table_Employee_Clean[Region] = Table_Employee!F1021))),
    "N/A"),
Table_Employee!I1021)</f>
        <v>77764.240000000005</v>
      </c>
      <c r="O1021" t="str">
        <f>" "&amp;SUBSTITUTE(Table_Employee_Clean[[#This Row],[Phone]],"-","")</f>
        <v xml:space="preserve"> 7629745492</v>
      </c>
      <c r="P1021" t="str">
        <f>TEXT(Table_Employee_Clean[[#This Row],[Format_Phone]],"(000) 000-0000")</f>
        <v>(762) 974-5492</v>
      </c>
      <c r="Q1021" t="str">
        <f>CONCATENATE(TRIM(Table_Employee_Clean[[#This Row],[First_Name]])," ",TRIM(Table_Employee_Clean[[#This Row],[Last_Name]]))</f>
        <v>Heidi Jones</v>
      </c>
      <c r="R1021">
        <f ca="1">DATEDIF(Table_Employee_Clean[[#This Row],[Join_Date]], TODAY(), "y")</f>
        <v>5</v>
      </c>
      <c r="S1021" t="str">
        <f>CONCATENATE(TRIM(Table_Employee_Clean[[#This Row],[Name_Concat]])," FROM ",TRIM(Table_Employee_Clean[[#This Row],[Region]]))</f>
        <v>Heidi Jones FROM Illinois</v>
      </c>
    </row>
  </sheetData>
  <phoneticPr fontId="18" type="noConversion"/>
  <conditionalFormatting sqref="B1">
    <cfRule type="duplicateValues" dxfId="0" priority="1"/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638EBB-9D7C-4BA0-AA01-452F8A4D30AC}">
  <dimension ref="A3:AE60"/>
  <sheetViews>
    <sheetView zoomScale="70" zoomScaleNormal="70" workbookViewId="0">
      <selection activeCell="P15" sqref="P15"/>
    </sheetView>
  </sheetViews>
  <sheetFormatPr defaultRowHeight="15" x14ac:dyDescent="0.25"/>
  <cols>
    <col min="1" max="1" width="13.42578125" bestFit="1" customWidth="1"/>
    <col min="2" max="2" width="17.85546875" bestFit="1" customWidth="1"/>
    <col min="3" max="3" width="27.140625" bestFit="1" customWidth="1"/>
    <col min="4" max="7" width="9" bestFit="1" customWidth="1"/>
    <col min="8" max="8" width="8" bestFit="1" customWidth="1"/>
    <col min="9" max="13" width="9" bestFit="1" customWidth="1"/>
    <col min="14" max="14" width="11.85546875" bestFit="1" customWidth="1"/>
    <col min="15" max="19" width="9" bestFit="1" customWidth="1"/>
    <col min="20" max="20" width="13.42578125" bestFit="1" customWidth="1"/>
    <col min="21" max="21" width="20.42578125" bestFit="1" customWidth="1"/>
    <col min="22" max="22" width="8" bestFit="1" customWidth="1"/>
    <col min="23" max="24" width="9" bestFit="1" customWidth="1"/>
    <col min="25" max="25" width="8" bestFit="1" customWidth="1"/>
    <col min="26" max="70" width="9" bestFit="1" customWidth="1"/>
    <col min="71" max="72" width="8" bestFit="1" customWidth="1"/>
    <col min="73" max="78" width="9" bestFit="1" customWidth="1"/>
    <col min="79" max="79" width="6" bestFit="1" customWidth="1"/>
    <col min="80" max="85" width="9" bestFit="1" customWidth="1"/>
    <col min="86" max="87" width="8" bestFit="1" customWidth="1"/>
    <col min="88" max="88" width="9" bestFit="1" customWidth="1"/>
    <col min="89" max="89" width="8" bestFit="1" customWidth="1"/>
    <col min="90" max="96" width="9" bestFit="1" customWidth="1"/>
    <col min="97" max="97" width="8" bestFit="1" customWidth="1"/>
    <col min="98" max="103" width="9" bestFit="1" customWidth="1"/>
    <col min="104" max="104" width="8" bestFit="1" customWidth="1"/>
    <col min="105" max="131" width="9" bestFit="1" customWidth="1"/>
    <col min="132" max="132" width="8" bestFit="1" customWidth="1"/>
    <col min="133" max="150" width="9" bestFit="1" customWidth="1"/>
    <col min="151" max="152" width="8" bestFit="1" customWidth="1"/>
    <col min="153" max="166" width="9" bestFit="1" customWidth="1"/>
    <col min="167" max="167" width="8" bestFit="1" customWidth="1"/>
    <col min="168" max="168" width="6" bestFit="1" customWidth="1"/>
    <col min="169" max="170" width="9" bestFit="1" customWidth="1"/>
    <col min="171" max="171" width="8" bestFit="1" customWidth="1"/>
    <col min="172" max="175" width="9" bestFit="1" customWidth="1"/>
    <col min="176" max="176" width="8" bestFit="1" customWidth="1"/>
    <col min="177" max="177" width="9" bestFit="1" customWidth="1"/>
    <col min="178" max="178" width="8" bestFit="1" customWidth="1"/>
    <col min="179" max="189" width="9" bestFit="1" customWidth="1"/>
    <col min="190" max="190" width="8" bestFit="1" customWidth="1"/>
    <col min="191" max="195" width="9" bestFit="1" customWidth="1"/>
    <col min="196" max="196" width="8" bestFit="1" customWidth="1"/>
    <col min="197" max="214" width="9" bestFit="1" customWidth="1"/>
    <col min="215" max="215" width="6" bestFit="1" customWidth="1"/>
    <col min="216" max="226" width="9" bestFit="1" customWidth="1"/>
    <col min="227" max="227" width="8" bestFit="1" customWidth="1"/>
    <col min="228" max="230" width="9" bestFit="1" customWidth="1"/>
    <col min="231" max="231" width="8" bestFit="1" customWidth="1"/>
    <col min="232" max="236" width="9" bestFit="1" customWidth="1"/>
    <col min="237" max="237" width="8" bestFit="1" customWidth="1"/>
    <col min="238" max="246" width="9" bestFit="1" customWidth="1"/>
    <col min="247" max="247" width="8" bestFit="1" customWidth="1"/>
    <col min="248" max="250" width="9" bestFit="1" customWidth="1"/>
    <col min="251" max="251" width="8" bestFit="1" customWidth="1"/>
    <col min="252" max="255" width="9" bestFit="1" customWidth="1"/>
    <col min="256" max="256" width="8" bestFit="1" customWidth="1"/>
    <col min="257" max="273" width="9" bestFit="1" customWidth="1"/>
    <col min="274" max="274" width="8" bestFit="1" customWidth="1"/>
    <col min="275" max="286" width="9" bestFit="1" customWidth="1"/>
    <col min="287" max="287" width="8" bestFit="1" customWidth="1"/>
    <col min="288" max="290" width="9" bestFit="1" customWidth="1"/>
    <col min="291" max="291" width="6" bestFit="1" customWidth="1"/>
    <col min="292" max="302" width="9" bestFit="1" customWidth="1"/>
    <col min="303" max="303" width="8" bestFit="1" customWidth="1"/>
    <col min="304" max="319" width="9" bestFit="1" customWidth="1"/>
    <col min="320" max="320" width="10" bestFit="1" customWidth="1"/>
    <col min="321" max="322" width="9" bestFit="1" customWidth="1"/>
    <col min="323" max="323" width="8" bestFit="1" customWidth="1"/>
    <col min="324" max="336" width="9" bestFit="1" customWidth="1"/>
    <col min="337" max="337" width="8" bestFit="1" customWidth="1"/>
    <col min="338" max="340" width="9" bestFit="1" customWidth="1"/>
    <col min="341" max="341" width="8" bestFit="1" customWidth="1"/>
    <col min="342" max="369" width="9" bestFit="1" customWidth="1"/>
    <col min="370" max="370" width="8" bestFit="1" customWidth="1"/>
    <col min="371" max="377" width="9" bestFit="1" customWidth="1"/>
    <col min="378" max="378" width="8" bestFit="1" customWidth="1"/>
    <col min="379" max="389" width="9" bestFit="1" customWidth="1"/>
    <col min="390" max="390" width="6" bestFit="1" customWidth="1"/>
    <col min="391" max="407" width="9" bestFit="1" customWidth="1"/>
    <col min="408" max="408" width="8" bestFit="1" customWidth="1"/>
    <col min="409" max="428" width="9" bestFit="1" customWidth="1"/>
    <col min="429" max="429" width="8" bestFit="1" customWidth="1"/>
    <col min="430" max="445" width="9" bestFit="1" customWidth="1"/>
    <col min="446" max="446" width="8" bestFit="1" customWidth="1"/>
    <col min="447" max="447" width="10" bestFit="1" customWidth="1"/>
    <col min="448" max="470" width="9" bestFit="1" customWidth="1"/>
    <col min="471" max="471" width="8" bestFit="1" customWidth="1"/>
    <col min="472" max="476" width="9" bestFit="1" customWidth="1"/>
    <col min="477" max="477" width="8" bestFit="1" customWidth="1"/>
    <col min="478" max="480" width="9" bestFit="1" customWidth="1"/>
    <col min="481" max="481" width="10" bestFit="1" customWidth="1"/>
    <col min="482" max="485" width="9" bestFit="1" customWidth="1"/>
    <col min="486" max="486" width="8" bestFit="1" customWidth="1"/>
    <col min="487" max="488" width="9" bestFit="1" customWidth="1"/>
    <col min="489" max="489" width="8" bestFit="1" customWidth="1"/>
    <col min="490" max="498" width="9" bestFit="1" customWidth="1"/>
    <col min="499" max="499" width="10" bestFit="1" customWidth="1"/>
    <col min="500" max="505" width="9" bestFit="1" customWidth="1"/>
    <col min="506" max="506" width="8" bestFit="1" customWidth="1"/>
    <col min="507" max="518" width="9" bestFit="1" customWidth="1"/>
    <col min="519" max="519" width="10" bestFit="1" customWidth="1"/>
    <col min="520" max="521" width="9" bestFit="1" customWidth="1"/>
    <col min="522" max="522" width="10" bestFit="1" customWidth="1"/>
    <col min="523" max="535" width="9" bestFit="1" customWidth="1"/>
    <col min="536" max="536" width="8" bestFit="1" customWidth="1"/>
    <col min="537" max="540" width="9" bestFit="1" customWidth="1"/>
    <col min="541" max="542" width="8" bestFit="1" customWidth="1"/>
    <col min="543" max="567" width="9" bestFit="1" customWidth="1"/>
    <col min="568" max="568" width="8" bestFit="1" customWidth="1"/>
    <col min="569" max="574" width="9" bestFit="1" customWidth="1"/>
    <col min="575" max="575" width="8" bestFit="1" customWidth="1"/>
    <col min="576" max="578" width="9" bestFit="1" customWidth="1"/>
    <col min="579" max="579" width="8" bestFit="1" customWidth="1"/>
    <col min="580" max="603" width="9" bestFit="1" customWidth="1"/>
    <col min="604" max="604" width="8" bestFit="1" customWidth="1"/>
    <col min="605" max="630" width="9" bestFit="1" customWidth="1"/>
    <col min="631" max="631" width="8" bestFit="1" customWidth="1"/>
    <col min="632" max="634" width="9" bestFit="1" customWidth="1"/>
    <col min="635" max="635" width="8" bestFit="1" customWidth="1"/>
    <col min="636" max="642" width="9" bestFit="1" customWidth="1"/>
    <col min="643" max="643" width="8" bestFit="1" customWidth="1"/>
    <col min="644" max="645" width="9" bestFit="1" customWidth="1"/>
    <col min="646" max="646" width="8" bestFit="1" customWidth="1"/>
    <col min="647" max="659" width="9" bestFit="1" customWidth="1"/>
    <col min="660" max="660" width="8" bestFit="1" customWidth="1"/>
    <col min="661" max="685" width="9" bestFit="1" customWidth="1"/>
    <col min="686" max="686" width="8" bestFit="1" customWidth="1"/>
    <col min="687" max="688" width="9" bestFit="1" customWidth="1"/>
    <col min="689" max="689" width="8" bestFit="1" customWidth="1"/>
    <col min="690" max="697" width="9" bestFit="1" customWidth="1"/>
    <col min="698" max="698" width="8" bestFit="1" customWidth="1"/>
    <col min="699" max="704" width="9" bestFit="1" customWidth="1"/>
    <col min="705" max="705" width="8" bestFit="1" customWidth="1"/>
    <col min="706" max="706" width="9" bestFit="1" customWidth="1"/>
    <col min="707" max="707" width="8" bestFit="1" customWidth="1"/>
    <col min="708" max="717" width="9" bestFit="1" customWidth="1"/>
    <col min="718" max="718" width="6" bestFit="1" customWidth="1"/>
    <col min="719" max="730" width="9" bestFit="1" customWidth="1"/>
    <col min="731" max="735" width="10" bestFit="1" customWidth="1"/>
    <col min="736" max="736" width="9" bestFit="1" customWidth="1"/>
    <col min="737" max="737" width="7" bestFit="1" customWidth="1"/>
    <col min="738" max="761" width="10" bestFit="1" customWidth="1"/>
    <col min="762" max="762" width="9" bestFit="1" customWidth="1"/>
    <col min="763" max="772" width="10" bestFit="1" customWidth="1"/>
    <col min="773" max="773" width="9" bestFit="1" customWidth="1"/>
    <col min="774" max="774" width="10" bestFit="1" customWidth="1"/>
    <col min="775" max="775" width="9" bestFit="1" customWidth="1"/>
    <col min="776" max="780" width="10" bestFit="1" customWidth="1"/>
    <col min="781" max="781" width="9" bestFit="1" customWidth="1"/>
    <col min="782" max="785" width="10" bestFit="1" customWidth="1"/>
    <col min="786" max="786" width="9" bestFit="1" customWidth="1"/>
    <col min="787" max="807" width="10" bestFit="1" customWidth="1"/>
    <col min="808" max="808" width="9" bestFit="1" customWidth="1"/>
    <col min="809" max="817" width="10" bestFit="1" customWidth="1"/>
    <col min="818" max="818" width="9" bestFit="1" customWidth="1"/>
    <col min="819" max="819" width="10" bestFit="1" customWidth="1"/>
    <col min="820" max="821" width="9" bestFit="1" customWidth="1"/>
    <col min="822" max="826" width="10" bestFit="1" customWidth="1"/>
    <col min="827" max="827" width="7" bestFit="1" customWidth="1"/>
    <col min="828" max="849" width="10" bestFit="1" customWidth="1"/>
    <col min="850" max="850" width="9" bestFit="1" customWidth="1"/>
    <col min="851" max="857" width="10" bestFit="1" customWidth="1"/>
    <col min="858" max="858" width="9" bestFit="1" customWidth="1"/>
    <col min="859" max="872" width="10" bestFit="1" customWidth="1"/>
    <col min="873" max="873" width="9" bestFit="1" customWidth="1"/>
    <col min="874" max="887" width="10" bestFit="1" customWidth="1"/>
    <col min="888" max="888" width="9" bestFit="1" customWidth="1"/>
    <col min="889" max="904" width="10" bestFit="1" customWidth="1"/>
    <col min="905" max="905" width="9" bestFit="1" customWidth="1"/>
    <col min="906" max="912" width="10" bestFit="1" customWidth="1"/>
    <col min="913" max="913" width="9" bestFit="1" customWidth="1"/>
    <col min="914" max="916" width="10" bestFit="1" customWidth="1"/>
    <col min="917" max="917" width="9" bestFit="1" customWidth="1"/>
    <col min="918" max="924" width="10" bestFit="1" customWidth="1"/>
    <col min="925" max="925" width="9" bestFit="1" customWidth="1"/>
    <col min="926" max="933" width="10" bestFit="1" customWidth="1"/>
    <col min="934" max="934" width="9" bestFit="1" customWidth="1"/>
    <col min="935" max="937" width="10" bestFit="1" customWidth="1"/>
    <col min="938" max="939" width="9" bestFit="1" customWidth="1"/>
    <col min="940" max="966" width="10" bestFit="1" customWidth="1"/>
    <col min="967" max="967" width="9" bestFit="1" customWidth="1"/>
    <col min="968" max="968" width="10" bestFit="1" customWidth="1"/>
    <col min="969" max="969" width="9" bestFit="1" customWidth="1"/>
    <col min="970" max="974" width="10" bestFit="1" customWidth="1"/>
    <col min="975" max="975" width="9" bestFit="1" customWidth="1"/>
    <col min="976" max="985" width="10" bestFit="1" customWidth="1"/>
    <col min="986" max="987" width="9" bestFit="1" customWidth="1"/>
    <col min="988" max="989" width="10" bestFit="1" customWidth="1"/>
    <col min="990" max="990" width="11.28515625" bestFit="1" customWidth="1"/>
  </cols>
  <sheetData>
    <row r="3" spans="1:21" x14ac:dyDescent="0.25">
      <c r="A3" s="2" t="s">
        <v>1156</v>
      </c>
      <c r="B3" t="s">
        <v>1175</v>
      </c>
    </row>
    <row r="4" spans="1:21" x14ac:dyDescent="0.25">
      <c r="A4" s="3" t="s">
        <v>1186</v>
      </c>
      <c r="B4">
        <v>1777718.74</v>
      </c>
    </row>
    <row r="5" spans="1:21" x14ac:dyDescent="0.25">
      <c r="A5" s="3" t="s">
        <v>1177</v>
      </c>
      <c r="B5">
        <v>1783326.34</v>
      </c>
      <c r="T5" s="2" t="s">
        <v>1156</v>
      </c>
      <c r="U5" t="s">
        <v>1190</v>
      </c>
    </row>
    <row r="6" spans="1:21" x14ac:dyDescent="0.25">
      <c r="A6" s="3" t="s">
        <v>1180</v>
      </c>
      <c r="B6">
        <v>1808280.77</v>
      </c>
      <c r="F6">
        <f>COUNTA(Table_Employee_Clean[Employee_ID])</f>
        <v>1020</v>
      </c>
      <c r="T6" s="3" t="s">
        <v>1164</v>
      </c>
      <c r="U6">
        <v>166</v>
      </c>
    </row>
    <row r="7" spans="1:21" x14ac:dyDescent="0.25">
      <c r="A7" s="3" t="s">
        <v>1179</v>
      </c>
      <c r="B7">
        <v>1821773.26</v>
      </c>
      <c r="F7" s="4">
        <f>AVERAGE(Table_Employee_Clean[Salary_fill])</f>
        <v>85173.290053921475</v>
      </c>
      <c r="T7" s="3" t="s">
        <v>1166</v>
      </c>
      <c r="U7">
        <v>146</v>
      </c>
    </row>
    <row r="8" spans="1:21" x14ac:dyDescent="0.25">
      <c r="A8" s="3" t="s">
        <v>1178</v>
      </c>
      <c r="B8">
        <v>1833846.87</v>
      </c>
      <c r="T8" s="3" t="s">
        <v>1160</v>
      </c>
      <c r="U8">
        <v>189</v>
      </c>
    </row>
    <row r="9" spans="1:21" x14ac:dyDescent="0.25">
      <c r="A9" s="3" t="s">
        <v>1185</v>
      </c>
      <c r="B9">
        <v>1905834.66</v>
      </c>
      <c r="T9" s="3" t="s">
        <v>1162</v>
      </c>
      <c r="U9">
        <v>170</v>
      </c>
    </row>
    <row r="10" spans="1:21" x14ac:dyDescent="0.25">
      <c r="A10" s="3" t="s">
        <v>1181</v>
      </c>
      <c r="B10">
        <v>1945133.6</v>
      </c>
      <c r="T10" s="3" t="s">
        <v>1170</v>
      </c>
      <c r="U10">
        <v>171</v>
      </c>
    </row>
    <row r="11" spans="1:21" x14ac:dyDescent="0.25">
      <c r="A11" s="3" t="s">
        <v>1182</v>
      </c>
      <c r="B11">
        <v>1955758.68</v>
      </c>
      <c r="T11" s="3" t="s">
        <v>1168</v>
      </c>
      <c r="U11">
        <v>178</v>
      </c>
    </row>
    <row r="12" spans="1:21" x14ac:dyDescent="0.25">
      <c r="A12" s="3" t="s">
        <v>1183</v>
      </c>
      <c r="B12">
        <v>2116556.5099999998</v>
      </c>
      <c r="T12" s="3" t="s">
        <v>1157</v>
      </c>
      <c r="U12">
        <v>1020</v>
      </c>
    </row>
    <row r="13" spans="1:21" x14ac:dyDescent="0.25">
      <c r="A13" s="3" t="s">
        <v>1184</v>
      </c>
      <c r="B13">
        <v>2436583.75</v>
      </c>
    </row>
    <row r="14" spans="1:21" x14ac:dyDescent="0.25">
      <c r="A14" s="3" t="s">
        <v>1157</v>
      </c>
      <c r="B14">
        <v>19384813.18</v>
      </c>
    </row>
    <row r="17" spans="1:14" x14ac:dyDescent="0.25">
      <c r="A17" s="2" t="s">
        <v>1156</v>
      </c>
      <c r="B17" t="s">
        <v>1175</v>
      </c>
    </row>
    <row r="18" spans="1:14" x14ac:dyDescent="0.25">
      <c r="A18" s="3" t="s">
        <v>1160</v>
      </c>
      <c r="B18">
        <v>16264044.445</v>
      </c>
    </row>
    <row r="19" spans="1:14" x14ac:dyDescent="0.25">
      <c r="A19" s="3" t="s">
        <v>1168</v>
      </c>
      <c r="B19">
        <v>15458514.685000001</v>
      </c>
    </row>
    <row r="20" spans="1:14" x14ac:dyDescent="0.25">
      <c r="A20" s="3" t="s">
        <v>1170</v>
      </c>
      <c r="B20">
        <v>14629237.74</v>
      </c>
      <c r="N20" s="6">
        <f>SUM(Table_Employee_Clean[Salary_fill])</f>
        <v>86876755.8549999</v>
      </c>
    </row>
    <row r="21" spans="1:14" x14ac:dyDescent="0.25">
      <c r="A21" s="3" t="s">
        <v>1164</v>
      </c>
      <c r="B21">
        <v>14147960.66</v>
      </c>
    </row>
    <row r="22" spans="1:14" x14ac:dyDescent="0.25">
      <c r="A22" s="3" t="s">
        <v>1162</v>
      </c>
      <c r="B22">
        <v>13975157.630000001</v>
      </c>
    </row>
    <row r="23" spans="1:14" x14ac:dyDescent="0.25">
      <c r="A23" s="3" t="s">
        <v>1166</v>
      </c>
      <c r="B23">
        <v>12401840.695</v>
      </c>
    </row>
    <row r="24" spans="1:14" x14ac:dyDescent="0.25">
      <c r="A24" s="3" t="s">
        <v>1157</v>
      </c>
      <c r="B24">
        <v>86876755.855000004</v>
      </c>
    </row>
    <row r="38" spans="2:31" x14ac:dyDescent="0.25">
      <c r="B38" s="2" t="s">
        <v>1156</v>
      </c>
      <c r="C38" t="s">
        <v>1187</v>
      </c>
    </row>
    <row r="39" spans="2:31" x14ac:dyDescent="0.25">
      <c r="B39" s="3" t="s">
        <v>1161</v>
      </c>
      <c r="C39">
        <v>187</v>
      </c>
    </row>
    <row r="40" spans="2:31" x14ac:dyDescent="0.25">
      <c r="B40" s="3" t="s">
        <v>1167</v>
      </c>
      <c r="C40">
        <v>185</v>
      </c>
      <c r="R40" s="7">
        <f>COUNTIF(Table_Employee_Clean[Status],"Active")/COUNTA(Table_Employee_Clean[Status])</f>
        <v>0.34509803921568627</v>
      </c>
    </row>
    <row r="41" spans="2:31" x14ac:dyDescent="0.25">
      <c r="B41" s="3" t="s">
        <v>1171</v>
      </c>
      <c r="C41">
        <v>165</v>
      </c>
      <c r="R41" s="8">
        <f>COUNTIF(Table_Employee_Clean[Status],"Inactive")/COUNTA(Table_Employee_Clean[Status])</f>
        <v>0.30588235294117649</v>
      </c>
    </row>
    <row r="42" spans="2:31" x14ac:dyDescent="0.25">
      <c r="B42" s="3" t="s">
        <v>1165</v>
      </c>
      <c r="C42">
        <v>169</v>
      </c>
      <c r="R42" s="8">
        <f>COUNTIF(Table_Employee_Clean[Status],"pending")/COUNTA(Table_Employee_Clean[Status])</f>
        <v>0.34901960784313724</v>
      </c>
    </row>
    <row r="43" spans="2:31" x14ac:dyDescent="0.25">
      <c r="B43" s="3" t="s">
        <v>1169</v>
      </c>
      <c r="C43">
        <v>161</v>
      </c>
      <c r="AC43" s="9"/>
      <c r="AD43" s="10"/>
      <c r="AE43" s="11"/>
    </row>
    <row r="44" spans="2:31" x14ac:dyDescent="0.25">
      <c r="B44" s="3" t="s">
        <v>1163</v>
      </c>
      <c r="C44">
        <v>153</v>
      </c>
      <c r="AC44" s="12"/>
      <c r="AD44" s="13"/>
      <c r="AE44" s="14"/>
    </row>
    <row r="45" spans="2:31" x14ac:dyDescent="0.25">
      <c r="B45" s="3" t="s">
        <v>1157</v>
      </c>
      <c r="C45">
        <v>1020</v>
      </c>
      <c r="AC45" s="12"/>
      <c r="AD45" s="13"/>
      <c r="AE45" s="14"/>
    </row>
    <row r="46" spans="2:31" x14ac:dyDescent="0.25">
      <c r="AC46" s="12"/>
      <c r="AD46" s="13"/>
      <c r="AE46" s="14"/>
    </row>
    <row r="47" spans="2:31" x14ac:dyDescent="0.25">
      <c r="G47" t="s">
        <v>1156</v>
      </c>
      <c r="H47" t="s">
        <v>1187</v>
      </c>
      <c r="AC47" s="12"/>
      <c r="AD47" s="13"/>
      <c r="AE47" s="14"/>
    </row>
    <row r="48" spans="2:31" x14ac:dyDescent="0.25">
      <c r="G48" t="s">
        <v>1161</v>
      </c>
      <c r="H48">
        <v>187</v>
      </c>
      <c r="AC48" s="12"/>
      <c r="AD48" s="13"/>
      <c r="AE48" s="14"/>
    </row>
    <row r="49" spans="7:31" x14ac:dyDescent="0.25">
      <c r="G49" t="s">
        <v>1167</v>
      </c>
      <c r="H49">
        <v>185</v>
      </c>
      <c r="AC49" s="12"/>
      <c r="AD49" s="13"/>
      <c r="AE49" s="14"/>
    </row>
    <row r="50" spans="7:31" x14ac:dyDescent="0.25">
      <c r="G50" t="s">
        <v>1171</v>
      </c>
      <c r="H50">
        <v>165</v>
      </c>
      <c r="AC50" s="12"/>
      <c r="AD50" s="13"/>
      <c r="AE50" s="14"/>
    </row>
    <row r="51" spans="7:31" x14ac:dyDescent="0.25">
      <c r="G51" t="s">
        <v>1165</v>
      </c>
      <c r="H51">
        <v>169</v>
      </c>
      <c r="AC51" s="12"/>
      <c r="AD51" s="13"/>
      <c r="AE51" s="14"/>
    </row>
    <row r="52" spans="7:31" x14ac:dyDescent="0.25">
      <c r="G52" t="s">
        <v>1169</v>
      </c>
      <c r="H52">
        <v>161</v>
      </c>
      <c r="AC52" s="12"/>
      <c r="AD52" s="13"/>
      <c r="AE52" s="14"/>
    </row>
    <row r="53" spans="7:31" x14ac:dyDescent="0.25">
      <c r="G53" t="s">
        <v>1163</v>
      </c>
      <c r="H53">
        <v>153</v>
      </c>
      <c r="AC53" s="12"/>
      <c r="AD53" s="13"/>
      <c r="AE53" s="14"/>
    </row>
    <row r="54" spans="7:31" x14ac:dyDescent="0.25">
      <c r="G54" t="s">
        <v>1157</v>
      </c>
      <c r="H54">
        <v>1020</v>
      </c>
      <c r="AC54" s="12"/>
      <c r="AD54" s="13"/>
      <c r="AE54" s="14"/>
    </row>
    <row r="55" spans="7:31" x14ac:dyDescent="0.25">
      <c r="AC55" s="12"/>
      <c r="AD55" s="13"/>
      <c r="AE55" s="14"/>
    </row>
    <row r="56" spans="7:31" x14ac:dyDescent="0.25">
      <c r="AC56" s="12"/>
      <c r="AD56" s="13"/>
      <c r="AE56" s="14"/>
    </row>
    <row r="57" spans="7:31" x14ac:dyDescent="0.25">
      <c r="AC57" s="12"/>
      <c r="AD57" s="13"/>
      <c r="AE57" s="14"/>
    </row>
    <row r="58" spans="7:31" x14ac:dyDescent="0.25">
      <c r="AC58" s="12"/>
      <c r="AD58" s="13"/>
      <c r="AE58" s="14"/>
    </row>
    <row r="59" spans="7:31" x14ac:dyDescent="0.25">
      <c r="AC59" s="12"/>
      <c r="AD59" s="13"/>
      <c r="AE59" s="14"/>
    </row>
    <row r="60" spans="7:31" x14ac:dyDescent="0.25">
      <c r="AC60" s="15"/>
      <c r="AD60" s="16"/>
      <c r="AE60" s="17"/>
    </row>
  </sheetData>
  <pageMargins left="0.7" right="0.7" top="0.75" bottom="0.75" header="0.3" footer="0.3"/>
  <pageSetup orientation="portrait" horizontalDpi="1200" verticalDpi="1200" r:id="rId6"/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FAA71-2195-408A-8485-CF8435952D08}">
  <dimension ref="D10:M52"/>
  <sheetViews>
    <sheetView showGridLines="0" showRowColHeaders="0" tabSelected="1" zoomScale="64" zoomScaleNormal="64" workbookViewId="0">
      <selection activeCell="AC46" sqref="AC46"/>
    </sheetView>
  </sheetViews>
  <sheetFormatPr defaultRowHeight="15" x14ac:dyDescent="0.25"/>
  <cols>
    <col min="3" max="3" width="5" customWidth="1"/>
    <col min="4" max="4" width="36.5703125" bestFit="1" customWidth="1"/>
    <col min="5" max="5" width="36" bestFit="1" customWidth="1"/>
    <col min="6" max="6" width="13.42578125" customWidth="1"/>
    <col min="7" max="7" width="21.7109375" bestFit="1" customWidth="1"/>
    <col min="8" max="8" width="36.140625" customWidth="1"/>
    <col min="21" max="21" width="16.5703125" customWidth="1"/>
  </cols>
  <sheetData>
    <row r="10" spans="11:11" x14ac:dyDescent="0.25">
      <c r="K10" t="s">
        <v>1189</v>
      </c>
    </row>
    <row r="19" spans="4:13" ht="18" x14ac:dyDescent="0.25"/>
    <row r="21" spans="4:13" ht="22.5" x14ac:dyDescent="0.3">
      <c r="D21" s="20" t="s">
        <v>1191</v>
      </c>
      <c r="E21" s="21" t="s">
        <v>1204</v>
      </c>
      <c r="G21" s="20" t="s">
        <v>1156</v>
      </c>
      <c r="H21" s="21" t="s">
        <v>1175</v>
      </c>
    </row>
    <row r="22" spans="4:13" ht="22.5" x14ac:dyDescent="0.3">
      <c r="D22" s="22" t="s">
        <v>1164</v>
      </c>
      <c r="E22" s="23"/>
      <c r="G22" s="22" t="s">
        <v>1160</v>
      </c>
      <c r="H22" s="23">
        <v>16264044.445</v>
      </c>
      <c r="M22" s="18"/>
    </row>
    <row r="23" spans="4:13" ht="22.5" x14ac:dyDescent="0.3">
      <c r="D23" s="24" t="s">
        <v>1192</v>
      </c>
      <c r="E23" s="23">
        <v>119152.47</v>
      </c>
      <c r="G23" s="22" t="s">
        <v>1168</v>
      </c>
      <c r="H23" s="23">
        <v>15458514.685000001</v>
      </c>
      <c r="M23" s="19"/>
    </row>
    <row r="24" spans="4:13" ht="22.5" x14ac:dyDescent="0.3">
      <c r="D24" s="24" t="s">
        <v>1193</v>
      </c>
      <c r="E24" s="23">
        <v>108210.15</v>
      </c>
      <c r="G24" s="22" t="s">
        <v>1170</v>
      </c>
      <c r="H24" s="23">
        <v>14629237.74</v>
      </c>
    </row>
    <row r="25" spans="4:13" ht="22.5" x14ac:dyDescent="0.3">
      <c r="D25" s="24" t="s">
        <v>1194</v>
      </c>
      <c r="E25" s="23">
        <v>103140.67</v>
      </c>
      <c r="G25" s="22" t="s">
        <v>1164</v>
      </c>
      <c r="H25" s="23">
        <v>14147960.66</v>
      </c>
    </row>
    <row r="26" spans="4:13" ht="22.5" x14ac:dyDescent="0.3">
      <c r="D26" s="22" t="s">
        <v>1166</v>
      </c>
      <c r="E26" s="23"/>
      <c r="G26" s="22" t="s">
        <v>1162</v>
      </c>
      <c r="H26" s="23">
        <v>13975157.630000001</v>
      </c>
    </row>
    <row r="27" spans="4:13" ht="22.5" x14ac:dyDescent="0.3">
      <c r="D27" s="24" t="s">
        <v>1179</v>
      </c>
      <c r="E27" s="23">
        <v>119217.46</v>
      </c>
      <c r="G27" s="22" t="s">
        <v>1166</v>
      </c>
      <c r="H27" s="23">
        <v>12401840.695</v>
      </c>
    </row>
    <row r="28" spans="4:13" ht="22.5" x14ac:dyDescent="0.3">
      <c r="D28" s="24" t="s">
        <v>1200</v>
      </c>
      <c r="E28" s="23">
        <v>100371</v>
      </c>
    </row>
    <row r="29" spans="4:13" ht="22.5" x14ac:dyDescent="0.3">
      <c r="D29" s="24" t="s">
        <v>1195</v>
      </c>
      <c r="E29" s="23">
        <v>98143.67</v>
      </c>
    </row>
    <row r="30" spans="4:13" ht="22.5" x14ac:dyDescent="0.3">
      <c r="D30" s="22" t="s">
        <v>1160</v>
      </c>
      <c r="E30" s="23"/>
    </row>
    <row r="31" spans="4:13" ht="22.5" x14ac:dyDescent="0.3">
      <c r="D31" s="24" t="s">
        <v>1184</v>
      </c>
      <c r="E31" s="23">
        <v>119586.11</v>
      </c>
    </row>
    <row r="32" spans="4:13" ht="22.5" x14ac:dyDescent="0.3">
      <c r="D32" s="24" t="s">
        <v>1185</v>
      </c>
      <c r="E32" s="23">
        <v>114770.32</v>
      </c>
    </row>
    <row r="33" spans="4:5" ht="22.5" x14ac:dyDescent="0.3">
      <c r="D33" s="24" t="s">
        <v>1196</v>
      </c>
      <c r="E33" s="23">
        <v>109229.68</v>
      </c>
    </row>
    <row r="34" spans="4:5" ht="22.5" x14ac:dyDescent="0.3">
      <c r="D34" s="22" t="s">
        <v>1162</v>
      </c>
      <c r="E34" s="23"/>
    </row>
    <row r="35" spans="4:5" ht="22.5" x14ac:dyDescent="0.3">
      <c r="D35" s="24" t="s">
        <v>1182</v>
      </c>
      <c r="E35" s="23">
        <v>116353.31</v>
      </c>
    </row>
    <row r="36" spans="4:5" ht="22.5" x14ac:dyDescent="0.3">
      <c r="D36" s="24" t="s">
        <v>1183</v>
      </c>
      <c r="E36" s="23">
        <v>112120.71</v>
      </c>
    </row>
    <row r="37" spans="4:5" ht="22.5" x14ac:dyDescent="0.3">
      <c r="D37" s="24" t="s">
        <v>1184</v>
      </c>
      <c r="E37" s="23">
        <v>109523.4</v>
      </c>
    </row>
    <row r="38" spans="4:5" ht="22.5" x14ac:dyDescent="0.3">
      <c r="D38" s="22" t="s">
        <v>1170</v>
      </c>
      <c r="E38" s="23"/>
    </row>
    <row r="39" spans="4:5" ht="22.5" x14ac:dyDescent="0.3">
      <c r="D39" s="24" t="s">
        <v>1183</v>
      </c>
      <c r="E39" s="23">
        <v>118456.11</v>
      </c>
    </row>
    <row r="40" spans="4:5" ht="22.5" x14ac:dyDescent="0.3">
      <c r="D40" s="24" t="s">
        <v>1201</v>
      </c>
      <c r="E40" s="23">
        <v>116680.63</v>
      </c>
    </row>
    <row r="41" spans="4:5" ht="22.5" x14ac:dyDescent="0.3">
      <c r="D41" s="24" t="s">
        <v>1199</v>
      </c>
      <c r="E41" s="23">
        <v>115022.1</v>
      </c>
    </row>
    <row r="42" spans="4:5" ht="22.5" x14ac:dyDescent="0.3">
      <c r="D42" s="22" t="s">
        <v>1168</v>
      </c>
      <c r="E42" s="23"/>
    </row>
    <row r="43" spans="4:5" ht="22.5" x14ac:dyDescent="0.3">
      <c r="D43" s="24" t="s">
        <v>1197</v>
      </c>
      <c r="E43" s="23">
        <v>118907.63</v>
      </c>
    </row>
    <row r="44" spans="4:5" ht="22.5" x14ac:dyDescent="0.3">
      <c r="D44" s="24" t="s">
        <v>1198</v>
      </c>
      <c r="E44" s="23">
        <v>117975.49</v>
      </c>
    </row>
    <row r="45" spans="4:5" ht="22.5" x14ac:dyDescent="0.3">
      <c r="D45" s="24" t="s">
        <v>1202</v>
      </c>
      <c r="E45" s="23">
        <v>98752.97</v>
      </c>
    </row>
    <row r="46" spans="4:5" ht="18" x14ac:dyDescent="0.25"/>
    <row r="47" spans="4:5" ht="18" x14ac:dyDescent="0.25"/>
    <row r="48" spans="4:5" ht="18" x14ac:dyDescent="0.25"/>
    <row r="49" ht="18" x14ac:dyDescent="0.25"/>
    <row r="50" ht="18" x14ac:dyDescent="0.25"/>
    <row r="51" ht="18" x14ac:dyDescent="0.25"/>
    <row r="52" ht="18" x14ac:dyDescent="0.25"/>
  </sheetData>
  <pageMargins left="0.7" right="0.7" top="0.75" bottom="0.75" header="0.3" footer="0.3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887752C-1D66-47F9-B2B2-6B47AEEF54E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Messy_Employee_dataset</vt:lpstr>
      <vt:lpstr>Table_Employee</vt:lpstr>
      <vt:lpstr>MessyWorkChart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Inspiron 14</dc:creator>
  <cp:lastModifiedBy>Mochammad Aurell Ernandi Tusanto</cp:lastModifiedBy>
  <dcterms:created xsi:type="dcterms:W3CDTF">2026-10-14T06:55:36Z</dcterms:created>
  <dcterms:modified xsi:type="dcterms:W3CDTF">2026-10-15T13:35:32Z</dcterms:modified>
</cp:coreProperties>
</file>