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mites workout\"/>
    </mc:Choice>
  </mc:AlternateContent>
  <bookViews>
    <workbookView xWindow="-110" yWindow="-110" windowWidth="19420" windowHeight="11020"/>
  </bookViews>
  <sheets>
    <sheet name="Profit1" sheetId="5" r:id="rId1"/>
    <sheet name="Parcel" sheetId="2" r:id="rId2"/>
    <sheet name="Units " sheetId="3" r:id="rId3"/>
    <sheet name="Task - Profit" sheetId="4" r:id="rId4"/>
  </sheets>
  <definedNames>
    <definedName name="solver_adj" localSheetId="1" hidden="1">Parcel!$B$6:$G$15</definedName>
    <definedName name="solver_adj" localSheetId="0" hidden="1">Profit1!$C$9:$C$11</definedName>
    <definedName name="solver_adj" localSheetId="3" hidden="1">'Task - Profit'!$C$21:$E$21</definedName>
    <definedName name="solver_adj" localSheetId="2" hidden="1">'Units '!$B$12:$B$14</definedName>
    <definedName name="solver_cvg" localSheetId="1" hidden="1">0.0001</definedName>
    <definedName name="solver_cvg" localSheetId="0" hidden="1">0.0001</definedName>
    <definedName name="solver_cvg" localSheetId="3" hidden="1">0.0001</definedName>
    <definedName name="solver_cvg" localSheetId="2" hidden="1">0.0001</definedName>
    <definedName name="solver_drv" localSheetId="1" hidden="1">1</definedName>
    <definedName name="solver_drv" localSheetId="0" hidden="1">1</definedName>
    <definedName name="solver_drv" localSheetId="3" hidden="1">2</definedName>
    <definedName name="solver_drv" localSheetId="2" hidden="1">1</definedName>
    <definedName name="solver_eng" localSheetId="1" hidden="1">1</definedName>
    <definedName name="solver_eng" localSheetId="0" hidden="1">1</definedName>
    <definedName name="solver_eng" localSheetId="3" hidden="1">1</definedName>
    <definedName name="solver_eng" localSheetId="2" hidden="1">1</definedName>
    <definedName name="solver_est" localSheetId="1" hidden="1">1</definedName>
    <definedName name="solver_est" localSheetId="0" hidden="1">1</definedName>
    <definedName name="solver_est" localSheetId="3" hidden="1">1</definedName>
    <definedName name="solver_est" localSheetId="2" hidden="1">1</definedName>
    <definedName name="solver_itr" localSheetId="1" hidden="1">2147483647</definedName>
    <definedName name="solver_itr" localSheetId="0" hidden="1">2147483647</definedName>
    <definedName name="solver_itr" localSheetId="3" hidden="1">2147483647</definedName>
    <definedName name="solver_itr" localSheetId="2" hidden="1">2147483647</definedName>
    <definedName name="solver_lhs1" localSheetId="1" hidden="1">Parcel!$G$6:$G$15</definedName>
    <definedName name="solver_lhs1" localSheetId="0" hidden="1">Profit1!$C$9</definedName>
    <definedName name="solver_lhs1" localSheetId="3" hidden="1">'Task - Profit'!$C$21</definedName>
    <definedName name="solver_lhs1" localSheetId="2" hidden="1">'Units '!$B$12:$B$14</definedName>
    <definedName name="solver_lhs2" localSheetId="1" hidden="1">Parcel!$G$6:$G$15</definedName>
    <definedName name="solver_lhs2" localSheetId="3" hidden="1">'Task - Profit'!$C$21:$E$21</definedName>
    <definedName name="solver_lhs2" localSheetId="2" hidden="1">'Units '!$B$12:$B$14</definedName>
    <definedName name="solver_lhs3" localSheetId="3" hidden="1">'Task - Profit'!$F$23</definedName>
    <definedName name="solver_lhs4" localSheetId="3" hidden="1">'Task - Profit'!$F$24</definedName>
    <definedName name="solver_mip" localSheetId="1" hidden="1">2147483647</definedName>
    <definedName name="solver_mip" localSheetId="0" hidden="1">2147483647</definedName>
    <definedName name="solver_mip" localSheetId="3" hidden="1">2147483647</definedName>
    <definedName name="solver_mip" localSheetId="2" hidden="1">2147483647</definedName>
    <definedName name="solver_mni" localSheetId="1" hidden="1">30</definedName>
    <definedName name="solver_mni" localSheetId="0" hidden="1">30</definedName>
    <definedName name="solver_mni" localSheetId="3" hidden="1">30</definedName>
    <definedName name="solver_mni" localSheetId="2" hidden="1">30</definedName>
    <definedName name="solver_mrt" localSheetId="1" hidden="1">0.075</definedName>
    <definedName name="solver_mrt" localSheetId="0" hidden="1">0.075</definedName>
    <definedName name="solver_mrt" localSheetId="3" hidden="1">0.075</definedName>
    <definedName name="solver_mrt" localSheetId="2" hidden="1">0.075</definedName>
    <definedName name="solver_msl" localSheetId="1" hidden="1">2</definedName>
    <definedName name="solver_msl" localSheetId="0" hidden="1">2</definedName>
    <definedName name="solver_msl" localSheetId="3" hidden="1">2</definedName>
    <definedName name="solver_msl" localSheetId="2" hidden="1">2</definedName>
    <definedName name="solver_neg" localSheetId="1" hidden="1">1</definedName>
    <definedName name="solver_neg" localSheetId="0" hidden="1">1</definedName>
    <definedName name="solver_neg" localSheetId="3" hidden="1">1</definedName>
    <definedName name="solver_neg" localSheetId="2" hidden="1">1</definedName>
    <definedName name="solver_nod" localSheetId="1" hidden="1">2147483647</definedName>
    <definedName name="solver_nod" localSheetId="0" hidden="1">2147483647</definedName>
    <definedName name="solver_nod" localSheetId="3" hidden="1">2147483647</definedName>
    <definedName name="solver_nod" localSheetId="2" hidden="1">2147483647</definedName>
    <definedName name="solver_num" localSheetId="1" hidden="1">1</definedName>
    <definedName name="solver_num" localSheetId="0" hidden="1">1</definedName>
    <definedName name="solver_num" localSheetId="3" hidden="1">4</definedName>
    <definedName name="solver_num" localSheetId="2" hidden="1">1</definedName>
    <definedName name="solver_nwt" localSheetId="1" hidden="1">1</definedName>
    <definedName name="solver_nwt" localSheetId="0" hidden="1">1</definedName>
    <definedName name="solver_nwt" localSheetId="3" hidden="1">1</definedName>
    <definedName name="solver_nwt" localSheetId="2" hidden="1">1</definedName>
    <definedName name="solver_opt" localSheetId="1" hidden="1">Parcel!$H$16</definedName>
    <definedName name="solver_opt" localSheetId="0" hidden="1">Profit1!$C$8</definedName>
    <definedName name="solver_opt" localSheetId="3" hidden="1">'Task - Profit'!$F$22</definedName>
    <definedName name="solver_opt" localSheetId="2" hidden="1">'Units '!$F$15</definedName>
    <definedName name="solver_pre" localSheetId="1" hidden="1">0.000001</definedName>
    <definedName name="solver_pre" localSheetId="0" hidden="1">0.000001</definedName>
    <definedName name="solver_pre" localSheetId="3" hidden="1">0.000001</definedName>
    <definedName name="solver_pre" localSheetId="2" hidden="1">0.000001</definedName>
    <definedName name="solver_rbv" localSheetId="1" hidden="1">1</definedName>
    <definedName name="solver_rbv" localSheetId="0" hidden="1">1</definedName>
    <definedName name="solver_rbv" localSheetId="3" hidden="1">2</definedName>
    <definedName name="solver_rbv" localSheetId="2" hidden="1">1</definedName>
    <definedName name="solver_rel1" localSheetId="1" hidden="1">1</definedName>
    <definedName name="solver_rel1" localSheetId="0" hidden="1">1</definedName>
    <definedName name="solver_rel1" localSheetId="3" hidden="1">4</definedName>
    <definedName name="solver_rel1" localSheetId="2" hidden="1">4</definedName>
    <definedName name="solver_rel2" localSheetId="1" hidden="1">1</definedName>
    <definedName name="solver_rel2" localSheetId="3" hidden="1">1</definedName>
    <definedName name="solver_rel2" localSheetId="2" hidden="1">4</definedName>
    <definedName name="solver_rel3" localSheetId="3" hidden="1">1</definedName>
    <definedName name="solver_rel4" localSheetId="3" hidden="1">1</definedName>
    <definedName name="solver_rhs1" localSheetId="1" hidden="1">20</definedName>
    <definedName name="solver_rhs1" localSheetId="0" hidden="1">1000</definedName>
    <definedName name="solver_rhs1" localSheetId="3" hidden="1">"integer"</definedName>
    <definedName name="solver_rhs1" localSheetId="2" hidden="1">"integer"</definedName>
    <definedName name="solver_rhs2" localSheetId="1" hidden="1">20</definedName>
    <definedName name="solver_rhs2" localSheetId="3" hidden="1">'Task - Profit'!$C$25:$E$25</definedName>
    <definedName name="solver_rhs2" localSheetId="2" hidden="1">"integer"</definedName>
    <definedName name="solver_rhs3" localSheetId="3" hidden="1">'Task - Profit'!$G$23</definedName>
    <definedName name="solver_rhs4" localSheetId="3" hidden="1">'Task - Profit'!$G$24</definedName>
    <definedName name="solver_rlx" localSheetId="1" hidden="1">2</definedName>
    <definedName name="solver_rlx" localSheetId="0" hidden="1">2</definedName>
    <definedName name="solver_rlx" localSheetId="3" hidden="1">2</definedName>
    <definedName name="solver_rlx" localSheetId="2" hidden="1">2</definedName>
    <definedName name="solver_rsd" localSheetId="1" hidden="1">0</definedName>
    <definedName name="solver_rsd" localSheetId="0" hidden="1">0</definedName>
    <definedName name="solver_rsd" localSheetId="3" hidden="1">0</definedName>
    <definedName name="solver_rsd" localSheetId="2" hidden="1">0</definedName>
    <definedName name="solver_scl" localSheetId="1" hidden="1">1</definedName>
    <definedName name="solver_scl" localSheetId="0" hidden="1">1</definedName>
    <definedName name="solver_scl" localSheetId="3" hidden="1">2</definedName>
    <definedName name="solver_scl" localSheetId="2" hidden="1">1</definedName>
    <definedName name="solver_sho" localSheetId="1" hidden="1">2</definedName>
    <definedName name="solver_sho" localSheetId="0" hidden="1">2</definedName>
    <definedName name="solver_sho" localSheetId="3" hidden="1">2</definedName>
    <definedName name="solver_sho" localSheetId="2" hidden="1">2</definedName>
    <definedName name="solver_ssz" localSheetId="1" hidden="1">100</definedName>
    <definedName name="solver_ssz" localSheetId="0" hidden="1">100</definedName>
    <definedName name="solver_ssz" localSheetId="3" hidden="1">100</definedName>
    <definedName name="solver_ssz" localSheetId="2" hidden="1">100</definedName>
    <definedName name="solver_tim" localSheetId="1" hidden="1">2147483647</definedName>
    <definedName name="solver_tim" localSheetId="0" hidden="1">2147483647</definedName>
    <definedName name="solver_tim" localSheetId="3" hidden="1">2147483647</definedName>
    <definedName name="solver_tim" localSheetId="2" hidden="1">2147483647</definedName>
    <definedName name="solver_tol" localSheetId="1" hidden="1">0.01</definedName>
    <definedName name="solver_tol" localSheetId="0" hidden="1">0.01</definedName>
    <definedName name="solver_tol" localSheetId="3" hidden="1">0.01</definedName>
    <definedName name="solver_tol" localSheetId="2" hidden="1">0.01</definedName>
    <definedName name="solver_typ" localSheetId="1" hidden="1">3</definedName>
    <definedName name="solver_typ" localSheetId="0" hidden="1">1</definedName>
    <definedName name="solver_typ" localSheetId="3" hidden="1">3</definedName>
    <definedName name="solver_typ" localSheetId="2" hidden="1">3</definedName>
    <definedName name="solver_val" localSheetId="1" hidden="1">2000</definedName>
    <definedName name="solver_val" localSheetId="0" hidden="1">0</definedName>
    <definedName name="solver_val" localSheetId="3" hidden="1">400000</definedName>
    <definedName name="solver_val" localSheetId="2" hidden="1">100000</definedName>
    <definedName name="solver_ver" localSheetId="1" hidden="1">3</definedName>
    <definedName name="solver_ver" localSheetId="0" hidden="1">3</definedName>
    <definedName name="solver_ver" localSheetId="3" hidden="1">3</definedName>
    <definedName name="solver_ver" localSheetId="2"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5" l="1"/>
  <c r="C10" i="5"/>
  <c r="C9" i="5"/>
  <c r="D24" i="4"/>
  <c r="E24" i="4"/>
  <c r="C24" i="4"/>
  <c r="D23" i="4"/>
  <c r="E23" i="4"/>
  <c r="C23" i="4"/>
  <c r="D22" i="4"/>
  <c r="E22" i="4"/>
  <c r="C22" i="4"/>
  <c r="F21" i="4"/>
  <c r="C12" i="5" l="1"/>
  <c r="F17" i="4"/>
  <c r="F5" i="4"/>
  <c r="F6" i="4"/>
  <c r="F7" i="4"/>
  <c r="E14" i="3"/>
  <c r="F14" i="3" s="1"/>
  <c r="E13" i="3"/>
  <c r="F13" i="3" s="1"/>
  <c r="E12" i="3"/>
  <c r="F12" i="3"/>
  <c r="E3" i="3"/>
  <c r="F3" i="3" s="1"/>
  <c r="E4" i="3"/>
  <c r="F4" i="3" s="1"/>
  <c r="E2" i="3"/>
  <c r="F2" i="3" s="1"/>
  <c r="F5" i="3" s="1"/>
  <c r="H7" i="2"/>
  <c r="H8" i="2"/>
  <c r="H9" i="2"/>
  <c r="H10" i="2"/>
  <c r="H11" i="2"/>
  <c r="H12" i="2"/>
  <c r="H13" i="2"/>
  <c r="H14" i="2"/>
  <c r="H15" i="2"/>
  <c r="H6" i="2"/>
  <c r="F23" i="4" l="1"/>
  <c r="F22" i="4"/>
  <c r="F24" i="4"/>
  <c r="F15" i="3"/>
  <c r="H16" i="2"/>
</calcChain>
</file>

<file path=xl/sharedStrings.xml><?xml version="1.0" encoding="utf-8"?>
<sst xmlns="http://schemas.openxmlformats.org/spreadsheetml/2006/main" count="105" uniqueCount="83">
  <si>
    <t>Employee</t>
  </si>
  <si>
    <t>Mon</t>
  </si>
  <si>
    <t>Tue</t>
  </si>
  <si>
    <t>Wed</t>
  </si>
  <si>
    <t>Fri</t>
  </si>
  <si>
    <t>Thu</t>
  </si>
  <si>
    <t>Sat</t>
  </si>
  <si>
    <t>Total Package</t>
  </si>
  <si>
    <r>
      <rPr>
        <b/>
        <sz val="11"/>
        <color theme="1"/>
        <rFont val="Calibri"/>
        <family val="2"/>
        <scheme val="minor"/>
      </rPr>
      <t xml:space="preserve">Problem Statement: </t>
    </r>
    <r>
      <rPr>
        <sz val="11"/>
        <color theme="1"/>
        <rFont val="Calibri"/>
        <family val="2"/>
        <scheme val="minor"/>
      </rPr>
      <t>A parcel service company targets to deliver 2000 parcels in a week. It has to assign the target quantity to 10 employees to deliver that week. As per the policy, on Saturdays, employees should be given only 20parcels as target. Find out how much quantity each employee has to deliver from Mon-Fri so that the company can achieve its target.</t>
    </r>
  </si>
  <si>
    <t>E1</t>
  </si>
  <si>
    <t>E2</t>
  </si>
  <si>
    <t>E3</t>
  </si>
  <si>
    <t>E4</t>
  </si>
  <si>
    <t>E5</t>
  </si>
  <si>
    <t>E6</t>
  </si>
  <si>
    <t>E7</t>
  </si>
  <si>
    <t>E8</t>
  </si>
  <si>
    <t>E9</t>
  </si>
  <si>
    <t>E10</t>
  </si>
  <si>
    <t>Total delivery in a week</t>
  </si>
  <si>
    <t>Products</t>
  </si>
  <si>
    <t>Units</t>
  </si>
  <si>
    <t>Sale Price</t>
  </si>
  <si>
    <t>Cost Per unit</t>
  </si>
  <si>
    <t>Profit Per unit</t>
  </si>
  <si>
    <t>Total Profit</t>
  </si>
  <si>
    <t>TV</t>
  </si>
  <si>
    <t>AC</t>
  </si>
  <si>
    <t>Refrigerator</t>
  </si>
  <si>
    <t>Mouse</t>
  </si>
  <si>
    <t>Keyboard</t>
  </si>
  <si>
    <t>USB Hubs</t>
  </si>
  <si>
    <t>Profit /unit</t>
  </si>
  <si>
    <t>Constraints</t>
  </si>
  <si>
    <t>Available monthly labor hours: 10,000</t>
  </si>
  <si>
    <t>Available monthly production hours: 1,700</t>
  </si>
  <si>
    <t>Don't exceed demand</t>
  </si>
  <si>
    <t>Available Monthly labor hours: 10000</t>
  </si>
  <si>
    <t>Available monthly production: 1700</t>
  </si>
  <si>
    <t xml:space="preserve">Problem Statement: </t>
  </si>
  <si>
    <t>Maximize the profit by optimizing the production of mouse, keyboard and USB Hubs</t>
  </si>
  <si>
    <t>Production /month</t>
  </si>
  <si>
    <t>Total</t>
  </si>
  <si>
    <t>Demand</t>
  </si>
  <si>
    <r>
      <rPr>
        <b/>
        <sz val="11"/>
        <color theme="1"/>
        <rFont val="Calibri"/>
        <family val="2"/>
        <scheme val="minor"/>
      </rPr>
      <t>Problem Statement:</t>
    </r>
    <r>
      <rPr>
        <b/>
        <sz val="11"/>
        <color rgb="FFFF0000"/>
        <rFont val="Calibri"/>
        <family val="2"/>
        <scheme val="minor"/>
      </rPr>
      <t xml:space="preserve"> Target Profit is 1lakh. Find the number of unit to be sold for each product to achieve the target.</t>
    </r>
  </si>
  <si>
    <t>Tips:</t>
  </si>
  <si>
    <t>Objective</t>
  </si>
  <si>
    <t>Profit</t>
  </si>
  <si>
    <t>Changing variable</t>
  </si>
  <si>
    <t>Production</t>
  </si>
  <si>
    <t xml:space="preserve">i) total labor hrs&lt;=10000 </t>
  </si>
  <si>
    <t xml:space="preserve">ii) total production hrs&lt;=1700 </t>
  </si>
  <si>
    <t>Solution:</t>
  </si>
  <si>
    <t>Labor Hours /unit</t>
  </si>
  <si>
    <t>Production Hours /unit</t>
  </si>
  <si>
    <t>Monthly Profit /month</t>
  </si>
  <si>
    <t>Labor Hours /month</t>
  </si>
  <si>
    <t>Production Hours /month</t>
  </si>
  <si>
    <t>Production per month</t>
  </si>
  <si>
    <t>Total Revenue = (price ) (sales)</t>
  </si>
  <si>
    <t>cost = 10(sales) + 5000</t>
  </si>
  <si>
    <t>cost = 10(sales) + 5000 --&gt; (variable cost*quantity + fixed cost)</t>
  </si>
  <si>
    <t>Randomly choosen</t>
  </si>
  <si>
    <t>Price ($)</t>
  </si>
  <si>
    <t>Sales (quantity)</t>
  </si>
  <si>
    <t>Total cost</t>
  </si>
  <si>
    <t>Cost per unit</t>
  </si>
  <si>
    <t>total cost / sales</t>
  </si>
  <si>
    <t>Profit = net profit per unit * Total no. of unit sold</t>
  </si>
  <si>
    <t>Net profit = price - cost per unit</t>
  </si>
  <si>
    <t>Production should not exceed demand</t>
  </si>
  <si>
    <t>Sale  = -2.9 (price) + 3000</t>
  </si>
  <si>
    <t>Identify the price that maximizes profit, subject to any  constraints that might exist.</t>
  </si>
  <si>
    <t>Problem Statement:</t>
  </si>
  <si>
    <t>Constraints:</t>
  </si>
  <si>
    <t>Production should not exceed the demand</t>
  </si>
  <si>
    <t>iii) Production &lt;= Demand</t>
  </si>
  <si>
    <t>Steps:</t>
  </si>
  <si>
    <t>i) Identify the problem</t>
  </si>
  <si>
    <t>ii) Find the decision variables</t>
  </si>
  <si>
    <t>iii) Set the objective function</t>
  </si>
  <si>
    <t>iv) State the constraints</t>
  </si>
  <si>
    <t>v) Build your model (using Solver)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</si>
</sst>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1"/>
      <color rgb="FFFF0000"/>
      <name val="Calibri"/>
      <family val="2"/>
      <scheme val="minor"/>
    </font>
    <font>
      <sz val="8"/>
      <name val="Calibri"/>
      <family val="2"/>
      <scheme val="minor"/>
    </font>
    <font>
      <b/>
      <u/>
      <sz val="10"/>
      <name val="Arial"/>
      <family val="2"/>
    </font>
    <font>
      <sz val="10"/>
      <name val="Arial"/>
      <family val="2"/>
    </font>
    <font>
      <b/>
      <sz val="10"/>
      <name val="Arial"/>
      <family val="2"/>
    </font>
    <font>
      <b/>
      <u/>
      <sz val="11"/>
      <color theme="1"/>
      <name val="Calibri"/>
      <family val="2"/>
      <scheme val="minor"/>
    </font>
    <font>
      <sz val="11"/>
      <color rgb="FFFF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0" borderId="1" xfId="0" applyFont="1" applyBorder="1"/>
    <xf numFmtId="0" fontId="0" fillId="0" borderId="1" xfId="0" applyBorder="1" applyAlignment="1">
      <alignment horizontal="right"/>
    </xf>
    <xf numFmtId="0" fontId="2" fillId="0" borderId="0" xfId="0" applyFont="1"/>
    <xf numFmtId="0" fontId="0" fillId="0" borderId="2" xfId="0" applyBorder="1" applyAlignment="1">
      <alignment horizontal="right"/>
    </xf>
    <xf numFmtId="0" fontId="1" fillId="0" borderId="1" xfId="0" applyFont="1" applyBorder="1" applyAlignment="1">
      <alignment horizontal="center"/>
    </xf>
    <xf numFmtId="0" fontId="0" fillId="2" borderId="1" xfId="0" applyFill="1" applyBorder="1"/>
    <xf numFmtId="0" fontId="4" fillId="3" borderId="0" xfId="0" applyFont="1" applyFill="1"/>
    <xf numFmtId="0" fontId="5" fillId="3" borderId="0" xfId="0" applyFont="1" applyFill="1" applyAlignment="1">
      <alignment horizontal="center"/>
    </xf>
    <xf numFmtId="0" fontId="5" fillId="3" borderId="0" xfId="0" applyFont="1" applyFill="1"/>
    <xf numFmtId="0" fontId="0" fillId="3" borderId="0" xfId="0" applyFill="1"/>
    <xf numFmtId="0" fontId="7" fillId="0" borderId="0" xfId="0" applyFont="1"/>
    <xf numFmtId="0" fontId="1" fillId="0" borderId="3" xfId="0" applyFont="1" applyBorder="1"/>
    <xf numFmtId="0" fontId="0" fillId="0" borderId="3" xfId="0" applyBorder="1" applyAlignment="1">
      <alignment horizontal="right"/>
    </xf>
    <xf numFmtId="0" fontId="1" fillId="0" borderId="0" xfId="0" applyFont="1"/>
    <xf numFmtId="0" fontId="0" fillId="4" borderId="1" xfId="0" applyFill="1" applyBorder="1"/>
    <xf numFmtId="0" fontId="1" fillId="5" borderId="1" xfId="0" applyFont="1" applyFill="1" applyBorder="1"/>
    <xf numFmtId="0" fontId="0" fillId="5" borderId="1" xfId="0" applyFill="1" applyBorder="1"/>
    <xf numFmtId="0" fontId="0" fillId="0" borderId="0" xfId="0" applyAlignment="1">
      <alignment horizontal="right"/>
    </xf>
    <xf numFmtId="1" fontId="0" fillId="0" borderId="1" xfId="0" applyNumberFormat="1" applyBorder="1"/>
    <xf numFmtId="0" fontId="9" fillId="0" borderId="0" xfId="0" applyFont="1" applyAlignment="1">
      <alignment horizontal="left" vertical="center" indent="3" readingOrder="1"/>
    </xf>
    <xf numFmtId="0" fontId="8" fillId="0" borderId="0" xfId="0" applyFont="1"/>
    <xf numFmtId="0" fontId="0" fillId="2" borderId="0" xfId="0" applyFill="1"/>
    <xf numFmtId="0" fontId="0" fillId="0" borderId="0" xfId="0" applyAlignment="1">
      <alignment horizontal="center" wrapText="1"/>
    </xf>
    <xf numFmtId="0" fontId="1" fillId="0" borderId="1" xfId="0" applyFont="1" applyBorder="1" applyAlignment="1">
      <alignment horizontal="center"/>
    </xf>
    <xf numFmtId="0" fontId="6" fillId="3" borderId="0" xfId="0" applyFont="1" applyFill="1"/>
    <xf numFmtId="0" fontId="5"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
  <sheetViews>
    <sheetView tabSelected="1" workbookViewId="0">
      <selection activeCell="C12" sqref="C12"/>
    </sheetView>
  </sheetViews>
  <sheetFormatPr defaultRowHeight="14.5" x14ac:dyDescent="0.35"/>
  <cols>
    <col min="1" max="1" width="18.26953125" customWidth="1"/>
    <col min="2" max="2" width="20.7265625" customWidth="1"/>
    <col min="3" max="3" width="10.7265625" customWidth="1"/>
    <col min="4" max="4" width="3.7265625" customWidth="1"/>
    <col min="8" max="8" width="17.453125" customWidth="1"/>
    <col min="9" max="9" width="12.08984375" customWidth="1"/>
  </cols>
  <sheetData>
    <row r="2" spans="1:10" x14ac:dyDescent="0.35">
      <c r="A2" s="4" t="s">
        <v>73</v>
      </c>
      <c r="B2" s="21" t="s">
        <v>72</v>
      </c>
      <c r="I2" s="23" t="s">
        <v>74</v>
      </c>
      <c r="J2" t="s">
        <v>75</v>
      </c>
    </row>
    <row r="3" spans="1:10" x14ac:dyDescent="0.35">
      <c r="B3" t="s">
        <v>71</v>
      </c>
      <c r="I3" t="s">
        <v>77</v>
      </c>
      <c r="J3" t="s">
        <v>78</v>
      </c>
    </row>
    <row r="4" spans="1:10" x14ac:dyDescent="0.35">
      <c r="B4" t="s">
        <v>59</v>
      </c>
      <c r="J4" t="s">
        <v>79</v>
      </c>
    </row>
    <row r="5" spans="1:10" x14ac:dyDescent="0.35">
      <c r="B5" t="s">
        <v>61</v>
      </c>
      <c r="J5" t="s">
        <v>80</v>
      </c>
    </row>
    <row r="6" spans="1:10" x14ac:dyDescent="0.35">
      <c r="B6" t="s">
        <v>43</v>
      </c>
      <c r="C6">
        <v>1000</v>
      </c>
      <c r="J6" t="s">
        <v>81</v>
      </c>
    </row>
    <row r="7" spans="1:10" x14ac:dyDescent="0.35">
      <c r="J7" t="s">
        <v>82</v>
      </c>
    </row>
    <row r="8" spans="1:10" x14ac:dyDescent="0.35">
      <c r="B8" s="7" t="s">
        <v>63</v>
      </c>
      <c r="C8" s="1">
        <v>400</v>
      </c>
      <c r="E8" t="s">
        <v>62</v>
      </c>
    </row>
    <row r="9" spans="1:10" x14ac:dyDescent="0.35">
      <c r="B9" s="7" t="s">
        <v>64</v>
      </c>
      <c r="C9" s="1">
        <f>2.9*C8+3000</f>
        <v>4160</v>
      </c>
      <c r="E9" t="s">
        <v>71</v>
      </c>
    </row>
    <row r="10" spans="1:10" x14ac:dyDescent="0.35">
      <c r="B10" s="7" t="s">
        <v>65</v>
      </c>
      <c r="C10" s="1">
        <f>10*C9+5000</f>
        <v>46600</v>
      </c>
      <c r="E10" t="s">
        <v>60</v>
      </c>
    </row>
    <row r="11" spans="1:10" x14ac:dyDescent="0.35">
      <c r="B11" s="7" t="s">
        <v>66</v>
      </c>
      <c r="C11" s="20">
        <f>C10/C9</f>
        <v>11.201923076923077</v>
      </c>
      <c r="E11" t="s">
        <v>67</v>
      </c>
    </row>
    <row r="12" spans="1:10" x14ac:dyDescent="0.35">
      <c r="B12" s="7" t="s">
        <v>47</v>
      </c>
      <c r="C12" s="1">
        <f>(C8-C11)*C9</f>
        <v>1617400</v>
      </c>
      <c r="E12" t="s">
        <v>68</v>
      </c>
      <c r="I12" s="22"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B6" sqref="B6"/>
    </sheetView>
  </sheetViews>
  <sheetFormatPr defaultRowHeight="14.5" x14ac:dyDescent="0.35"/>
  <cols>
    <col min="8" max="8" width="17.36328125" customWidth="1"/>
  </cols>
  <sheetData>
    <row r="1" spans="1:18" ht="14.5" customHeight="1" x14ac:dyDescent="0.35">
      <c r="A1" s="24" t="s">
        <v>8</v>
      </c>
      <c r="B1" s="24"/>
      <c r="C1" s="24"/>
      <c r="D1" s="24"/>
      <c r="E1" s="24"/>
      <c r="F1" s="24"/>
      <c r="G1" s="24"/>
      <c r="H1" s="24"/>
      <c r="I1" s="24"/>
      <c r="J1" s="24"/>
      <c r="K1" s="24"/>
      <c r="L1" s="24"/>
      <c r="M1" s="24"/>
      <c r="N1" s="24"/>
      <c r="O1" s="24"/>
      <c r="P1" s="24"/>
      <c r="Q1" s="24"/>
      <c r="R1" s="24"/>
    </row>
    <row r="2" spans="1:18" x14ac:dyDescent="0.35">
      <c r="A2" s="24"/>
      <c r="B2" s="24"/>
      <c r="C2" s="24"/>
      <c r="D2" s="24"/>
      <c r="E2" s="24"/>
      <c r="F2" s="24"/>
      <c r="G2" s="24"/>
      <c r="H2" s="24"/>
      <c r="I2" s="24"/>
      <c r="J2" s="24"/>
      <c r="K2" s="24"/>
      <c r="L2" s="24"/>
      <c r="M2" s="24"/>
      <c r="N2" s="24"/>
      <c r="O2" s="24"/>
      <c r="P2" s="24"/>
      <c r="Q2" s="24"/>
      <c r="R2" s="24"/>
    </row>
    <row r="3" spans="1:18" x14ac:dyDescent="0.35">
      <c r="A3" s="24"/>
      <c r="B3" s="24"/>
      <c r="C3" s="24"/>
      <c r="D3" s="24"/>
      <c r="E3" s="24"/>
      <c r="F3" s="24"/>
      <c r="G3" s="24"/>
      <c r="H3" s="24"/>
      <c r="I3" s="24"/>
      <c r="J3" s="24"/>
      <c r="K3" s="24"/>
      <c r="L3" s="24"/>
      <c r="M3" s="24"/>
      <c r="N3" s="24"/>
      <c r="O3" s="24"/>
      <c r="P3" s="24"/>
      <c r="Q3" s="24"/>
      <c r="R3" s="24"/>
    </row>
    <row r="5" spans="1:18" x14ac:dyDescent="0.35">
      <c r="A5" s="1" t="s">
        <v>0</v>
      </c>
      <c r="B5" s="1" t="s">
        <v>1</v>
      </c>
      <c r="C5" s="1" t="s">
        <v>2</v>
      </c>
      <c r="D5" s="1" t="s">
        <v>3</v>
      </c>
      <c r="E5" s="1" t="s">
        <v>5</v>
      </c>
      <c r="F5" s="1" t="s">
        <v>4</v>
      </c>
      <c r="G5" s="1" t="s">
        <v>6</v>
      </c>
      <c r="H5" s="1" t="s">
        <v>7</v>
      </c>
    </row>
    <row r="6" spans="1:18" x14ac:dyDescent="0.35">
      <c r="A6" s="1" t="s">
        <v>9</v>
      </c>
      <c r="B6" s="1">
        <v>36</v>
      </c>
      <c r="C6" s="1">
        <v>36</v>
      </c>
      <c r="D6" s="1">
        <v>36</v>
      </c>
      <c r="E6" s="1">
        <v>36</v>
      </c>
      <c r="F6" s="1">
        <v>36</v>
      </c>
      <c r="G6" s="1">
        <v>20</v>
      </c>
      <c r="H6" s="1">
        <f>SUM(B6:G6)</f>
        <v>200</v>
      </c>
    </row>
    <row r="7" spans="1:18" x14ac:dyDescent="0.35">
      <c r="A7" s="1" t="s">
        <v>10</v>
      </c>
      <c r="B7" s="1">
        <v>36</v>
      </c>
      <c r="C7" s="1">
        <v>36</v>
      </c>
      <c r="D7" s="1">
        <v>36</v>
      </c>
      <c r="E7" s="1">
        <v>36</v>
      </c>
      <c r="F7" s="1">
        <v>36</v>
      </c>
      <c r="G7" s="1">
        <v>20</v>
      </c>
      <c r="H7" s="1">
        <f t="shared" ref="H7:H15" si="0">SUM(B7:G7)</f>
        <v>200</v>
      </c>
    </row>
    <row r="8" spans="1:18" x14ac:dyDescent="0.35">
      <c r="A8" s="1" t="s">
        <v>11</v>
      </c>
      <c r="B8" s="1">
        <v>36</v>
      </c>
      <c r="C8" s="1">
        <v>36</v>
      </c>
      <c r="D8" s="1">
        <v>36</v>
      </c>
      <c r="E8" s="1">
        <v>36</v>
      </c>
      <c r="F8" s="1">
        <v>36</v>
      </c>
      <c r="G8" s="1">
        <v>20</v>
      </c>
      <c r="H8" s="1">
        <f t="shared" si="0"/>
        <v>200</v>
      </c>
    </row>
    <row r="9" spans="1:18" x14ac:dyDescent="0.35">
      <c r="A9" s="1" t="s">
        <v>12</v>
      </c>
      <c r="B9" s="1">
        <v>36</v>
      </c>
      <c r="C9" s="1">
        <v>36</v>
      </c>
      <c r="D9" s="1">
        <v>36</v>
      </c>
      <c r="E9" s="1">
        <v>36</v>
      </c>
      <c r="F9" s="1">
        <v>36</v>
      </c>
      <c r="G9" s="1">
        <v>20</v>
      </c>
      <c r="H9" s="1">
        <f t="shared" si="0"/>
        <v>200</v>
      </c>
    </row>
    <row r="10" spans="1:18" x14ac:dyDescent="0.35">
      <c r="A10" s="1" t="s">
        <v>13</v>
      </c>
      <c r="B10" s="1">
        <v>36</v>
      </c>
      <c r="C10" s="1">
        <v>36</v>
      </c>
      <c r="D10" s="1">
        <v>36</v>
      </c>
      <c r="E10" s="1">
        <v>36</v>
      </c>
      <c r="F10" s="1">
        <v>36</v>
      </c>
      <c r="G10" s="1">
        <v>20</v>
      </c>
      <c r="H10" s="1">
        <f t="shared" si="0"/>
        <v>200</v>
      </c>
    </row>
    <row r="11" spans="1:18" x14ac:dyDescent="0.35">
      <c r="A11" s="1" t="s">
        <v>14</v>
      </c>
      <c r="B11" s="1">
        <v>36</v>
      </c>
      <c r="C11" s="1">
        <v>36</v>
      </c>
      <c r="D11" s="1">
        <v>36</v>
      </c>
      <c r="E11" s="1">
        <v>36</v>
      </c>
      <c r="F11" s="1">
        <v>36</v>
      </c>
      <c r="G11" s="1">
        <v>20</v>
      </c>
      <c r="H11" s="1">
        <f t="shared" si="0"/>
        <v>200</v>
      </c>
    </row>
    <row r="12" spans="1:18" x14ac:dyDescent="0.35">
      <c r="A12" s="1" t="s">
        <v>15</v>
      </c>
      <c r="B12" s="1">
        <v>36</v>
      </c>
      <c r="C12" s="1">
        <v>36</v>
      </c>
      <c r="D12" s="1">
        <v>36</v>
      </c>
      <c r="E12" s="1">
        <v>36</v>
      </c>
      <c r="F12" s="1">
        <v>36</v>
      </c>
      <c r="G12" s="1">
        <v>20</v>
      </c>
      <c r="H12" s="1">
        <f t="shared" si="0"/>
        <v>200</v>
      </c>
    </row>
    <row r="13" spans="1:18" x14ac:dyDescent="0.35">
      <c r="A13" s="1" t="s">
        <v>16</v>
      </c>
      <c r="B13" s="1">
        <v>36</v>
      </c>
      <c r="C13" s="1">
        <v>36</v>
      </c>
      <c r="D13" s="1">
        <v>36</v>
      </c>
      <c r="E13" s="1">
        <v>36</v>
      </c>
      <c r="F13" s="1">
        <v>36</v>
      </c>
      <c r="G13" s="1">
        <v>20</v>
      </c>
      <c r="H13" s="1">
        <f t="shared" si="0"/>
        <v>200</v>
      </c>
    </row>
    <row r="14" spans="1:18" x14ac:dyDescent="0.35">
      <c r="A14" s="1" t="s">
        <v>17</v>
      </c>
      <c r="B14" s="1">
        <v>36</v>
      </c>
      <c r="C14" s="1">
        <v>36</v>
      </c>
      <c r="D14" s="1">
        <v>36</v>
      </c>
      <c r="E14" s="1">
        <v>36</v>
      </c>
      <c r="F14" s="1">
        <v>36</v>
      </c>
      <c r="G14" s="1">
        <v>20</v>
      </c>
      <c r="H14" s="1">
        <f t="shared" si="0"/>
        <v>200</v>
      </c>
    </row>
    <row r="15" spans="1:18" x14ac:dyDescent="0.35">
      <c r="A15" s="1" t="s">
        <v>18</v>
      </c>
      <c r="B15" s="1">
        <v>36</v>
      </c>
      <c r="C15" s="1">
        <v>36</v>
      </c>
      <c r="D15" s="1">
        <v>36</v>
      </c>
      <c r="E15" s="1">
        <v>36</v>
      </c>
      <c r="F15" s="1">
        <v>36</v>
      </c>
      <c r="G15" s="1">
        <v>20</v>
      </c>
      <c r="H15" s="1">
        <f t="shared" si="0"/>
        <v>200</v>
      </c>
    </row>
    <row r="16" spans="1:18" x14ac:dyDescent="0.35">
      <c r="E16" s="25" t="s">
        <v>19</v>
      </c>
      <c r="F16" s="25"/>
      <c r="G16" s="25"/>
      <c r="H16" s="1">
        <f>SUM(H6:H15)</f>
        <v>2000</v>
      </c>
    </row>
  </sheetData>
  <mergeCells count="2">
    <mergeCell ref="A1:R3"/>
    <mergeCell ref="E16:G16"/>
  </mergeCells>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C17" sqref="C17"/>
    </sheetView>
  </sheetViews>
  <sheetFormatPr defaultRowHeight="14.5" x14ac:dyDescent="0.35"/>
  <cols>
    <col min="1" max="1" width="14" customWidth="1"/>
    <col min="4" max="4" width="15.7265625" customWidth="1"/>
    <col min="5" max="5" width="15.26953125" customWidth="1"/>
    <col min="6" max="6" width="12.08984375" customWidth="1"/>
  </cols>
  <sheetData>
    <row r="1" spans="1:6" x14ac:dyDescent="0.35">
      <c r="A1" s="7" t="s">
        <v>20</v>
      </c>
      <c r="B1" s="7" t="s">
        <v>21</v>
      </c>
      <c r="C1" s="7" t="s">
        <v>22</v>
      </c>
      <c r="D1" s="7" t="s">
        <v>23</v>
      </c>
      <c r="E1" s="7" t="s">
        <v>24</v>
      </c>
      <c r="F1" s="7" t="s">
        <v>25</v>
      </c>
    </row>
    <row r="2" spans="1:6" x14ac:dyDescent="0.35">
      <c r="A2" s="1" t="s">
        <v>26</v>
      </c>
      <c r="B2" s="1">
        <v>2</v>
      </c>
      <c r="C2" s="1">
        <v>20000</v>
      </c>
      <c r="D2" s="1">
        <v>19000</v>
      </c>
      <c r="E2" s="1">
        <f>C2-D2</f>
        <v>1000</v>
      </c>
      <c r="F2" s="1">
        <f>B2*E2</f>
        <v>2000</v>
      </c>
    </row>
    <row r="3" spans="1:6" x14ac:dyDescent="0.35">
      <c r="A3" s="1" t="s">
        <v>27</v>
      </c>
      <c r="B3" s="1">
        <v>4</v>
      </c>
      <c r="C3" s="1">
        <v>35000</v>
      </c>
      <c r="D3" s="1">
        <v>32000</v>
      </c>
      <c r="E3" s="1">
        <f t="shared" ref="E3:E4" si="0">C3-D3</f>
        <v>3000</v>
      </c>
      <c r="F3" s="1">
        <f>B3*E3</f>
        <v>12000</v>
      </c>
    </row>
    <row r="4" spans="1:6" x14ac:dyDescent="0.35">
      <c r="A4" s="1" t="s">
        <v>28</v>
      </c>
      <c r="B4" s="1">
        <v>6</v>
      </c>
      <c r="C4" s="1">
        <v>22000</v>
      </c>
      <c r="D4" s="1">
        <v>20000</v>
      </c>
      <c r="E4" s="1">
        <f t="shared" si="0"/>
        <v>2000</v>
      </c>
      <c r="F4" s="1">
        <f>B4*E4</f>
        <v>12000</v>
      </c>
    </row>
    <row r="5" spans="1:6" x14ac:dyDescent="0.35">
      <c r="E5" s="1" t="s">
        <v>25</v>
      </c>
      <c r="F5" s="1">
        <f>SUM(F2:F4)</f>
        <v>26000</v>
      </c>
    </row>
    <row r="7" spans="1:6" x14ac:dyDescent="0.35">
      <c r="A7" s="4" t="s">
        <v>44</v>
      </c>
    </row>
    <row r="9" spans="1:6" x14ac:dyDescent="0.35">
      <c r="A9" t="s">
        <v>52</v>
      </c>
    </row>
    <row r="11" spans="1:6" x14ac:dyDescent="0.35">
      <c r="A11" s="7" t="s">
        <v>20</v>
      </c>
      <c r="B11" s="7" t="s">
        <v>21</v>
      </c>
      <c r="C11" s="7" t="s">
        <v>22</v>
      </c>
      <c r="D11" s="7" t="s">
        <v>23</v>
      </c>
      <c r="E11" s="7" t="s">
        <v>24</v>
      </c>
      <c r="F11" s="7" t="s">
        <v>25</v>
      </c>
    </row>
    <row r="12" spans="1:6" x14ac:dyDescent="0.35">
      <c r="A12" s="1" t="s">
        <v>26</v>
      </c>
      <c r="B12" s="1"/>
      <c r="C12" s="1">
        <v>20000</v>
      </c>
      <c r="D12" s="1">
        <v>19000</v>
      </c>
      <c r="E12" s="1">
        <f>C12-D12</f>
        <v>1000</v>
      </c>
      <c r="F12" s="1">
        <f>B12*E12</f>
        <v>0</v>
      </c>
    </row>
    <row r="13" spans="1:6" x14ac:dyDescent="0.35">
      <c r="A13" s="1" t="s">
        <v>27</v>
      </c>
      <c r="B13" s="1"/>
      <c r="C13" s="1">
        <v>35000</v>
      </c>
      <c r="D13" s="1">
        <v>32000</v>
      </c>
      <c r="E13" s="1">
        <f t="shared" ref="E13:E14" si="1">C13-D13</f>
        <v>3000</v>
      </c>
      <c r="F13" s="1">
        <f>B13*E13</f>
        <v>0</v>
      </c>
    </row>
    <row r="14" spans="1:6" x14ac:dyDescent="0.35">
      <c r="A14" s="1" t="s">
        <v>28</v>
      </c>
      <c r="B14" s="1"/>
      <c r="C14" s="1">
        <v>22000</v>
      </c>
      <c r="D14" s="1">
        <v>20000</v>
      </c>
      <c r="E14" s="1">
        <f t="shared" si="1"/>
        <v>2000</v>
      </c>
      <c r="F14" s="1">
        <f>B14*E14</f>
        <v>0</v>
      </c>
    </row>
    <row r="15" spans="1:6" x14ac:dyDescent="0.35">
      <c r="E15" s="1" t="s">
        <v>25</v>
      </c>
      <c r="F15" s="1">
        <f>SUM(F12:F14)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5"/>
  <sheetViews>
    <sheetView topLeftCell="B1" workbookViewId="0">
      <selection activeCell="C24" sqref="C24:E24"/>
    </sheetView>
  </sheetViews>
  <sheetFormatPr defaultRowHeight="14.5" x14ac:dyDescent="0.35"/>
  <cols>
    <col min="1" max="1" width="17.453125" customWidth="1"/>
    <col min="2" max="2" width="25.1796875" customWidth="1"/>
    <col min="6" max="6" width="9.81640625" customWidth="1"/>
    <col min="8" max="8" width="10.81640625" customWidth="1"/>
    <col min="13" max="13" width="2" customWidth="1"/>
    <col min="14" max="14" width="16.26953125" customWidth="1"/>
    <col min="15" max="15" width="28.54296875" customWidth="1"/>
  </cols>
  <sheetData>
    <row r="2" spans="1:15" x14ac:dyDescent="0.35">
      <c r="A2" t="s">
        <v>39</v>
      </c>
      <c r="B2" s="4" t="s">
        <v>40</v>
      </c>
    </row>
    <row r="3" spans="1:15" x14ac:dyDescent="0.35">
      <c r="N3" s="17" t="s">
        <v>45</v>
      </c>
      <c r="O3" s="18"/>
    </row>
    <row r="4" spans="1:15" x14ac:dyDescent="0.35">
      <c r="B4" s="1"/>
      <c r="C4" s="2" t="s">
        <v>29</v>
      </c>
      <c r="D4" s="2" t="s">
        <v>30</v>
      </c>
      <c r="E4" s="13" t="s">
        <v>31</v>
      </c>
      <c r="F4" s="6" t="s">
        <v>42</v>
      </c>
      <c r="H4" s="12" t="s">
        <v>33</v>
      </c>
      <c r="I4" t="s">
        <v>37</v>
      </c>
      <c r="N4" s="18" t="s">
        <v>46</v>
      </c>
      <c r="O4" s="18" t="s">
        <v>47</v>
      </c>
    </row>
    <row r="5" spans="1:15" x14ac:dyDescent="0.35">
      <c r="B5" s="2" t="s">
        <v>32</v>
      </c>
      <c r="C5" s="3">
        <v>13.1</v>
      </c>
      <c r="D5" s="3">
        <v>9.25</v>
      </c>
      <c r="E5" s="14">
        <v>6.5</v>
      </c>
      <c r="F5" s="16">
        <f t="shared" ref="F5:F7" si="0">SUM(C5:E5)</f>
        <v>28.85</v>
      </c>
      <c r="I5" t="s">
        <v>38</v>
      </c>
      <c r="N5" s="18" t="s">
        <v>48</v>
      </c>
      <c r="O5" s="18" t="s">
        <v>49</v>
      </c>
    </row>
    <row r="6" spans="1:15" x14ac:dyDescent="0.35">
      <c r="B6" s="2" t="s">
        <v>53</v>
      </c>
      <c r="C6" s="3">
        <v>0.45</v>
      </c>
      <c r="D6" s="3">
        <v>0.3</v>
      </c>
      <c r="E6" s="14">
        <v>0.2</v>
      </c>
      <c r="F6" s="1">
        <f t="shared" si="0"/>
        <v>0.95</v>
      </c>
      <c r="I6" t="s">
        <v>70</v>
      </c>
      <c r="N6" s="18" t="s">
        <v>33</v>
      </c>
      <c r="O6" s="18" t="s">
        <v>50</v>
      </c>
    </row>
    <row r="7" spans="1:15" x14ac:dyDescent="0.35">
      <c r="B7" s="2" t="s">
        <v>54</v>
      </c>
      <c r="C7" s="3">
        <v>0.04</v>
      </c>
      <c r="D7" s="3">
        <v>5.5E-2</v>
      </c>
      <c r="E7" s="14">
        <v>0.04</v>
      </c>
      <c r="F7" s="1">
        <f t="shared" si="0"/>
        <v>0.13500000000000001</v>
      </c>
      <c r="N7" s="18"/>
      <c r="O7" s="18" t="s">
        <v>51</v>
      </c>
    </row>
    <row r="8" spans="1:15" x14ac:dyDescent="0.35">
      <c r="B8" s="2" t="s">
        <v>43</v>
      </c>
      <c r="C8" s="3">
        <v>12000</v>
      </c>
      <c r="D8" s="3">
        <v>20000</v>
      </c>
      <c r="E8" s="3">
        <v>9000</v>
      </c>
      <c r="F8" s="1"/>
      <c r="N8" s="18"/>
      <c r="O8" s="18" t="s">
        <v>76</v>
      </c>
    </row>
    <row r="10" spans="1:15" hidden="1" x14ac:dyDescent="0.35"/>
    <row r="11" spans="1:15" hidden="1" x14ac:dyDescent="0.35">
      <c r="B11" s="8" t="s">
        <v>33</v>
      </c>
      <c r="C11" s="9"/>
      <c r="D11" s="9"/>
      <c r="E11" s="9"/>
      <c r="F11" s="27"/>
      <c r="G11" s="27"/>
      <c r="H11" s="11"/>
      <c r="I11" s="11"/>
    </row>
    <row r="12" spans="1:15" hidden="1" x14ac:dyDescent="0.35">
      <c r="B12" s="10"/>
      <c r="C12" s="10"/>
      <c r="D12" s="26" t="s">
        <v>34</v>
      </c>
      <c r="E12" s="26"/>
      <c r="F12" s="26"/>
      <c r="G12" s="27"/>
      <c r="H12" s="27"/>
      <c r="I12" s="27"/>
    </row>
    <row r="13" spans="1:15" hidden="1" x14ac:dyDescent="0.35">
      <c r="B13" s="10"/>
      <c r="C13" s="10"/>
      <c r="D13" s="26" t="s">
        <v>35</v>
      </c>
      <c r="E13" s="26"/>
      <c r="F13" s="26"/>
      <c r="G13" s="27"/>
      <c r="H13" s="27"/>
      <c r="I13" s="27"/>
    </row>
    <row r="14" spans="1:15" hidden="1" x14ac:dyDescent="0.35">
      <c r="B14" s="10"/>
      <c r="C14" s="10"/>
      <c r="D14" s="26" t="s">
        <v>36</v>
      </c>
      <c r="E14" s="26"/>
      <c r="F14" s="11"/>
      <c r="G14" s="11"/>
      <c r="H14" s="11"/>
      <c r="I14" s="11"/>
    </row>
    <row r="15" spans="1:15" hidden="1" x14ac:dyDescent="0.35"/>
    <row r="16" spans="1:15" hidden="1" x14ac:dyDescent="0.35"/>
    <row r="17" spans="1:8" x14ac:dyDescent="0.35">
      <c r="B17" s="2" t="s">
        <v>58</v>
      </c>
      <c r="C17" s="3">
        <v>9000</v>
      </c>
      <c r="D17" s="3">
        <v>15000</v>
      </c>
      <c r="E17" s="14">
        <v>6000</v>
      </c>
      <c r="F17" s="1">
        <f>SUM(C17:E17)</f>
        <v>30000</v>
      </c>
    </row>
    <row r="19" spans="1:8" x14ac:dyDescent="0.35">
      <c r="A19" t="s">
        <v>52</v>
      </c>
    </row>
    <row r="20" spans="1:8" x14ac:dyDescent="0.35">
      <c r="B20" s="1"/>
      <c r="C20" s="2" t="s">
        <v>29</v>
      </c>
      <c r="D20" s="2" t="s">
        <v>30</v>
      </c>
      <c r="E20" s="13" t="s">
        <v>31</v>
      </c>
      <c r="F20" s="6" t="s">
        <v>42</v>
      </c>
      <c r="H20" s="15"/>
    </row>
    <row r="21" spans="1:8" x14ac:dyDescent="0.35">
      <c r="B21" s="2" t="s">
        <v>41</v>
      </c>
      <c r="C21" s="3">
        <v>4888.8888888888923</v>
      </c>
      <c r="D21" s="3">
        <v>20000</v>
      </c>
      <c r="E21" s="14">
        <v>9000</v>
      </c>
      <c r="F21" s="1">
        <f>SUM(C21:E21)</f>
        <v>33888.888888888891</v>
      </c>
    </row>
    <row r="22" spans="1:8" x14ac:dyDescent="0.35">
      <c r="B22" s="2" t="s">
        <v>55</v>
      </c>
      <c r="C22" s="3">
        <f>C21*C5</f>
        <v>64044.444444444489</v>
      </c>
      <c r="D22" s="3">
        <f t="shared" ref="D22:E22" si="1">D21*D5</f>
        <v>185000</v>
      </c>
      <c r="E22" s="3">
        <f t="shared" si="1"/>
        <v>58500</v>
      </c>
      <c r="F22" s="1">
        <f>SUM(C22:E22)</f>
        <v>307544.4444444445</v>
      </c>
    </row>
    <row r="23" spans="1:8" x14ac:dyDescent="0.35">
      <c r="B23" s="2" t="s">
        <v>56</v>
      </c>
      <c r="C23" s="3">
        <f>C21*C6</f>
        <v>2200.0000000000018</v>
      </c>
      <c r="D23" s="3">
        <f t="shared" ref="D23:E23" si="2">D21*D6</f>
        <v>6000</v>
      </c>
      <c r="E23" s="3">
        <f t="shared" si="2"/>
        <v>1800</v>
      </c>
      <c r="F23" s="1">
        <f>SUM(C23:E23)</f>
        <v>10000.000000000002</v>
      </c>
      <c r="G23" s="5">
        <v>10000</v>
      </c>
      <c r="H23" s="19"/>
    </row>
    <row r="24" spans="1:8" x14ac:dyDescent="0.35">
      <c r="B24" s="2" t="s">
        <v>57</v>
      </c>
      <c r="C24" s="3">
        <f>C17*C7</f>
        <v>360</v>
      </c>
      <c r="D24" s="3">
        <f t="shared" ref="D24:E24" si="3">D17*D7</f>
        <v>825</v>
      </c>
      <c r="E24" s="3">
        <f t="shared" si="3"/>
        <v>240</v>
      </c>
      <c r="F24" s="1">
        <f>SUM(C24:E24)</f>
        <v>1425</v>
      </c>
      <c r="G24" s="5">
        <v>1700</v>
      </c>
      <c r="H24" s="19"/>
    </row>
    <row r="25" spans="1:8" x14ac:dyDescent="0.35">
      <c r="B25" s="2" t="s">
        <v>43</v>
      </c>
      <c r="C25" s="3">
        <v>12000</v>
      </c>
      <c r="D25" s="3">
        <v>20000</v>
      </c>
      <c r="E25" s="3">
        <v>9000</v>
      </c>
    </row>
  </sheetData>
  <mergeCells count="6">
    <mergeCell ref="D14:E14"/>
    <mergeCell ref="F11:G11"/>
    <mergeCell ref="D12:F12"/>
    <mergeCell ref="G12:I12"/>
    <mergeCell ref="D13:F13"/>
    <mergeCell ref="G13:I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Profit1</vt:lpstr>
      <vt:lpstr>Parcel</vt:lpstr>
      <vt:lpstr>Units </vt:lpstr>
      <vt:lpstr>Task - 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ASUS</cp:lastModifiedBy>
  <dcterms:created xsi:type="dcterms:W3CDTF">2023-03-01T12:48:03Z</dcterms:created>
  <dcterms:modified xsi:type="dcterms:W3CDTF">2023-03-06T09:31:09Z</dcterms:modified>
</cp:coreProperties>
</file>