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mites workout\"/>
    </mc:Choice>
  </mc:AlternateContent>
  <bookViews>
    <workbookView xWindow="0" yWindow="0" windowWidth="15530" windowHeight="6930" activeTab="1"/>
  </bookViews>
  <sheets>
    <sheet name="Sheet1" sheetId="1" r:id="rId1"/>
    <sheet name="Sheet2" sheetId="2" r:id="rId2"/>
  </sheets>
  <definedNames>
    <definedName name="solver_adj" localSheetId="0" hidden="1">Sheet1!$E$9</definedName>
    <definedName name="solver_adj" localSheetId="1" hidden="1">Sheet2!$A$32:$B$32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Sheet1!$E$10</definedName>
    <definedName name="solver_lhs1" localSheetId="1" hidden="1">Sheet2!$B$32</definedName>
    <definedName name="solver_lhs2" localSheetId="0" hidden="1">Sheet1!$E$9</definedName>
    <definedName name="solver_lhs2" localSheetId="1" hidden="1">Sheet2!$B$32</definedName>
    <definedName name="solver_lhs3" localSheetId="1" hidden="1">Sheet2!$F$32</definedName>
    <definedName name="solver_lhs4" localSheetId="1" hidden="1">Sheet2!$F$32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Sheet1!$E$13</definedName>
    <definedName name="solver_opt" localSheetId="1" hidden="1">Sheet2!$C$32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hs1" localSheetId="0" hidden="1">1000</definedName>
    <definedName name="solver_rhs1" localSheetId="1" hidden="1">10000</definedName>
    <definedName name="solver_rhs2" localSheetId="0" hidden="1">200</definedName>
    <definedName name="solver_rhs2" localSheetId="1" hidden="1">1000</definedName>
    <definedName name="solver_rhs3" localSheetId="1" hidden="1">4000</definedName>
    <definedName name="solver_rhs4" localSheetId="1" hidden="1">4000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F31" i="2"/>
  <c r="C32" i="2"/>
  <c r="F6" i="2"/>
  <c r="H3" i="2"/>
  <c r="E10" i="1" l="1"/>
  <c r="E11" i="1" l="1"/>
  <c r="E12" i="1" s="1"/>
  <c r="E13" i="1" s="1"/>
</calcChain>
</file>

<file path=xl/sharedStrings.xml><?xml version="1.0" encoding="utf-8"?>
<sst xmlns="http://schemas.openxmlformats.org/spreadsheetml/2006/main" count="63" uniqueCount="58">
  <si>
    <t>Profit</t>
  </si>
  <si>
    <t>Cost per unit</t>
  </si>
  <si>
    <t>Total revenue = (price)(sales)</t>
  </si>
  <si>
    <t>Cost = 10(Sales) + 5000</t>
  </si>
  <si>
    <t>Sales = -2.9 (price) + 3000</t>
  </si>
  <si>
    <t>Price</t>
  </si>
  <si>
    <t>Sales</t>
  </si>
  <si>
    <t>Total Cost</t>
  </si>
  <si>
    <t>Week</t>
  </si>
  <si>
    <t>Sales Promotion Data</t>
  </si>
  <si>
    <t>Cost Price per unit</t>
  </si>
  <si>
    <t>Minimum Profit</t>
  </si>
  <si>
    <t xml:space="preserve">Ads Budget </t>
  </si>
  <si>
    <t>Maximum Ads Budget</t>
  </si>
  <si>
    <t>Minimum Ads Budge</t>
  </si>
  <si>
    <t>Sales = -2.9(Price)+3000</t>
  </si>
  <si>
    <t>Total Cost = 10*Sales+5000</t>
  </si>
  <si>
    <t>Cost per Unit  = Total cost /Sales</t>
  </si>
  <si>
    <t>Profit = (Price-Cost per unit)*Sales</t>
  </si>
  <si>
    <t>Maximize the Profit</t>
  </si>
  <si>
    <t>Sales = -142xPrice + 0.10xAd+3092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</si>
  <si>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</si>
  <si>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</si>
  <si>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</si>
  <si>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</si>
  <si>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</si>
  <si>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</si>
  <si>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</si>
  <si>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</si>
  <si>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</si>
  <si>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</si>
  <si>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</si>
  <si>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</si>
  <si>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</si>
  <si>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</si>
  <si>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</si>
  <si>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</si>
  <si>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</si>
  <si>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</si>
  <si>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</si>
  <si>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</si>
  <si>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</si>
  <si>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</si>
  <si>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</si>
  <si>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</si>
  <si>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</si>
  <si>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</si>
  <si>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</si>
  <si>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</si>
  <si>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m1</t>
  </si>
  <si>
    <t>m2</t>
  </si>
  <si>
    <t>c</t>
  </si>
  <si>
    <t>sales = -142*15+ 0.102*1500+ 3092</t>
  </si>
  <si>
    <t>adsbudget</t>
  </si>
  <si>
    <t>sales</t>
  </si>
  <si>
    <t>price</t>
  </si>
  <si>
    <t>net 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</si>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</sst>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.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left" indent="1"/>
    </xf>
    <xf numFmtId="166" fontId="2" fillId="2" borderId="1" xfId="0" applyNumberFormat="1" applyFont="1" applyFill="1" applyBorder="1" applyAlignment="1">
      <alignment horizontal="left" indent="1"/>
    </xf>
    <xf numFmtId="166" fontId="2" fillId="3" borderId="1" xfId="0" applyNumberFormat="1" applyFont="1" applyFill="1" applyBorder="1" applyAlignment="1">
      <alignment horizontal="left" indent="1"/>
    </xf>
    <xf numFmtId="1" fontId="2" fillId="4" borderId="1" xfId="0" applyNumberFormat="1" applyFont="1" applyFill="1" applyBorder="1" applyAlignment="1">
      <alignment horizontal="left" indent="1"/>
    </xf>
    <xf numFmtId="166" fontId="2" fillId="4" borderId="1" xfId="0" applyNumberFormat="1" applyFont="1" applyFill="1" applyBorder="1" applyAlignment="1">
      <alignment horizontal="left" inden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Sheet2!$C$5:$C$19</c:f>
              <c:numCache>
                <c:formatCode>"$"#,##0.0</c:formatCode>
                <c:ptCount val="15"/>
                <c:pt idx="0">
                  <c:v>15</c:v>
                </c:pt>
                <c:pt idx="1">
                  <c:v>16.399999999999999</c:v>
                </c:pt>
                <c:pt idx="2">
                  <c:v>13</c:v>
                </c:pt>
                <c:pt idx="3">
                  <c:v>16.5</c:v>
                </c:pt>
                <c:pt idx="4">
                  <c:v>12</c:v>
                </c:pt>
                <c:pt idx="5">
                  <c:v>11</c:v>
                </c:pt>
                <c:pt idx="6">
                  <c:v>14.3</c:v>
                </c:pt>
                <c:pt idx="7">
                  <c:v>18.2</c:v>
                </c:pt>
                <c:pt idx="8">
                  <c:v>9.6</c:v>
                </c:pt>
                <c:pt idx="9">
                  <c:v>15.4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</c:numCache>
            </c:numRef>
          </c:xVal>
          <c:yVal>
            <c:numRef>
              <c:f>Sheet2!$E$5:$E$19</c:f>
              <c:numCache>
                <c:formatCode>General</c:formatCode>
                <c:ptCount val="15"/>
                <c:pt idx="0">
                  <c:v>1240</c:v>
                </c:pt>
                <c:pt idx="1">
                  <c:v>950</c:v>
                </c:pt>
                <c:pt idx="2">
                  <c:v>1580</c:v>
                </c:pt>
                <c:pt idx="3">
                  <c:v>1190</c:v>
                </c:pt>
                <c:pt idx="4">
                  <c:v>1430</c:v>
                </c:pt>
                <c:pt idx="5">
                  <c:v>1560</c:v>
                </c:pt>
                <c:pt idx="6">
                  <c:v>1060</c:v>
                </c:pt>
                <c:pt idx="7">
                  <c:v>800</c:v>
                </c:pt>
                <c:pt idx="8">
                  <c:v>1895</c:v>
                </c:pt>
                <c:pt idx="9">
                  <c:v>1475</c:v>
                </c:pt>
                <c:pt idx="10">
                  <c:v>1560</c:v>
                </c:pt>
                <c:pt idx="11">
                  <c:v>1235</c:v>
                </c:pt>
                <c:pt idx="12">
                  <c:v>1065</c:v>
                </c:pt>
                <c:pt idx="13">
                  <c:v>1025</c:v>
                </c:pt>
                <c:pt idx="14">
                  <c:v>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5-4F6A-BC12-946002B15E7D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Sheet2!$C$5:$C$19</c:f>
              <c:numCache>
                <c:formatCode>"$"#,##0.0</c:formatCode>
                <c:ptCount val="15"/>
                <c:pt idx="0">
                  <c:v>15</c:v>
                </c:pt>
                <c:pt idx="1">
                  <c:v>16.399999999999999</c:v>
                </c:pt>
                <c:pt idx="2">
                  <c:v>13</c:v>
                </c:pt>
                <c:pt idx="3">
                  <c:v>16.5</c:v>
                </c:pt>
                <c:pt idx="4">
                  <c:v>12</c:v>
                </c:pt>
                <c:pt idx="5">
                  <c:v>11</c:v>
                </c:pt>
                <c:pt idx="6">
                  <c:v>14.3</c:v>
                </c:pt>
                <c:pt idx="7">
                  <c:v>18.2</c:v>
                </c:pt>
                <c:pt idx="8">
                  <c:v>9.6</c:v>
                </c:pt>
                <c:pt idx="9">
                  <c:v>15.4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15</c:v>
                </c:pt>
                <c:pt idx="14">
                  <c:v>11</c:v>
                </c:pt>
              </c:numCache>
            </c:numRef>
          </c:xVal>
          <c:yVal>
            <c:numRef>
              <c:f>Sheet2!$I$30:$I$44</c:f>
              <c:numCache>
                <c:formatCode>General</c:formatCode>
                <c:ptCount val="15"/>
                <c:pt idx="0">
                  <c:v>1108.0424886904059</c:v>
                </c:pt>
                <c:pt idx="1">
                  <c:v>1164.1175599210792</c:v>
                </c:pt>
                <c:pt idx="2">
                  <c:v>1444.2679673758641</c:v>
                </c:pt>
                <c:pt idx="3">
                  <c:v>1047.6055548805844</c:v>
                </c:pt>
                <c:pt idx="4">
                  <c:v>1484.5592565824118</c:v>
                </c:pt>
                <c:pt idx="5">
                  <c:v>1627.1077058979049</c:v>
                </c:pt>
                <c:pt idx="6">
                  <c:v>1156.697823156778</c:v>
                </c:pt>
                <c:pt idx="7">
                  <c:v>852.82277049490563</c:v>
                </c:pt>
                <c:pt idx="8">
                  <c:v>1826.6755349395951</c:v>
                </c:pt>
                <c:pt idx="9">
                  <c:v>1306.6660092365719</c:v>
                </c:pt>
                <c:pt idx="10">
                  <c:v>1586.8164166913571</c:v>
                </c:pt>
                <c:pt idx="11">
                  <c:v>1199.4623579514259</c:v>
                </c:pt>
                <c:pt idx="12">
                  <c:v>1118.8797795383307</c:v>
                </c:pt>
                <c:pt idx="13">
                  <c:v>1056.9139086359332</c:v>
                </c:pt>
                <c:pt idx="14">
                  <c:v>1729.3648660068502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5-4F6A-BC12-946002B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25759"/>
        <c:axId val="869319935"/>
      </c:scatterChart>
      <c:valAx>
        <c:axId val="86932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layout/>
          <c:overlay val="0"/>
        </c:title>
        <c:numFmt formatCode="&quot;$&quot;#,##0.0" sourceLinked="1"/>
        <c:majorTickMark val="out"/>
        <c:minorTickMark val="none"/>
        <c:tickLblPos val="nextTo"/>
        <c:crossAx val="869319935"/>
        <c:crosses val="autoZero"/>
        <c:crossBetween val="midCat"/>
      </c:valAx>
      <c:valAx>
        <c:axId val="86931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932575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985184453424879"/>
          <c:y val="0.48904785173141452"/>
          <c:w val="0.25910020550500712"/>
          <c:h val="0.24673893073672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Ads Budget 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Sheet2!$D$5:$D$19</c:f>
              <c:numCache>
                <c:formatCode>General</c:formatCode>
                <c:ptCount val="15"/>
                <c:pt idx="0">
                  <c:v>1500</c:v>
                </c:pt>
                <c:pt idx="1">
                  <c:v>4000</c:v>
                </c:pt>
                <c:pt idx="2">
                  <c:v>2000</c:v>
                </c:pt>
                <c:pt idx="3">
                  <c:v>3000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3465</c:v>
                </c:pt>
                <c:pt idx="8">
                  <c:v>1000</c:v>
                </c:pt>
                <c:pt idx="9">
                  <c:v>4000</c:v>
                </c:pt>
                <c:pt idx="10">
                  <c:v>2000</c:v>
                </c:pt>
                <c:pt idx="11">
                  <c:v>1000</c:v>
                </c:pt>
                <c:pt idx="12">
                  <c:v>3000</c:v>
                </c:pt>
                <c:pt idx="13">
                  <c:v>1000</c:v>
                </c:pt>
                <c:pt idx="14">
                  <c:v>2000</c:v>
                </c:pt>
              </c:numCache>
            </c:numRef>
          </c:xVal>
          <c:yVal>
            <c:numRef>
              <c:f>Sheet2!$E$5:$E$19</c:f>
              <c:numCache>
                <c:formatCode>General</c:formatCode>
                <c:ptCount val="15"/>
                <c:pt idx="0">
                  <c:v>1240</c:v>
                </c:pt>
                <c:pt idx="1">
                  <c:v>950</c:v>
                </c:pt>
                <c:pt idx="2">
                  <c:v>1580</c:v>
                </c:pt>
                <c:pt idx="3">
                  <c:v>1190</c:v>
                </c:pt>
                <c:pt idx="4">
                  <c:v>1430</c:v>
                </c:pt>
                <c:pt idx="5">
                  <c:v>1560</c:v>
                </c:pt>
                <c:pt idx="6">
                  <c:v>1060</c:v>
                </c:pt>
                <c:pt idx="7">
                  <c:v>800</c:v>
                </c:pt>
                <c:pt idx="8">
                  <c:v>1895</c:v>
                </c:pt>
                <c:pt idx="9">
                  <c:v>1475</c:v>
                </c:pt>
                <c:pt idx="10">
                  <c:v>1560</c:v>
                </c:pt>
                <c:pt idx="11">
                  <c:v>1235</c:v>
                </c:pt>
                <c:pt idx="12">
                  <c:v>1065</c:v>
                </c:pt>
                <c:pt idx="13">
                  <c:v>1025</c:v>
                </c:pt>
                <c:pt idx="14">
                  <c:v>1645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C-40F1-BDE8-E26A0820BA07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Sheet2!$D$5:$D$19</c:f>
              <c:numCache>
                <c:formatCode>General</c:formatCode>
                <c:ptCount val="15"/>
                <c:pt idx="0">
                  <c:v>1500</c:v>
                </c:pt>
                <c:pt idx="1">
                  <c:v>4000</c:v>
                </c:pt>
                <c:pt idx="2">
                  <c:v>2000</c:v>
                </c:pt>
                <c:pt idx="3">
                  <c:v>3000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3465</c:v>
                </c:pt>
                <c:pt idx="8">
                  <c:v>1000</c:v>
                </c:pt>
                <c:pt idx="9">
                  <c:v>4000</c:v>
                </c:pt>
                <c:pt idx="10">
                  <c:v>2000</c:v>
                </c:pt>
                <c:pt idx="11">
                  <c:v>1000</c:v>
                </c:pt>
                <c:pt idx="12">
                  <c:v>3000</c:v>
                </c:pt>
                <c:pt idx="13">
                  <c:v>1000</c:v>
                </c:pt>
                <c:pt idx="14">
                  <c:v>2000</c:v>
                </c:pt>
              </c:numCache>
            </c:numRef>
          </c:xVal>
          <c:yVal>
            <c:numRef>
              <c:f>Sheet2!$I$30:$I$44</c:f>
              <c:numCache>
                <c:formatCode>General</c:formatCode>
                <c:ptCount val="15"/>
                <c:pt idx="0">
                  <c:v>1108.0424886904059</c:v>
                </c:pt>
                <c:pt idx="1">
                  <c:v>1164.1175599210792</c:v>
                </c:pt>
                <c:pt idx="2">
                  <c:v>1444.2679673758641</c:v>
                </c:pt>
                <c:pt idx="3">
                  <c:v>1047.6055548805844</c:v>
                </c:pt>
                <c:pt idx="4">
                  <c:v>1484.5592565824118</c:v>
                </c:pt>
                <c:pt idx="5">
                  <c:v>1627.1077058979049</c:v>
                </c:pt>
                <c:pt idx="6">
                  <c:v>1156.697823156778</c:v>
                </c:pt>
                <c:pt idx="7">
                  <c:v>852.82277049490563</c:v>
                </c:pt>
                <c:pt idx="8">
                  <c:v>1826.6755349395951</c:v>
                </c:pt>
                <c:pt idx="9">
                  <c:v>1306.6660092365719</c:v>
                </c:pt>
                <c:pt idx="10">
                  <c:v>1586.8164166913571</c:v>
                </c:pt>
                <c:pt idx="11">
                  <c:v>1199.4623579514259</c:v>
                </c:pt>
                <c:pt idx="12">
                  <c:v>1118.8797795383307</c:v>
                </c:pt>
                <c:pt idx="13">
                  <c:v>1056.9139086359332</c:v>
                </c:pt>
                <c:pt idx="14">
                  <c:v>1729.3648660068502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1C-40F1-BDE8-E26A0820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00863"/>
        <c:axId val="871033119"/>
      </c:scatterChart>
      <c:valAx>
        <c:axId val="93110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Ads Budget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1033119"/>
        <c:crosses val="autoZero"/>
        <c:crossBetween val="midCat"/>
      </c:valAx>
      <c:valAx>
        <c:axId val="871033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100863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10404</xdr:colOff>
      <xdr:row>3</xdr:row>
      <xdr:rowOff>179663</xdr:rowOff>
    </xdr:from>
    <xdr:to>
      <xdr:col>22</xdr:col>
      <xdr:colOff>10406</xdr:colOff>
      <xdr:row>13</xdr:row>
      <xdr:rowOff>188360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26687</xdr:colOff>
      <xdr:row>13</xdr:row>
      <xdr:rowOff>177625</xdr:rowOff>
    </xdr:from>
    <xdr:to>
      <xdr:col>22</xdr:col>
      <xdr:colOff>26688</xdr:colOff>
      <xdr:row>23</xdr:row>
      <xdr:rowOff>168925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3"/>
  <sheetViews>
    <sheetView topLeftCell="B3" zoomScale="90" workbookViewId="0">
      <selection activeCell="E13" sqref="E13"/>
    </sheetView>
  </sheetViews>
  <sheetFormatPr defaultColWidth="8.81640625" defaultRowHeight="14.5" x14ac:dyDescent="0.35"/>
  <cols>
    <col min="4" max="4" width="29.453125" customWidth="1"/>
    <col min="5" max="5" width="13.453125" style="2" customWidth="1"/>
  </cols>
  <sheetData>
    <row r="2" spans="4:6" x14ac:dyDescent="0.35">
      <c r="D2" t="s">
        <v>19</v>
      </c>
    </row>
    <row r="4" spans="4:6" x14ac:dyDescent="0.35">
      <c r="D4" t="s">
        <v>4</v>
      </c>
    </row>
    <row r="5" spans="4:6" x14ac:dyDescent="0.35">
      <c r="D5" t="s">
        <v>2</v>
      </c>
    </row>
    <row r="6" spans="4:6" x14ac:dyDescent="0.35">
      <c r="D6" t="s">
        <v>3</v>
      </c>
    </row>
    <row r="9" spans="4:6" x14ac:dyDescent="0.35">
      <c r="D9" s="1" t="s">
        <v>5</v>
      </c>
      <c r="E9" s="4">
        <v>689.65517241379314</v>
      </c>
    </row>
    <row r="10" spans="4:6" x14ac:dyDescent="0.35">
      <c r="D10" s="1" t="s">
        <v>6</v>
      </c>
      <c r="E10" s="5">
        <f>-2.9*E9+3000</f>
        <v>1000</v>
      </c>
      <c r="F10" t="s">
        <v>15</v>
      </c>
    </row>
    <row r="11" spans="4:6" x14ac:dyDescent="0.35">
      <c r="D11" s="1" t="s">
        <v>7</v>
      </c>
      <c r="E11" s="6">
        <f>10*E10+5000</f>
        <v>15000</v>
      </c>
      <c r="F11" t="s">
        <v>16</v>
      </c>
    </row>
    <row r="12" spans="4:6" x14ac:dyDescent="0.35">
      <c r="D12" s="1" t="s">
        <v>1</v>
      </c>
      <c r="E12" s="6">
        <f>E11/E10</f>
        <v>15</v>
      </c>
      <c r="F12" t="s">
        <v>17</v>
      </c>
    </row>
    <row r="13" spans="4:6" x14ac:dyDescent="0.35">
      <c r="D13" s="1" t="s">
        <v>0</v>
      </c>
      <c r="E13" s="3">
        <f>E10*(E9-E12)</f>
        <v>674655.17241379316</v>
      </c>
      <c r="F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4"/>
  <sheetViews>
    <sheetView tabSelected="1" topLeftCell="A6" zoomScale="73" workbookViewId="0">
      <selection activeCell="F33" sqref="F33"/>
    </sheetView>
  </sheetViews>
  <sheetFormatPr defaultColWidth="9.1796875" defaultRowHeight="14.5" x14ac:dyDescent="0.35"/>
  <cols>
    <col min="1" max="1" width="9.1796875" style="7"/>
    <col min="2" max="3" width="9.26953125" style="7" bestFit="1" customWidth="1"/>
    <col min="4" max="4" width="17.453125" style="7" customWidth="1"/>
    <col min="5" max="5" width="13.453125" style="7" customWidth="1"/>
    <col min="6" max="7" width="9.1796875" style="7"/>
    <col min="8" max="8" width="21.81640625" style="7" customWidth="1"/>
    <col min="9" max="9" width="17.453125" style="7" customWidth="1"/>
    <col min="10" max="11" width="9.26953125" style="7" bestFit="1" customWidth="1"/>
    <col min="12" max="12" width="18" style="7" customWidth="1"/>
    <col min="13" max="13" width="12.08984375" style="7" bestFit="1" customWidth="1"/>
    <col min="14" max="16" width="9.26953125" style="7" bestFit="1" customWidth="1"/>
    <col min="17" max="16384" width="9.1796875" style="7"/>
  </cols>
  <sheetData>
    <row r="3" spans="2:17" ht="18.5" x14ac:dyDescent="0.35">
      <c r="B3" s="16" t="s">
        <v>9</v>
      </c>
      <c r="C3" s="16"/>
      <c r="D3" s="16"/>
      <c r="E3" s="16"/>
      <c r="G3"/>
      <c r="H3">
        <f>(-142*15+0.102*1500+3092)</f>
        <v>1115</v>
      </c>
      <c r="I3"/>
      <c r="J3"/>
      <c r="K3"/>
      <c r="L3"/>
      <c r="M3"/>
      <c r="N3"/>
      <c r="O3"/>
      <c r="P3"/>
    </row>
    <row r="4" spans="2:17" x14ac:dyDescent="0.35">
      <c r="B4" s="9" t="s">
        <v>8</v>
      </c>
      <c r="C4" s="9" t="s">
        <v>5</v>
      </c>
      <c r="D4" s="10" t="s">
        <v>12</v>
      </c>
      <c r="E4" s="9" t="s">
        <v>6</v>
      </c>
      <c r="G4"/>
      <c r="H4"/>
      <c r="I4"/>
      <c r="J4"/>
      <c r="K4"/>
      <c r="L4"/>
      <c r="M4"/>
      <c r="N4"/>
      <c r="O4"/>
      <c r="P4"/>
      <c r="Q4"/>
    </row>
    <row r="5" spans="2:17" x14ac:dyDescent="0.35">
      <c r="B5" s="11">
        <v>1</v>
      </c>
      <c r="C5" s="12">
        <v>15</v>
      </c>
      <c r="D5" s="13">
        <v>1500</v>
      </c>
      <c r="E5" s="11">
        <v>1240</v>
      </c>
      <c r="G5"/>
      <c r="H5" t="s">
        <v>21</v>
      </c>
      <c r="I5"/>
      <c r="J5"/>
      <c r="K5" t="s">
        <v>52</v>
      </c>
      <c r="L5"/>
      <c r="M5"/>
      <c r="N5"/>
      <c r="O5"/>
      <c r="P5"/>
      <c r="Q5"/>
    </row>
    <row r="6" spans="2:17" ht="15" thickBot="1" x14ac:dyDescent="0.4">
      <c r="B6" s="11">
        <v>2</v>
      </c>
      <c r="C6" s="12">
        <v>16.399999999999999</v>
      </c>
      <c r="D6" s="13">
        <v>4000</v>
      </c>
      <c r="E6" s="11">
        <v>950</v>
      </c>
      <c r="F6" s="7">
        <f>(L6*16+L7*1500+L8)</f>
        <v>965.49403937491252</v>
      </c>
      <c r="G6"/>
      <c r="H6"/>
      <c r="I6"/>
      <c r="J6"/>
      <c r="K6" t="s">
        <v>49</v>
      </c>
      <c r="L6" s="19">
        <v>-142.54844931549295</v>
      </c>
      <c r="M6"/>
      <c r="N6"/>
      <c r="O6"/>
      <c r="P6"/>
      <c r="Q6"/>
    </row>
    <row r="7" spans="2:17" ht="15" thickBot="1" x14ac:dyDescent="0.4">
      <c r="B7" s="11">
        <v>3</v>
      </c>
      <c r="C7" s="12">
        <v>13</v>
      </c>
      <c r="D7" s="13">
        <v>2000</v>
      </c>
      <c r="E7" s="11">
        <v>1580</v>
      </c>
      <c r="G7"/>
      <c r="H7" s="22" t="s">
        <v>22</v>
      </c>
      <c r="I7" s="22"/>
      <c r="J7"/>
      <c r="K7" t="s">
        <v>50</v>
      </c>
      <c r="L7" s="20">
        <v>0.10225716010894527</v>
      </c>
      <c r="M7"/>
      <c r="N7"/>
      <c r="O7"/>
      <c r="P7"/>
      <c r="Q7"/>
    </row>
    <row r="8" spans="2:17" x14ac:dyDescent="0.35">
      <c r="B8" s="11">
        <v>4</v>
      </c>
      <c r="C8" s="12">
        <v>16.5</v>
      </c>
      <c r="D8" s="11">
        <v>3000</v>
      </c>
      <c r="E8" s="11">
        <v>1190</v>
      </c>
      <c r="G8"/>
      <c r="H8" s="19" t="s">
        <v>23</v>
      </c>
      <c r="I8" s="19">
        <v>0.93395024519117076</v>
      </c>
      <c r="J8"/>
      <c r="K8" t="s">
        <v>51</v>
      </c>
      <c r="L8" s="19">
        <v>3092.8834882593819</v>
      </c>
      <c r="M8"/>
      <c r="N8"/>
      <c r="O8"/>
      <c r="P8"/>
      <c r="Q8"/>
    </row>
    <row r="9" spans="2:17" x14ac:dyDescent="0.35">
      <c r="B9" s="11">
        <v>5</v>
      </c>
      <c r="C9" s="12">
        <v>12</v>
      </c>
      <c r="D9" s="11">
        <v>1000</v>
      </c>
      <c r="E9" s="11">
        <v>1430</v>
      </c>
      <c r="G9"/>
      <c r="H9" s="19" t="s">
        <v>24</v>
      </c>
      <c r="I9" s="19">
        <v>0.87226306049264801</v>
      </c>
      <c r="J9"/>
      <c r="K9"/>
      <c r="L9"/>
      <c r="M9"/>
      <c r="N9"/>
      <c r="O9"/>
      <c r="P9"/>
      <c r="Q9"/>
    </row>
    <row r="10" spans="2:17" x14ac:dyDescent="0.35">
      <c r="B10" s="11">
        <v>6</v>
      </c>
      <c r="C10" s="12">
        <v>11</v>
      </c>
      <c r="D10" s="11">
        <v>1000</v>
      </c>
      <c r="E10" s="11">
        <v>1560</v>
      </c>
      <c r="G10"/>
      <c r="H10" s="19" t="s">
        <v>25</v>
      </c>
      <c r="I10" s="19">
        <v>0.85097357057475609</v>
      </c>
      <c r="J10"/>
      <c r="K10"/>
      <c r="L10"/>
      <c r="M10"/>
      <c r="N10"/>
      <c r="O10"/>
      <c r="P10"/>
      <c r="Q10"/>
    </row>
    <row r="11" spans="2:17" x14ac:dyDescent="0.35">
      <c r="B11" s="11">
        <v>7</v>
      </c>
      <c r="C11" s="12">
        <v>14.3</v>
      </c>
      <c r="D11" s="11">
        <v>1000</v>
      </c>
      <c r="E11" s="11">
        <v>1060</v>
      </c>
      <c r="G11"/>
      <c r="H11" s="19" t="s">
        <v>26</v>
      </c>
      <c r="I11" s="19">
        <v>118.18238577758798</v>
      </c>
      <c r="J11"/>
      <c r="K11"/>
      <c r="L11"/>
      <c r="M11"/>
      <c r="N11"/>
      <c r="O11"/>
      <c r="P11"/>
      <c r="Q11"/>
    </row>
    <row r="12" spans="2:17" ht="15" thickBot="1" x14ac:dyDescent="0.4">
      <c r="B12" s="11">
        <v>8</v>
      </c>
      <c r="C12" s="12">
        <v>18.2</v>
      </c>
      <c r="D12" s="13">
        <v>3465</v>
      </c>
      <c r="E12" s="11">
        <v>800</v>
      </c>
      <c r="G12"/>
      <c r="H12" s="20" t="s">
        <v>27</v>
      </c>
      <c r="I12" s="20">
        <v>15</v>
      </c>
      <c r="J12"/>
      <c r="K12"/>
      <c r="L12"/>
      <c r="M12"/>
      <c r="N12"/>
      <c r="O12"/>
      <c r="P12"/>
      <c r="Q12"/>
    </row>
    <row r="13" spans="2:17" x14ac:dyDescent="0.35">
      <c r="B13" s="11">
        <v>9</v>
      </c>
      <c r="C13" s="12">
        <v>9.6</v>
      </c>
      <c r="D13" s="11">
        <v>1000</v>
      </c>
      <c r="E13" s="11">
        <v>1895</v>
      </c>
      <c r="G13"/>
      <c r="H13"/>
      <c r="I13"/>
      <c r="J13"/>
      <c r="K13"/>
      <c r="L13"/>
      <c r="M13"/>
      <c r="N13"/>
      <c r="O13"/>
      <c r="P13"/>
      <c r="Q13"/>
    </row>
    <row r="14" spans="2:17" ht="15" thickBot="1" x14ac:dyDescent="0.4">
      <c r="B14" s="11">
        <v>10</v>
      </c>
      <c r="C14" s="12">
        <v>15.4</v>
      </c>
      <c r="D14" s="11">
        <v>4000</v>
      </c>
      <c r="E14" s="11">
        <v>1475</v>
      </c>
      <c r="G14"/>
      <c r="H14" t="s">
        <v>28</v>
      </c>
      <c r="I14"/>
      <c r="J14"/>
      <c r="K14"/>
      <c r="L14"/>
      <c r="M14"/>
      <c r="N14"/>
      <c r="O14"/>
      <c r="P14"/>
      <c r="Q14"/>
    </row>
    <row r="15" spans="2:17" x14ac:dyDescent="0.35">
      <c r="B15" s="11">
        <v>11</v>
      </c>
      <c r="C15" s="12">
        <v>12</v>
      </c>
      <c r="D15" s="13">
        <v>2000</v>
      </c>
      <c r="E15" s="11">
        <v>1560</v>
      </c>
      <c r="G15"/>
      <c r="H15" s="21"/>
      <c r="I15" s="21" t="s">
        <v>33</v>
      </c>
      <c r="J15" s="21" t="s">
        <v>34</v>
      </c>
      <c r="K15" s="21" t="s">
        <v>35</v>
      </c>
      <c r="L15" s="21" t="s">
        <v>36</v>
      </c>
      <c r="M15" s="21" t="s">
        <v>37</v>
      </c>
      <c r="N15"/>
      <c r="O15"/>
      <c r="P15"/>
      <c r="Q15"/>
    </row>
    <row r="16" spans="2:17" x14ac:dyDescent="0.35">
      <c r="B16" s="11">
        <v>12</v>
      </c>
      <c r="C16" s="12">
        <v>14</v>
      </c>
      <c r="D16" s="11">
        <v>1000</v>
      </c>
      <c r="E16" s="11">
        <v>1235</v>
      </c>
      <c r="G16"/>
      <c r="H16" s="19" t="s">
        <v>29</v>
      </c>
      <c r="I16" s="19">
        <v>2</v>
      </c>
      <c r="J16" s="19">
        <v>1144505.0843030084</v>
      </c>
      <c r="K16" s="19">
        <v>572252.5421515042</v>
      </c>
      <c r="L16" s="19">
        <v>40.971534022503086</v>
      </c>
      <c r="M16" s="19">
        <v>4.3440922498509689E-6</v>
      </c>
      <c r="N16"/>
      <c r="O16"/>
      <c r="P16"/>
      <c r="Q16"/>
    </row>
    <row r="17" spans="1:17" x14ac:dyDescent="0.35">
      <c r="B17" s="11">
        <v>13</v>
      </c>
      <c r="C17" s="12">
        <v>16</v>
      </c>
      <c r="D17" s="11">
        <v>3000</v>
      </c>
      <c r="E17" s="11">
        <v>1065</v>
      </c>
      <c r="G17"/>
      <c r="H17" s="19" t="s">
        <v>30</v>
      </c>
      <c r="I17" s="19">
        <v>12</v>
      </c>
      <c r="J17" s="19">
        <v>167604.91569699155</v>
      </c>
      <c r="K17" s="19">
        <v>13967.076308082629</v>
      </c>
      <c r="L17" s="19"/>
      <c r="M17" s="19"/>
      <c r="N17"/>
      <c r="O17"/>
      <c r="P17"/>
      <c r="Q17"/>
    </row>
    <row r="18" spans="1:17" ht="15" thickBot="1" x14ac:dyDescent="0.4">
      <c r="B18" s="11">
        <v>14</v>
      </c>
      <c r="C18" s="12">
        <v>15</v>
      </c>
      <c r="D18" s="11">
        <v>1000</v>
      </c>
      <c r="E18" s="11">
        <v>1025</v>
      </c>
      <c r="G18"/>
      <c r="H18" s="20" t="s">
        <v>31</v>
      </c>
      <c r="I18" s="20">
        <v>14</v>
      </c>
      <c r="J18" s="20">
        <v>1312110</v>
      </c>
      <c r="K18" s="20"/>
      <c r="L18" s="20"/>
      <c r="M18" s="20"/>
      <c r="N18"/>
      <c r="O18"/>
      <c r="P18"/>
      <c r="Q18"/>
    </row>
    <row r="19" spans="1:17" ht="15" thickBot="1" x14ac:dyDescent="0.4">
      <c r="B19" s="11">
        <v>15</v>
      </c>
      <c r="C19" s="12">
        <v>11</v>
      </c>
      <c r="D19" s="13">
        <v>2000</v>
      </c>
      <c r="E19" s="11">
        <v>1645</v>
      </c>
      <c r="G19"/>
      <c r="H19"/>
      <c r="I19"/>
      <c r="J19"/>
      <c r="K19"/>
      <c r="L19"/>
      <c r="M19"/>
      <c r="N19"/>
      <c r="O19"/>
      <c r="P19"/>
      <c r="Q19"/>
    </row>
    <row r="20" spans="1:17" x14ac:dyDescent="0.35">
      <c r="G20"/>
      <c r="H20" s="21"/>
      <c r="I20" s="21" t="s">
        <v>38</v>
      </c>
      <c r="J20" s="21" t="s">
        <v>26</v>
      </c>
      <c r="K20" s="21" t="s">
        <v>39</v>
      </c>
      <c r="L20" s="21" t="s">
        <v>40</v>
      </c>
      <c r="M20" s="21" t="s">
        <v>41</v>
      </c>
      <c r="N20" s="21" t="s">
        <v>42</v>
      </c>
      <c r="O20" s="21" t="s">
        <v>43</v>
      </c>
      <c r="P20" s="21" t="s">
        <v>44</v>
      </c>
      <c r="Q20"/>
    </row>
    <row r="21" spans="1:17" x14ac:dyDescent="0.35">
      <c r="B21" s="18" t="s">
        <v>10</v>
      </c>
      <c r="C21" s="18"/>
      <c r="D21" s="18"/>
      <c r="E21" s="8">
        <v>9</v>
      </c>
      <c r="G21"/>
      <c r="H21" s="19" t="s">
        <v>32</v>
      </c>
      <c r="I21" s="19">
        <v>3092.8834882593819</v>
      </c>
      <c r="J21" s="19">
        <v>200.17042185531341</v>
      </c>
      <c r="K21" s="19">
        <v>15.451251286740909</v>
      </c>
      <c r="L21" s="19">
        <v>2.7678804244337782E-9</v>
      </c>
      <c r="M21" s="19">
        <v>2656.7496050011237</v>
      </c>
      <c r="N21" s="19">
        <v>3529.0173715176402</v>
      </c>
      <c r="O21" s="19">
        <v>2656.7496050011237</v>
      </c>
      <c r="P21" s="19">
        <v>3529.0173715176402</v>
      </c>
      <c r="Q21"/>
    </row>
    <row r="22" spans="1:17" x14ac:dyDescent="0.35">
      <c r="B22" s="18" t="s">
        <v>11</v>
      </c>
      <c r="C22" s="18"/>
      <c r="D22" s="18"/>
      <c r="E22" s="8">
        <v>4000</v>
      </c>
      <c r="H22" s="19" t="s">
        <v>5</v>
      </c>
      <c r="I22" s="19">
        <v>-142.54844931549295</v>
      </c>
      <c r="J22" s="19">
        <v>17.152811665802439</v>
      </c>
      <c r="K22" s="19">
        <v>-8.3105004644627325</v>
      </c>
      <c r="L22" s="19">
        <v>2.5406910656036856E-6</v>
      </c>
      <c r="M22" s="19">
        <v>-179.921215437809</v>
      </c>
      <c r="N22" s="19">
        <v>-105.17568319317689</v>
      </c>
      <c r="O22" s="19">
        <v>-179.921215437809</v>
      </c>
      <c r="P22" s="19">
        <v>-105.17568319317689</v>
      </c>
      <c r="Q22"/>
    </row>
    <row r="23" spans="1:17" ht="15" thickBot="1" x14ac:dyDescent="0.4">
      <c r="B23" s="18" t="s">
        <v>13</v>
      </c>
      <c r="C23" s="18"/>
      <c r="D23" s="18"/>
      <c r="E23" s="8">
        <v>10000</v>
      </c>
      <c r="H23" s="20" t="s">
        <v>12</v>
      </c>
      <c r="I23" s="20">
        <v>0.10225716010894527</v>
      </c>
      <c r="J23" s="20">
        <v>3.6722961237723104E-2</v>
      </c>
      <c r="K23" s="20">
        <v>2.7845564916998895</v>
      </c>
      <c r="L23" s="20">
        <v>1.6510339122532174E-2</v>
      </c>
      <c r="M23" s="20">
        <v>2.224470102082185E-2</v>
      </c>
      <c r="N23" s="20">
        <v>0.18226961919706869</v>
      </c>
      <c r="O23" s="20">
        <v>2.224470102082185E-2</v>
      </c>
      <c r="P23" s="20">
        <v>0.18226961919706869</v>
      </c>
      <c r="Q23"/>
    </row>
    <row r="24" spans="1:17" x14ac:dyDescent="0.35">
      <c r="B24" s="15"/>
      <c r="C24" s="15" t="s">
        <v>14</v>
      </c>
      <c r="D24" s="15"/>
      <c r="E24" s="8">
        <v>1000</v>
      </c>
      <c r="H24"/>
      <c r="I24"/>
      <c r="J24"/>
      <c r="K24"/>
      <c r="L24"/>
      <c r="M24"/>
      <c r="N24"/>
      <c r="O24"/>
      <c r="P24"/>
      <c r="Q24"/>
    </row>
    <row r="25" spans="1:17" x14ac:dyDescent="0.35">
      <c r="H25"/>
      <c r="I25"/>
      <c r="J25"/>
      <c r="K25"/>
      <c r="L25"/>
      <c r="M25"/>
      <c r="N25"/>
      <c r="O25"/>
      <c r="P25"/>
    </row>
    <row r="26" spans="1:17" ht="26" x14ac:dyDescent="0.35">
      <c r="A26" s="14"/>
      <c r="B26" s="17" t="s">
        <v>20</v>
      </c>
      <c r="C26" s="17"/>
      <c r="D26" s="17"/>
      <c r="E26" s="17"/>
      <c r="F26" s="17"/>
      <c r="G26" s="17"/>
      <c r="H26"/>
      <c r="I26"/>
      <c r="J26"/>
      <c r="K26"/>
      <c r="L26"/>
      <c r="M26"/>
      <c r="N26"/>
      <c r="O26"/>
      <c r="P26"/>
    </row>
    <row r="27" spans="1:17" x14ac:dyDescent="0.35">
      <c r="H27" t="s">
        <v>45</v>
      </c>
      <c r="I27"/>
      <c r="J27"/>
      <c r="K27"/>
      <c r="L27"/>
      <c r="M27"/>
      <c r="N27"/>
      <c r="O27"/>
      <c r="P27"/>
    </row>
    <row r="28" spans="1:17" ht="15" thickBot="1" x14ac:dyDescent="0.4">
      <c r="H28"/>
      <c r="I28"/>
      <c r="J28"/>
      <c r="K28"/>
      <c r="L28"/>
      <c r="M28"/>
      <c r="N28"/>
      <c r="O28"/>
      <c r="P28"/>
    </row>
    <row r="29" spans="1:17" x14ac:dyDescent="0.35">
      <c r="H29" s="21" t="s">
        <v>46</v>
      </c>
      <c r="I29" s="21" t="s">
        <v>47</v>
      </c>
      <c r="J29" s="21" t="s">
        <v>48</v>
      </c>
      <c r="K29"/>
      <c r="L29"/>
      <c r="M29"/>
      <c r="N29"/>
      <c r="O29"/>
      <c r="P29"/>
    </row>
    <row r="30" spans="1:17" x14ac:dyDescent="0.35">
      <c r="H30" s="19">
        <v>1</v>
      </c>
      <c r="I30" s="19">
        <v>1108.0424886904059</v>
      </c>
      <c r="J30" s="19">
        <v>131.95751130959411</v>
      </c>
      <c r="K30"/>
      <c r="L30"/>
      <c r="M30"/>
      <c r="N30"/>
      <c r="O30"/>
      <c r="P30"/>
    </row>
    <row r="31" spans="1:17" x14ac:dyDescent="0.35">
      <c r="A31" s="7" t="s">
        <v>55</v>
      </c>
      <c r="B31" s="7" t="s">
        <v>53</v>
      </c>
      <c r="C31" s="7" t="s">
        <v>54</v>
      </c>
      <c r="E31" s="7" t="s">
        <v>56</v>
      </c>
      <c r="F31" s="23">
        <f>16-9</f>
        <v>7</v>
      </c>
      <c r="H31" s="19">
        <v>2</v>
      </c>
      <c r="I31" s="19">
        <v>1164.1175599210792</v>
      </c>
      <c r="J31" s="19">
        <v>-214.11755992107919</v>
      </c>
      <c r="K31"/>
      <c r="L31"/>
      <c r="M31"/>
      <c r="N31"/>
      <c r="O31"/>
      <c r="P31"/>
    </row>
    <row r="32" spans="1:17" x14ac:dyDescent="0.35">
      <c r="A32" s="7">
        <v>16</v>
      </c>
      <c r="B32" s="7">
        <v>1500</v>
      </c>
      <c r="C32" s="7">
        <f>-143*16+0.102*1500+3092</f>
        <v>957</v>
      </c>
      <c r="E32" s="7" t="s">
        <v>57</v>
      </c>
      <c r="F32" s="7">
        <f>F31*C32</f>
        <v>6699</v>
      </c>
      <c r="H32" s="19">
        <v>3</v>
      </c>
      <c r="I32" s="19">
        <v>1444.2679673758641</v>
      </c>
      <c r="J32" s="19">
        <v>135.73203262413585</v>
      </c>
      <c r="K32"/>
      <c r="L32"/>
      <c r="M32"/>
      <c r="N32"/>
      <c r="O32"/>
      <c r="P32"/>
    </row>
    <row r="33" spans="8:16" x14ac:dyDescent="0.35">
      <c r="H33" s="19">
        <v>4</v>
      </c>
      <c r="I33" s="19">
        <v>1047.6055548805844</v>
      </c>
      <c r="J33" s="19">
        <v>142.39444511941565</v>
      </c>
      <c r="K33"/>
      <c r="L33"/>
      <c r="M33"/>
      <c r="N33"/>
      <c r="O33"/>
      <c r="P33"/>
    </row>
    <row r="34" spans="8:16" x14ac:dyDescent="0.35">
      <c r="H34" s="19">
        <v>5</v>
      </c>
      <c r="I34" s="19">
        <v>1484.5592565824118</v>
      </c>
      <c r="J34" s="19">
        <v>-54.559256582411763</v>
      </c>
      <c r="K34"/>
      <c r="L34"/>
      <c r="M34"/>
      <c r="N34"/>
      <c r="O34"/>
      <c r="P34"/>
    </row>
    <row r="35" spans="8:16" x14ac:dyDescent="0.35">
      <c r="H35" s="19">
        <v>6</v>
      </c>
      <c r="I35" s="19">
        <v>1627.1077058979049</v>
      </c>
      <c r="J35" s="19">
        <v>-67.107705897904907</v>
      </c>
      <c r="K35"/>
      <c r="L35"/>
      <c r="M35"/>
      <c r="N35"/>
      <c r="O35"/>
      <c r="P35"/>
    </row>
    <row r="36" spans="8:16" x14ac:dyDescent="0.35">
      <c r="H36" s="19">
        <v>7</v>
      </c>
      <c r="I36" s="19">
        <v>1156.697823156778</v>
      </c>
      <c r="J36" s="19">
        <v>-96.697823156777986</v>
      </c>
      <c r="K36"/>
      <c r="L36"/>
      <c r="M36"/>
      <c r="N36"/>
      <c r="O36"/>
      <c r="P36"/>
    </row>
    <row r="37" spans="8:16" x14ac:dyDescent="0.35">
      <c r="H37" s="19">
        <v>8</v>
      </c>
      <c r="I37" s="19">
        <v>852.82277049490563</v>
      </c>
      <c r="J37" s="19">
        <v>-52.822770494905626</v>
      </c>
      <c r="K37"/>
      <c r="L37"/>
      <c r="M37"/>
      <c r="N37"/>
      <c r="O37"/>
      <c r="P37"/>
    </row>
    <row r="38" spans="8:16" x14ac:dyDescent="0.35">
      <c r="H38" s="19">
        <v>9</v>
      </c>
      <c r="I38" s="19">
        <v>1826.6755349395951</v>
      </c>
      <c r="J38" s="19">
        <v>68.324465060404918</v>
      </c>
      <c r="K38"/>
      <c r="L38"/>
      <c r="M38"/>
      <c r="N38"/>
      <c r="O38"/>
      <c r="P38"/>
    </row>
    <row r="39" spans="8:16" x14ac:dyDescent="0.35">
      <c r="H39" s="19">
        <v>10</v>
      </c>
      <c r="I39" s="19">
        <v>1306.6660092365719</v>
      </c>
      <c r="J39" s="19">
        <v>168.33399076342812</v>
      </c>
      <c r="K39"/>
      <c r="L39"/>
      <c r="M39"/>
      <c r="N39"/>
      <c r="O39"/>
      <c r="P39"/>
    </row>
    <row r="40" spans="8:16" x14ac:dyDescent="0.35">
      <c r="H40" s="19">
        <v>11</v>
      </c>
      <c r="I40" s="19">
        <v>1586.8164166913571</v>
      </c>
      <c r="J40" s="19">
        <v>-26.816416691357063</v>
      </c>
      <c r="K40"/>
      <c r="L40"/>
      <c r="M40"/>
      <c r="N40"/>
      <c r="O40"/>
      <c r="P40"/>
    </row>
    <row r="41" spans="8:16" x14ac:dyDescent="0.35">
      <c r="H41" s="19">
        <v>12</v>
      </c>
      <c r="I41" s="19">
        <v>1199.4623579514259</v>
      </c>
      <c r="J41" s="19">
        <v>35.537642048574071</v>
      </c>
      <c r="K41"/>
      <c r="L41"/>
      <c r="M41"/>
      <c r="N41"/>
      <c r="O41"/>
      <c r="P41"/>
    </row>
    <row r="42" spans="8:16" x14ac:dyDescent="0.35">
      <c r="H42" s="19">
        <v>13</v>
      </c>
      <c r="I42" s="19">
        <v>1118.8797795383307</v>
      </c>
      <c r="J42" s="19">
        <v>-53.879779538330695</v>
      </c>
      <c r="K42"/>
      <c r="L42"/>
      <c r="M42"/>
      <c r="N42"/>
      <c r="O42"/>
      <c r="P42"/>
    </row>
    <row r="43" spans="8:16" x14ac:dyDescent="0.35">
      <c r="H43" s="19">
        <v>14</v>
      </c>
      <c r="I43" s="19">
        <v>1056.9139086359332</v>
      </c>
      <c r="J43" s="19">
        <v>-31.91390863593324</v>
      </c>
      <c r="K43"/>
      <c r="L43"/>
      <c r="M43"/>
      <c r="N43"/>
      <c r="O43"/>
      <c r="P43"/>
    </row>
    <row r="44" spans="8:16" ht="15" thickBot="1" x14ac:dyDescent="0.4">
      <c r="H44" s="20">
        <v>15</v>
      </c>
      <c r="I44" s="20">
        <v>1729.3648660068502</v>
      </c>
      <c r="J44" s="20">
        <v>-84.364866006850207</v>
      </c>
      <c r="K44"/>
      <c r="L44"/>
      <c r="M44"/>
      <c r="N44"/>
      <c r="O44"/>
      <c r="P44"/>
    </row>
  </sheetData>
  <mergeCells count="5">
    <mergeCell ref="B3:E3"/>
    <mergeCell ref="B26:G26"/>
    <mergeCell ref="B21:D21"/>
    <mergeCell ref="B22:D22"/>
    <mergeCell ref="B23:D2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2020-03-21T12:35:39Z</dcterms:created>
  <dcterms:modified xsi:type="dcterms:W3CDTF">2023-03-06T08:53:42Z</dcterms:modified>
</cp:coreProperties>
</file>