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hal\Semester-3\System modeling and simulation\Term_Project\"/>
    </mc:Choice>
  </mc:AlternateContent>
  <xr:revisionPtr revIDLastSave="0" documentId="13_ncr:1_{ACC2F0A9-09C6-48D2-A5A2-A0C8EFCAEDB2}" xr6:coauthVersionLast="47" xr6:coauthVersionMax="47" xr10:uidLastSave="{00000000-0000-0000-0000-000000000000}"/>
  <bookViews>
    <workbookView xWindow="-110" yWindow="-110" windowWidth="19420" windowHeight="10300" xr2:uid="{FE775C6E-C418-4354-8DD4-EB67286D0396}"/>
  </bookViews>
  <sheets>
    <sheet name="Real Data" sheetId="1" r:id="rId1"/>
    <sheet name="Final_Simulation" sheetId="2" r:id="rId2"/>
  </sheets>
  <definedNames>
    <definedName name="_xlchart.v1.0" hidden="1">'Real Data'!$P$1</definedName>
    <definedName name="_xlchart.v1.1" hidden="1">'Real Data'!$P$2:$P$68</definedName>
    <definedName name="_xlchart.v1.10" hidden="1">Final_Simulation!$E$1</definedName>
    <definedName name="_xlchart.v1.11" hidden="1">Final_Simulation!$E$2:$E$1000</definedName>
    <definedName name="_xlchart.v1.12" hidden="1">Final_Simulation!$T$1</definedName>
    <definedName name="_xlchart.v1.13" hidden="1">Final_Simulation!$T$2:$T$1000</definedName>
    <definedName name="_xlchart.v1.2" hidden="1">'Real Data'!$AH$1</definedName>
    <definedName name="_xlchart.v1.3" hidden="1">'Real Data'!$AH$2:$AH$70</definedName>
    <definedName name="_xlchart.v1.4" hidden="1">'Real Data'!$O$1</definedName>
    <definedName name="_xlchart.v1.5" hidden="1">'Real Data'!$O$2:$O$68</definedName>
    <definedName name="_xlchart.v1.6" hidden="1">Final_Simulation!$O$1</definedName>
    <definedName name="_xlchart.v1.7" hidden="1">Final_Simulation!$O$2:$O$1000</definedName>
    <definedName name="_xlchart.v1.8" hidden="1">Final_Simulation!$K$1</definedName>
    <definedName name="_xlchart.v1.9" hidden="1">Final_Simulation!$K$2:$K$1000</definedName>
    <definedName name="solver_adj" localSheetId="1" hidden="1">Final_Simulation!$AF$7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Final_Simulation!$AF$9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1" l="1"/>
  <c r="U2" i="1"/>
  <c r="V2" i="1"/>
  <c r="T3" i="1"/>
  <c r="U3" i="1"/>
  <c r="V3" i="1"/>
  <c r="T4" i="1"/>
  <c r="U4" i="1"/>
  <c r="V4" i="1"/>
  <c r="T5" i="1"/>
  <c r="U5" i="1"/>
  <c r="V5" i="1"/>
  <c r="T6" i="1"/>
  <c r="U6" i="1"/>
  <c r="V6" i="1"/>
  <c r="C11" i="2"/>
  <c r="D11" i="2"/>
  <c r="I11" i="2"/>
  <c r="J11" i="2"/>
  <c r="M11" i="2"/>
  <c r="N11" i="2"/>
  <c r="R11" i="2"/>
  <c r="S11" i="2"/>
  <c r="C12" i="2"/>
  <c r="D12" i="2"/>
  <c r="I12" i="2"/>
  <c r="J12" i="2"/>
  <c r="M12" i="2"/>
  <c r="N12" i="2"/>
  <c r="R12" i="2"/>
  <c r="S12" i="2"/>
  <c r="C13" i="2"/>
  <c r="D13" i="2"/>
  <c r="I13" i="2"/>
  <c r="J13" i="2"/>
  <c r="M13" i="2"/>
  <c r="N13" i="2"/>
  <c r="R13" i="2"/>
  <c r="S13" i="2"/>
  <c r="C14" i="2"/>
  <c r="D14" i="2"/>
  <c r="I14" i="2"/>
  <c r="J14" i="2"/>
  <c r="M14" i="2"/>
  <c r="N14" i="2"/>
  <c r="R14" i="2"/>
  <c r="S14" i="2"/>
  <c r="C15" i="2"/>
  <c r="D15" i="2"/>
  <c r="I15" i="2"/>
  <c r="J15" i="2"/>
  <c r="M15" i="2"/>
  <c r="N15" i="2"/>
  <c r="R15" i="2"/>
  <c r="S15" i="2"/>
  <c r="C16" i="2"/>
  <c r="D16" i="2"/>
  <c r="I16" i="2"/>
  <c r="J16" i="2"/>
  <c r="M16" i="2"/>
  <c r="N16" i="2"/>
  <c r="R16" i="2"/>
  <c r="S16" i="2"/>
  <c r="C17" i="2"/>
  <c r="D17" i="2"/>
  <c r="I17" i="2"/>
  <c r="J17" i="2"/>
  <c r="M17" i="2"/>
  <c r="N17" i="2"/>
  <c r="R17" i="2"/>
  <c r="S17" i="2"/>
  <c r="C18" i="2"/>
  <c r="D18" i="2"/>
  <c r="I18" i="2"/>
  <c r="J18" i="2"/>
  <c r="M18" i="2"/>
  <c r="N18" i="2"/>
  <c r="R18" i="2"/>
  <c r="S18" i="2"/>
  <c r="C19" i="2"/>
  <c r="D19" i="2"/>
  <c r="I19" i="2"/>
  <c r="J19" i="2"/>
  <c r="M19" i="2"/>
  <c r="N19" i="2"/>
  <c r="R19" i="2"/>
  <c r="S19" i="2"/>
  <c r="C20" i="2"/>
  <c r="D20" i="2"/>
  <c r="I20" i="2"/>
  <c r="J20" i="2"/>
  <c r="M20" i="2"/>
  <c r="N20" i="2"/>
  <c r="R20" i="2"/>
  <c r="S20" i="2"/>
  <c r="C21" i="2"/>
  <c r="D21" i="2"/>
  <c r="I21" i="2"/>
  <c r="J21" i="2"/>
  <c r="M21" i="2"/>
  <c r="N21" i="2"/>
  <c r="R21" i="2"/>
  <c r="S21" i="2"/>
  <c r="C22" i="2"/>
  <c r="D22" i="2"/>
  <c r="I22" i="2"/>
  <c r="J22" i="2"/>
  <c r="M22" i="2"/>
  <c r="N22" i="2"/>
  <c r="R22" i="2"/>
  <c r="S22" i="2"/>
  <c r="C23" i="2"/>
  <c r="D23" i="2"/>
  <c r="I23" i="2"/>
  <c r="J23" i="2"/>
  <c r="M23" i="2"/>
  <c r="N23" i="2"/>
  <c r="R23" i="2"/>
  <c r="S23" i="2"/>
  <c r="C24" i="2"/>
  <c r="D24" i="2"/>
  <c r="I24" i="2"/>
  <c r="J24" i="2"/>
  <c r="M24" i="2"/>
  <c r="N24" i="2"/>
  <c r="R24" i="2"/>
  <c r="S24" i="2"/>
  <c r="C25" i="2"/>
  <c r="D25" i="2"/>
  <c r="I25" i="2"/>
  <c r="J25" i="2"/>
  <c r="M25" i="2"/>
  <c r="N25" i="2"/>
  <c r="R25" i="2"/>
  <c r="S25" i="2"/>
  <c r="C26" i="2"/>
  <c r="D26" i="2"/>
  <c r="I26" i="2"/>
  <c r="J26" i="2"/>
  <c r="M26" i="2"/>
  <c r="N26" i="2"/>
  <c r="R26" i="2"/>
  <c r="S26" i="2"/>
  <c r="C27" i="2"/>
  <c r="D27" i="2"/>
  <c r="I27" i="2"/>
  <c r="J27" i="2"/>
  <c r="M27" i="2"/>
  <c r="N27" i="2"/>
  <c r="R27" i="2"/>
  <c r="S27" i="2"/>
  <c r="C28" i="2"/>
  <c r="D28" i="2"/>
  <c r="I28" i="2"/>
  <c r="J28" i="2"/>
  <c r="M28" i="2"/>
  <c r="N28" i="2"/>
  <c r="R28" i="2"/>
  <c r="S28" i="2"/>
  <c r="C29" i="2"/>
  <c r="D29" i="2"/>
  <c r="I29" i="2"/>
  <c r="J29" i="2"/>
  <c r="M29" i="2"/>
  <c r="N29" i="2"/>
  <c r="R29" i="2"/>
  <c r="S29" i="2"/>
  <c r="C30" i="2"/>
  <c r="D30" i="2"/>
  <c r="I30" i="2"/>
  <c r="J30" i="2"/>
  <c r="M30" i="2"/>
  <c r="N30" i="2"/>
  <c r="R30" i="2"/>
  <c r="S30" i="2"/>
  <c r="C31" i="2"/>
  <c r="D31" i="2"/>
  <c r="I31" i="2"/>
  <c r="J31" i="2"/>
  <c r="M31" i="2"/>
  <c r="N31" i="2"/>
  <c r="R31" i="2"/>
  <c r="S31" i="2"/>
  <c r="C32" i="2"/>
  <c r="D32" i="2"/>
  <c r="I32" i="2"/>
  <c r="J32" i="2"/>
  <c r="M32" i="2"/>
  <c r="N32" i="2"/>
  <c r="R32" i="2"/>
  <c r="S32" i="2"/>
  <c r="C33" i="2"/>
  <c r="D33" i="2"/>
  <c r="I33" i="2"/>
  <c r="J33" i="2"/>
  <c r="M33" i="2"/>
  <c r="N33" i="2"/>
  <c r="R33" i="2"/>
  <c r="S33" i="2"/>
  <c r="C34" i="2"/>
  <c r="D34" i="2"/>
  <c r="I34" i="2"/>
  <c r="J34" i="2"/>
  <c r="M34" i="2"/>
  <c r="N34" i="2"/>
  <c r="R34" i="2"/>
  <c r="S34" i="2"/>
  <c r="C35" i="2"/>
  <c r="D35" i="2"/>
  <c r="I35" i="2"/>
  <c r="J35" i="2"/>
  <c r="M35" i="2"/>
  <c r="N35" i="2"/>
  <c r="R35" i="2"/>
  <c r="S35" i="2"/>
  <c r="C36" i="2"/>
  <c r="D36" i="2"/>
  <c r="I36" i="2"/>
  <c r="J36" i="2"/>
  <c r="M36" i="2"/>
  <c r="N36" i="2"/>
  <c r="R36" i="2"/>
  <c r="S36" i="2"/>
  <c r="C37" i="2"/>
  <c r="D37" i="2"/>
  <c r="I37" i="2"/>
  <c r="J37" i="2"/>
  <c r="M37" i="2"/>
  <c r="N37" i="2"/>
  <c r="R37" i="2"/>
  <c r="S37" i="2"/>
  <c r="C38" i="2"/>
  <c r="D38" i="2"/>
  <c r="I38" i="2"/>
  <c r="J38" i="2"/>
  <c r="M38" i="2"/>
  <c r="N38" i="2"/>
  <c r="R38" i="2"/>
  <c r="S38" i="2"/>
  <c r="C39" i="2"/>
  <c r="D39" i="2"/>
  <c r="I39" i="2"/>
  <c r="J39" i="2"/>
  <c r="M39" i="2"/>
  <c r="N39" i="2"/>
  <c r="R39" i="2"/>
  <c r="S39" i="2"/>
  <c r="C40" i="2"/>
  <c r="D40" i="2"/>
  <c r="I40" i="2"/>
  <c r="J40" i="2"/>
  <c r="M40" i="2"/>
  <c r="N40" i="2"/>
  <c r="R40" i="2"/>
  <c r="S40" i="2"/>
  <c r="C41" i="2"/>
  <c r="D41" i="2"/>
  <c r="I41" i="2"/>
  <c r="J41" i="2"/>
  <c r="M41" i="2"/>
  <c r="N41" i="2"/>
  <c r="R41" i="2"/>
  <c r="S41" i="2"/>
  <c r="C42" i="2"/>
  <c r="D42" i="2"/>
  <c r="I42" i="2"/>
  <c r="J42" i="2"/>
  <c r="M42" i="2"/>
  <c r="N42" i="2"/>
  <c r="R42" i="2"/>
  <c r="S42" i="2"/>
  <c r="C43" i="2"/>
  <c r="D43" i="2"/>
  <c r="I43" i="2"/>
  <c r="J43" i="2"/>
  <c r="M43" i="2"/>
  <c r="N43" i="2"/>
  <c r="R43" i="2"/>
  <c r="S43" i="2"/>
  <c r="C44" i="2"/>
  <c r="D44" i="2"/>
  <c r="I44" i="2"/>
  <c r="J44" i="2"/>
  <c r="M44" i="2"/>
  <c r="N44" i="2"/>
  <c r="R44" i="2"/>
  <c r="S44" i="2"/>
  <c r="C45" i="2"/>
  <c r="D45" i="2"/>
  <c r="I45" i="2"/>
  <c r="J45" i="2"/>
  <c r="M45" i="2"/>
  <c r="N45" i="2"/>
  <c r="R45" i="2"/>
  <c r="S45" i="2"/>
  <c r="C46" i="2"/>
  <c r="D46" i="2"/>
  <c r="I46" i="2"/>
  <c r="J46" i="2"/>
  <c r="M46" i="2"/>
  <c r="N46" i="2"/>
  <c r="R46" i="2"/>
  <c r="S46" i="2"/>
  <c r="C47" i="2"/>
  <c r="D47" i="2"/>
  <c r="I47" i="2"/>
  <c r="J47" i="2"/>
  <c r="M47" i="2"/>
  <c r="N47" i="2"/>
  <c r="R47" i="2"/>
  <c r="S47" i="2"/>
  <c r="C48" i="2"/>
  <c r="D48" i="2"/>
  <c r="I48" i="2"/>
  <c r="J48" i="2"/>
  <c r="M48" i="2"/>
  <c r="N48" i="2"/>
  <c r="R48" i="2"/>
  <c r="S48" i="2"/>
  <c r="C49" i="2"/>
  <c r="D49" i="2"/>
  <c r="I49" i="2"/>
  <c r="J49" i="2"/>
  <c r="M49" i="2"/>
  <c r="N49" i="2"/>
  <c r="R49" i="2"/>
  <c r="S49" i="2"/>
  <c r="C50" i="2"/>
  <c r="D50" i="2"/>
  <c r="I50" i="2"/>
  <c r="J50" i="2"/>
  <c r="M50" i="2"/>
  <c r="N50" i="2"/>
  <c r="R50" i="2"/>
  <c r="S50" i="2"/>
  <c r="C51" i="2"/>
  <c r="D51" i="2"/>
  <c r="I51" i="2"/>
  <c r="J51" i="2"/>
  <c r="M51" i="2"/>
  <c r="N51" i="2"/>
  <c r="R51" i="2"/>
  <c r="S51" i="2"/>
  <c r="C52" i="2"/>
  <c r="D52" i="2"/>
  <c r="I52" i="2"/>
  <c r="J52" i="2"/>
  <c r="M52" i="2"/>
  <c r="N52" i="2"/>
  <c r="R52" i="2"/>
  <c r="S52" i="2"/>
  <c r="C53" i="2"/>
  <c r="D53" i="2"/>
  <c r="I53" i="2"/>
  <c r="J53" i="2"/>
  <c r="M53" i="2"/>
  <c r="N53" i="2"/>
  <c r="R53" i="2"/>
  <c r="S53" i="2"/>
  <c r="C54" i="2"/>
  <c r="D54" i="2"/>
  <c r="I54" i="2"/>
  <c r="J54" i="2"/>
  <c r="M54" i="2"/>
  <c r="N54" i="2"/>
  <c r="R54" i="2"/>
  <c r="S54" i="2"/>
  <c r="C55" i="2"/>
  <c r="D55" i="2"/>
  <c r="I55" i="2"/>
  <c r="J55" i="2"/>
  <c r="M55" i="2"/>
  <c r="N55" i="2"/>
  <c r="R55" i="2"/>
  <c r="S55" i="2"/>
  <c r="C56" i="2"/>
  <c r="D56" i="2"/>
  <c r="I56" i="2"/>
  <c r="J56" i="2"/>
  <c r="M56" i="2"/>
  <c r="N56" i="2"/>
  <c r="R56" i="2"/>
  <c r="S56" i="2"/>
  <c r="C57" i="2"/>
  <c r="D57" i="2"/>
  <c r="I57" i="2"/>
  <c r="J57" i="2"/>
  <c r="M57" i="2"/>
  <c r="N57" i="2"/>
  <c r="R57" i="2"/>
  <c r="S57" i="2"/>
  <c r="C58" i="2"/>
  <c r="D58" i="2"/>
  <c r="I58" i="2"/>
  <c r="J58" i="2"/>
  <c r="M58" i="2"/>
  <c r="N58" i="2"/>
  <c r="R58" i="2"/>
  <c r="S58" i="2"/>
  <c r="C59" i="2"/>
  <c r="D59" i="2"/>
  <c r="I59" i="2"/>
  <c r="J59" i="2"/>
  <c r="M59" i="2"/>
  <c r="N59" i="2"/>
  <c r="R59" i="2"/>
  <c r="S59" i="2"/>
  <c r="C60" i="2"/>
  <c r="D60" i="2"/>
  <c r="I60" i="2"/>
  <c r="J60" i="2"/>
  <c r="M60" i="2"/>
  <c r="N60" i="2"/>
  <c r="R60" i="2"/>
  <c r="S60" i="2"/>
  <c r="C61" i="2"/>
  <c r="D61" i="2"/>
  <c r="I61" i="2"/>
  <c r="J61" i="2"/>
  <c r="M61" i="2"/>
  <c r="N61" i="2"/>
  <c r="R61" i="2"/>
  <c r="S61" i="2"/>
  <c r="C62" i="2"/>
  <c r="D62" i="2"/>
  <c r="I62" i="2"/>
  <c r="J62" i="2"/>
  <c r="M62" i="2"/>
  <c r="N62" i="2"/>
  <c r="R62" i="2"/>
  <c r="S62" i="2"/>
  <c r="C63" i="2"/>
  <c r="D63" i="2"/>
  <c r="I63" i="2"/>
  <c r="J63" i="2"/>
  <c r="M63" i="2"/>
  <c r="N63" i="2"/>
  <c r="R63" i="2"/>
  <c r="S63" i="2"/>
  <c r="C64" i="2"/>
  <c r="D64" i="2"/>
  <c r="I64" i="2"/>
  <c r="J64" i="2"/>
  <c r="M64" i="2"/>
  <c r="N64" i="2"/>
  <c r="R64" i="2"/>
  <c r="S64" i="2"/>
  <c r="C65" i="2"/>
  <c r="D65" i="2"/>
  <c r="I65" i="2"/>
  <c r="J65" i="2"/>
  <c r="M65" i="2"/>
  <c r="N65" i="2"/>
  <c r="R65" i="2"/>
  <c r="S65" i="2"/>
  <c r="C66" i="2"/>
  <c r="D66" i="2"/>
  <c r="I66" i="2"/>
  <c r="J66" i="2"/>
  <c r="M66" i="2"/>
  <c r="N66" i="2"/>
  <c r="R66" i="2"/>
  <c r="S66" i="2"/>
  <c r="C67" i="2"/>
  <c r="D67" i="2"/>
  <c r="I67" i="2"/>
  <c r="J67" i="2"/>
  <c r="M67" i="2"/>
  <c r="N67" i="2"/>
  <c r="R67" i="2"/>
  <c r="S67" i="2"/>
  <c r="C68" i="2"/>
  <c r="D68" i="2"/>
  <c r="I68" i="2"/>
  <c r="J68" i="2"/>
  <c r="M68" i="2"/>
  <c r="N68" i="2"/>
  <c r="R68" i="2"/>
  <c r="S68" i="2"/>
  <c r="C69" i="2"/>
  <c r="D69" i="2"/>
  <c r="I69" i="2"/>
  <c r="J69" i="2"/>
  <c r="M69" i="2"/>
  <c r="N69" i="2"/>
  <c r="R69" i="2"/>
  <c r="S69" i="2"/>
  <c r="C70" i="2"/>
  <c r="D70" i="2"/>
  <c r="I70" i="2"/>
  <c r="J70" i="2"/>
  <c r="M70" i="2"/>
  <c r="N70" i="2"/>
  <c r="R70" i="2"/>
  <c r="S70" i="2"/>
  <c r="C71" i="2"/>
  <c r="D71" i="2"/>
  <c r="I71" i="2"/>
  <c r="J71" i="2"/>
  <c r="M71" i="2"/>
  <c r="N71" i="2"/>
  <c r="R71" i="2"/>
  <c r="S71" i="2"/>
  <c r="C72" i="2"/>
  <c r="D72" i="2"/>
  <c r="I72" i="2"/>
  <c r="J72" i="2"/>
  <c r="M72" i="2"/>
  <c r="N72" i="2"/>
  <c r="R72" i="2"/>
  <c r="S72" i="2"/>
  <c r="C73" i="2"/>
  <c r="D73" i="2"/>
  <c r="I73" i="2"/>
  <c r="J73" i="2"/>
  <c r="M73" i="2"/>
  <c r="N73" i="2"/>
  <c r="R73" i="2"/>
  <c r="S73" i="2"/>
  <c r="C74" i="2"/>
  <c r="D74" i="2"/>
  <c r="I74" i="2"/>
  <c r="J74" i="2"/>
  <c r="M74" i="2"/>
  <c r="N74" i="2"/>
  <c r="R74" i="2"/>
  <c r="S74" i="2"/>
  <c r="C75" i="2"/>
  <c r="D75" i="2"/>
  <c r="I75" i="2"/>
  <c r="J75" i="2"/>
  <c r="M75" i="2"/>
  <c r="N75" i="2"/>
  <c r="R75" i="2"/>
  <c r="S75" i="2"/>
  <c r="C76" i="2"/>
  <c r="D76" i="2"/>
  <c r="I76" i="2"/>
  <c r="J76" i="2"/>
  <c r="M76" i="2"/>
  <c r="N76" i="2"/>
  <c r="R76" i="2"/>
  <c r="S76" i="2"/>
  <c r="C77" i="2"/>
  <c r="D77" i="2"/>
  <c r="I77" i="2"/>
  <c r="J77" i="2"/>
  <c r="M77" i="2"/>
  <c r="N77" i="2"/>
  <c r="R77" i="2"/>
  <c r="S77" i="2"/>
  <c r="C78" i="2"/>
  <c r="D78" i="2"/>
  <c r="I78" i="2"/>
  <c r="J78" i="2"/>
  <c r="M78" i="2"/>
  <c r="N78" i="2"/>
  <c r="R78" i="2"/>
  <c r="S78" i="2"/>
  <c r="C79" i="2"/>
  <c r="D79" i="2"/>
  <c r="I79" i="2"/>
  <c r="J79" i="2"/>
  <c r="M79" i="2"/>
  <c r="N79" i="2"/>
  <c r="R79" i="2"/>
  <c r="S79" i="2"/>
  <c r="C80" i="2"/>
  <c r="D80" i="2"/>
  <c r="I80" i="2"/>
  <c r="J80" i="2"/>
  <c r="M80" i="2"/>
  <c r="N80" i="2"/>
  <c r="R80" i="2"/>
  <c r="S80" i="2"/>
  <c r="C81" i="2"/>
  <c r="D81" i="2"/>
  <c r="I81" i="2"/>
  <c r="J81" i="2"/>
  <c r="M81" i="2"/>
  <c r="N81" i="2"/>
  <c r="R81" i="2"/>
  <c r="S81" i="2"/>
  <c r="C82" i="2"/>
  <c r="D82" i="2"/>
  <c r="I82" i="2"/>
  <c r="J82" i="2"/>
  <c r="M82" i="2"/>
  <c r="N82" i="2"/>
  <c r="R82" i="2"/>
  <c r="S82" i="2"/>
  <c r="C83" i="2"/>
  <c r="D83" i="2"/>
  <c r="I83" i="2"/>
  <c r="J83" i="2"/>
  <c r="M83" i="2"/>
  <c r="N83" i="2"/>
  <c r="R83" i="2"/>
  <c r="S83" i="2"/>
  <c r="C84" i="2"/>
  <c r="D84" i="2"/>
  <c r="I84" i="2"/>
  <c r="J84" i="2"/>
  <c r="M84" i="2"/>
  <c r="N84" i="2"/>
  <c r="R84" i="2"/>
  <c r="S84" i="2"/>
  <c r="C85" i="2"/>
  <c r="D85" i="2"/>
  <c r="I85" i="2"/>
  <c r="J85" i="2"/>
  <c r="M85" i="2"/>
  <c r="N85" i="2"/>
  <c r="R85" i="2"/>
  <c r="S85" i="2"/>
  <c r="C86" i="2"/>
  <c r="D86" i="2"/>
  <c r="I86" i="2"/>
  <c r="J86" i="2"/>
  <c r="M86" i="2"/>
  <c r="N86" i="2"/>
  <c r="R86" i="2"/>
  <c r="S86" i="2"/>
  <c r="C87" i="2"/>
  <c r="D87" i="2"/>
  <c r="I87" i="2"/>
  <c r="J87" i="2"/>
  <c r="M87" i="2"/>
  <c r="N87" i="2"/>
  <c r="R87" i="2"/>
  <c r="S87" i="2"/>
  <c r="C88" i="2"/>
  <c r="D88" i="2"/>
  <c r="I88" i="2"/>
  <c r="J88" i="2"/>
  <c r="M88" i="2"/>
  <c r="N88" i="2"/>
  <c r="R88" i="2"/>
  <c r="S88" i="2"/>
  <c r="C89" i="2"/>
  <c r="D89" i="2"/>
  <c r="I89" i="2"/>
  <c r="J89" i="2"/>
  <c r="M89" i="2"/>
  <c r="N89" i="2"/>
  <c r="R89" i="2"/>
  <c r="S89" i="2"/>
  <c r="C90" i="2"/>
  <c r="D90" i="2"/>
  <c r="I90" i="2"/>
  <c r="J90" i="2"/>
  <c r="M90" i="2"/>
  <c r="N90" i="2"/>
  <c r="R90" i="2"/>
  <c r="S90" i="2"/>
  <c r="C91" i="2"/>
  <c r="D91" i="2"/>
  <c r="I91" i="2"/>
  <c r="J91" i="2"/>
  <c r="M91" i="2"/>
  <c r="N91" i="2"/>
  <c r="R91" i="2"/>
  <c r="S91" i="2"/>
  <c r="C92" i="2"/>
  <c r="D92" i="2"/>
  <c r="I92" i="2"/>
  <c r="J92" i="2"/>
  <c r="M92" i="2"/>
  <c r="N92" i="2"/>
  <c r="R92" i="2"/>
  <c r="S92" i="2"/>
  <c r="C93" i="2"/>
  <c r="D93" i="2"/>
  <c r="I93" i="2"/>
  <c r="J93" i="2"/>
  <c r="M93" i="2"/>
  <c r="N93" i="2"/>
  <c r="R93" i="2"/>
  <c r="S93" i="2"/>
  <c r="C94" i="2"/>
  <c r="D94" i="2"/>
  <c r="I94" i="2"/>
  <c r="J94" i="2"/>
  <c r="M94" i="2"/>
  <c r="N94" i="2"/>
  <c r="R94" i="2"/>
  <c r="S94" i="2"/>
  <c r="C95" i="2"/>
  <c r="D95" i="2"/>
  <c r="I95" i="2"/>
  <c r="J95" i="2"/>
  <c r="M95" i="2"/>
  <c r="N95" i="2"/>
  <c r="R95" i="2"/>
  <c r="S95" i="2"/>
  <c r="C96" i="2"/>
  <c r="D96" i="2"/>
  <c r="I96" i="2"/>
  <c r="J96" i="2"/>
  <c r="M96" i="2"/>
  <c r="N96" i="2"/>
  <c r="R96" i="2"/>
  <c r="S96" i="2"/>
  <c r="C97" i="2"/>
  <c r="D97" i="2"/>
  <c r="I97" i="2"/>
  <c r="J97" i="2"/>
  <c r="M97" i="2"/>
  <c r="N97" i="2"/>
  <c r="R97" i="2"/>
  <c r="S97" i="2"/>
  <c r="C98" i="2"/>
  <c r="D98" i="2"/>
  <c r="I98" i="2"/>
  <c r="J98" i="2"/>
  <c r="M98" i="2"/>
  <c r="N98" i="2"/>
  <c r="R98" i="2"/>
  <c r="S98" i="2"/>
  <c r="C99" i="2"/>
  <c r="D99" i="2"/>
  <c r="I99" i="2"/>
  <c r="J99" i="2"/>
  <c r="M99" i="2"/>
  <c r="N99" i="2"/>
  <c r="R99" i="2"/>
  <c r="S99" i="2"/>
  <c r="C100" i="2"/>
  <c r="D100" i="2"/>
  <c r="I100" i="2"/>
  <c r="J100" i="2"/>
  <c r="M100" i="2"/>
  <c r="N100" i="2"/>
  <c r="R100" i="2"/>
  <c r="S100" i="2"/>
  <c r="C101" i="2"/>
  <c r="D101" i="2"/>
  <c r="I101" i="2"/>
  <c r="J101" i="2"/>
  <c r="M101" i="2"/>
  <c r="N101" i="2"/>
  <c r="R101" i="2"/>
  <c r="S101" i="2"/>
  <c r="C102" i="2"/>
  <c r="D102" i="2"/>
  <c r="I102" i="2"/>
  <c r="J102" i="2"/>
  <c r="M102" i="2"/>
  <c r="N102" i="2"/>
  <c r="R102" i="2"/>
  <c r="S102" i="2"/>
  <c r="C103" i="2"/>
  <c r="D103" i="2"/>
  <c r="I103" i="2"/>
  <c r="J103" i="2"/>
  <c r="M103" i="2"/>
  <c r="N103" i="2"/>
  <c r="R103" i="2"/>
  <c r="S103" i="2"/>
  <c r="C104" i="2"/>
  <c r="D104" i="2"/>
  <c r="I104" i="2"/>
  <c r="J104" i="2"/>
  <c r="M104" i="2"/>
  <c r="N104" i="2"/>
  <c r="R104" i="2"/>
  <c r="S104" i="2"/>
  <c r="C105" i="2"/>
  <c r="D105" i="2"/>
  <c r="I105" i="2"/>
  <c r="J105" i="2"/>
  <c r="M105" i="2"/>
  <c r="N105" i="2"/>
  <c r="R105" i="2"/>
  <c r="S105" i="2"/>
  <c r="C106" i="2"/>
  <c r="D106" i="2"/>
  <c r="I106" i="2"/>
  <c r="J106" i="2"/>
  <c r="M106" i="2"/>
  <c r="N106" i="2"/>
  <c r="R106" i="2"/>
  <c r="S106" i="2"/>
  <c r="C107" i="2"/>
  <c r="D107" i="2"/>
  <c r="I107" i="2"/>
  <c r="J107" i="2"/>
  <c r="M107" i="2"/>
  <c r="N107" i="2"/>
  <c r="R107" i="2"/>
  <c r="S107" i="2"/>
  <c r="C108" i="2"/>
  <c r="D108" i="2"/>
  <c r="I108" i="2"/>
  <c r="J108" i="2"/>
  <c r="M108" i="2"/>
  <c r="N108" i="2"/>
  <c r="R108" i="2"/>
  <c r="S108" i="2"/>
  <c r="C109" i="2"/>
  <c r="D109" i="2"/>
  <c r="I109" i="2"/>
  <c r="J109" i="2"/>
  <c r="M109" i="2"/>
  <c r="N109" i="2"/>
  <c r="R109" i="2"/>
  <c r="S109" i="2"/>
  <c r="C110" i="2"/>
  <c r="D110" i="2"/>
  <c r="I110" i="2"/>
  <c r="J110" i="2"/>
  <c r="M110" i="2"/>
  <c r="N110" i="2"/>
  <c r="R110" i="2"/>
  <c r="S110" i="2"/>
  <c r="C111" i="2"/>
  <c r="D111" i="2"/>
  <c r="I111" i="2"/>
  <c r="J111" i="2"/>
  <c r="M111" i="2"/>
  <c r="N111" i="2"/>
  <c r="R111" i="2"/>
  <c r="S111" i="2"/>
  <c r="C112" i="2"/>
  <c r="D112" i="2"/>
  <c r="I112" i="2"/>
  <c r="J112" i="2"/>
  <c r="M112" i="2"/>
  <c r="N112" i="2"/>
  <c r="R112" i="2"/>
  <c r="S112" i="2"/>
  <c r="C113" i="2"/>
  <c r="D113" i="2"/>
  <c r="I113" i="2"/>
  <c r="J113" i="2"/>
  <c r="M113" i="2"/>
  <c r="N113" i="2"/>
  <c r="R113" i="2"/>
  <c r="S113" i="2"/>
  <c r="C114" i="2"/>
  <c r="D114" i="2"/>
  <c r="I114" i="2"/>
  <c r="J114" i="2"/>
  <c r="M114" i="2"/>
  <c r="N114" i="2"/>
  <c r="R114" i="2"/>
  <c r="S114" i="2"/>
  <c r="C115" i="2"/>
  <c r="D115" i="2"/>
  <c r="I115" i="2"/>
  <c r="J115" i="2"/>
  <c r="M115" i="2"/>
  <c r="N115" i="2"/>
  <c r="R115" i="2"/>
  <c r="S115" i="2"/>
  <c r="C116" i="2"/>
  <c r="D116" i="2"/>
  <c r="I116" i="2"/>
  <c r="J116" i="2"/>
  <c r="M116" i="2"/>
  <c r="N116" i="2"/>
  <c r="R116" i="2"/>
  <c r="S116" i="2"/>
  <c r="C117" i="2"/>
  <c r="D117" i="2"/>
  <c r="I117" i="2"/>
  <c r="J117" i="2"/>
  <c r="M117" i="2"/>
  <c r="N117" i="2"/>
  <c r="R117" i="2"/>
  <c r="S117" i="2"/>
  <c r="C118" i="2"/>
  <c r="D118" i="2"/>
  <c r="I118" i="2"/>
  <c r="J118" i="2"/>
  <c r="M118" i="2"/>
  <c r="N118" i="2"/>
  <c r="R118" i="2"/>
  <c r="S118" i="2"/>
  <c r="C119" i="2"/>
  <c r="D119" i="2"/>
  <c r="I119" i="2"/>
  <c r="J119" i="2"/>
  <c r="M119" i="2"/>
  <c r="N119" i="2"/>
  <c r="R119" i="2"/>
  <c r="S119" i="2"/>
  <c r="C120" i="2"/>
  <c r="D120" i="2"/>
  <c r="I120" i="2"/>
  <c r="J120" i="2"/>
  <c r="M120" i="2"/>
  <c r="N120" i="2"/>
  <c r="R120" i="2"/>
  <c r="S120" i="2"/>
  <c r="C121" i="2"/>
  <c r="D121" i="2"/>
  <c r="I121" i="2"/>
  <c r="J121" i="2"/>
  <c r="M121" i="2"/>
  <c r="N121" i="2"/>
  <c r="R121" i="2"/>
  <c r="S121" i="2"/>
  <c r="C122" i="2"/>
  <c r="D122" i="2"/>
  <c r="I122" i="2"/>
  <c r="J122" i="2"/>
  <c r="M122" i="2"/>
  <c r="N122" i="2"/>
  <c r="R122" i="2"/>
  <c r="S122" i="2"/>
  <c r="C123" i="2"/>
  <c r="D123" i="2"/>
  <c r="I123" i="2"/>
  <c r="J123" i="2"/>
  <c r="M123" i="2"/>
  <c r="N123" i="2"/>
  <c r="R123" i="2"/>
  <c r="S123" i="2"/>
  <c r="C124" i="2"/>
  <c r="D124" i="2"/>
  <c r="I124" i="2"/>
  <c r="J124" i="2"/>
  <c r="M124" i="2"/>
  <c r="N124" i="2"/>
  <c r="R124" i="2"/>
  <c r="S124" i="2"/>
  <c r="C125" i="2"/>
  <c r="D125" i="2"/>
  <c r="I125" i="2"/>
  <c r="J125" i="2"/>
  <c r="M125" i="2"/>
  <c r="N125" i="2"/>
  <c r="R125" i="2"/>
  <c r="S125" i="2"/>
  <c r="C126" i="2"/>
  <c r="D126" i="2"/>
  <c r="I126" i="2"/>
  <c r="J126" i="2"/>
  <c r="M126" i="2"/>
  <c r="N126" i="2"/>
  <c r="R126" i="2"/>
  <c r="S126" i="2"/>
  <c r="C127" i="2"/>
  <c r="D127" i="2"/>
  <c r="I127" i="2"/>
  <c r="J127" i="2"/>
  <c r="M127" i="2"/>
  <c r="N127" i="2"/>
  <c r="R127" i="2"/>
  <c r="S127" i="2"/>
  <c r="C128" i="2"/>
  <c r="D128" i="2"/>
  <c r="I128" i="2"/>
  <c r="J128" i="2"/>
  <c r="M128" i="2"/>
  <c r="N128" i="2"/>
  <c r="R128" i="2"/>
  <c r="S128" i="2"/>
  <c r="C129" i="2"/>
  <c r="D129" i="2"/>
  <c r="I129" i="2"/>
  <c r="J129" i="2"/>
  <c r="M129" i="2"/>
  <c r="N129" i="2"/>
  <c r="R129" i="2"/>
  <c r="S129" i="2"/>
  <c r="C130" i="2"/>
  <c r="D130" i="2"/>
  <c r="I130" i="2"/>
  <c r="J130" i="2"/>
  <c r="M130" i="2"/>
  <c r="N130" i="2"/>
  <c r="R130" i="2"/>
  <c r="S130" i="2"/>
  <c r="C131" i="2"/>
  <c r="D131" i="2"/>
  <c r="I131" i="2"/>
  <c r="J131" i="2"/>
  <c r="M131" i="2"/>
  <c r="N131" i="2"/>
  <c r="R131" i="2"/>
  <c r="S131" i="2"/>
  <c r="C132" i="2"/>
  <c r="D132" i="2"/>
  <c r="I132" i="2"/>
  <c r="J132" i="2"/>
  <c r="M132" i="2"/>
  <c r="N132" i="2"/>
  <c r="R132" i="2"/>
  <c r="S132" i="2"/>
  <c r="C133" i="2"/>
  <c r="D133" i="2"/>
  <c r="I133" i="2"/>
  <c r="J133" i="2"/>
  <c r="M133" i="2"/>
  <c r="N133" i="2"/>
  <c r="R133" i="2"/>
  <c r="S133" i="2"/>
  <c r="C134" i="2"/>
  <c r="D134" i="2"/>
  <c r="I134" i="2"/>
  <c r="J134" i="2"/>
  <c r="M134" i="2"/>
  <c r="N134" i="2"/>
  <c r="R134" i="2"/>
  <c r="S134" i="2"/>
  <c r="C135" i="2"/>
  <c r="D135" i="2"/>
  <c r="I135" i="2"/>
  <c r="J135" i="2"/>
  <c r="M135" i="2"/>
  <c r="N135" i="2"/>
  <c r="R135" i="2"/>
  <c r="S135" i="2"/>
  <c r="C136" i="2"/>
  <c r="D136" i="2"/>
  <c r="I136" i="2"/>
  <c r="J136" i="2"/>
  <c r="M136" i="2"/>
  <c r="N136" i="2"/>
  <c r="R136" i="2"/>
  <c r="S136" i="2"/>
  <c r="C137" i="2"/>
  <c r="D137" i="2"/>
  <c r="I137" i="2"/>
  <c r="J137" i="2"/>
  <c r="M137" i="2"/>
  <c r="N137" i="2"/>
  <c r="R137" i="2"/>
  <c r="S137" i="2"/>
  <c r="C138" i="2"/>
  <c r="D138" i="2"/>
  <c r="I138" i="2"/>
  <c r="J138" i="2"/>
  <c r="M138" i="2"/>
  <c r="N138" i="2"/>
  <c r="R138" i="2"/>
  <c r="S138" i="2"/>
  <c r="C139" i="2"/>
  <c r="D139" i="2"/>
  <c r="I139" i="2"/>
  <c r="J139" i="2"/>
  <c r="M139" i="2"/>
  <c r="N139" i="2"/>
  <c r="R139" i="2"/>
  <c r="S139" i="2"/>
  <c r="C140" i="2"/>
  <c r="D140" i="2"/>
  <c r="I140" i="2"/>
  <c r="J140" i="2"/>
  <c r="M140" i="2"/>
  <c r="N140" i="2"/>
  <c r="R140" i="2"/>
  <c r="S140" i="2"/>
  <c r="C141" i="2"/>
  <c r="D141" i="2"/>
  <c r="I141" i="2"/>
  <c r="J141" i="2"/>
  <c r="M141" i="2"/>
  <c r="N141" i="2"/>
  <c r="R141" i="2"/>
  <c r="S141" i="2"/>
  <c r="C142" i="2"/>
  <c r="D142" i="2"/>
  <c r="I142" i="2"/>
  <c r="J142" i="2"/>
  <c r="M142" i="2"/>
  <c r="N142" i="2"/>
  <c r="R142" i="2"/>
  <c r="S142" i="2"/>
  <c r="C143" i="2"/>
  <c r="D143" i="2"/>
  <c r="I143" i="2"/>
  <c r="J143" i="2"/>
  <c r="M143" i="2"/>
  <c r="N143" i="2"/>
  <c r="R143" i="2"/>
  <c r="S143" i="2"/>
  <c r="C144" i="2"/>
  <c r="D144" i="2"/>
  <c r="I144" i="2"/>
  <c r="J144" i="2"/>
  <c r="M144" i="2"/>
  <c r="N144" i="2"/>
  <c r="R144" i="2"/>
  <c r="S144" i="2"/>
  <c r="C145" i="2"/>
  <c r="D145" i="2"/>
  <c r="I145" i="2"/>
  <c r="J145" i="2"/>
  <c r="M145" i="2"/>
  <c r="N145" i="2"/>
  <c r="R145" i="2"/>
  <c r="S145" i="2"/>
  <c r="C146" i="2"/>
  <c r="D146" i="2"/>
  <c r="I146" i="2"/>
  <c r="J146" i="2"/>
  <c r="M146" i="2"/>
  <c r="N146" i="2"/>
  <c r="R146" i="2"/>
  <c r="S146" i="2"/>
  <c r="C147" i="2"/>
  <c r="D147" i="2"/>
  <c r="I147" i="2"/>
  <c r="J147" i="2"/>
  <c r="M147" i="2"/>
  <c r="N147" i="2"/>
  <c r="R147" i="2"/>
  <c r="S147" i="2"/>
  <c r="C148" i="2"/>
  <c r="D148" i="2"/>
  <c r="I148" i="2"/>
  <c r="J148" i="2"/>
  <c r="M148" i="2"/>
  <c r="N148" i="2"/>
  <c r="R148" i="2"/>
  <c r="S148" i="2"/>
  <c r="C149" i="2"/>
  <c r="D149" i="2"/>
  <c r="I149" i="2"/>
  <c r="J149" i="2"/>
  <c r="M149" i="2"/>
  <c r="N149" i="2"/>
  <c r="R149" i="2"/>
  <c r="S149" i="2"/>
  <c r="C150" i="2"/>
  <c r="D150" i="2"/>
  <c r="I150" i="2"/>
  <c r="J150" i="2"/>
  <c r="M150" i="2"/>
  <c r="N150" i="2"/>
  <c r="R150" i="2"/>
  <c r="S150" i="2"/>
  <c r="C151" i="2"/>
  <c r="D151" i="2"/>
  <c r="I151" i="2"/>
  <c r="J151" i="2"/>
  <c r="M151" i="2"/>
  <c r="N151" i="2"/>
  <c r="R151" i="2"/>
  <c r="S151" i="2"/>
  <c r="C152" i="2"/>
  <c r="D152" i="2"/>
  <c r="I152" i="2"/>
  <c r="J152" i="2"/>
  <c r="M152" i="2"/>
  <c r="N152" i="2"/>
  <c r="R152" i="2"/>
  <c r="S152" i="2"/>
  <c r="C153" i="2"/>
  <c r="D153" i="2"/>
  <c r="I153" i="2"/>
  <c r="J153" i="2"/>
  <c r="M153" i="2"/>
  <c r="N153" i="2"/>
  <c r="R153" i="2"/>
  <c r="S153" i="2"/>
  <c r="C154" i="2"/>
  <c r="D154" i="2"/>
  <c r="I154" i="2"/>
  <c r="J154" i="2"/>
  <c r="M154" i="2"/>
  <c r="N154" i="2"/>
  <c r="R154" i="2"/>
  <c r="S154" i="2"/>
  <c r="C155" i="2"/>
  <c r="D155" i="2"/>
  <c r="I155" i="2"/>
  <c r="J155" i="2"/>
  <c r="M155" i="2"/>
  <c r="N155" i="2"/>
  <c r="R155" i="2"/>
  <c r="S155" i="2"/>
  <c r="C156" i="2"/>
  <c r="D156" i="2"/>
  <c r="I156" i="2"/>
  <c r="J156" i="2"/>
  <c r="M156" i="2"/>
  <c r="N156" i="2"/>
  <c r="R156" i="2"/>
  <c r="S156" i="2"/>
  <c r="C157" i="2"/>
  <c r="D157" i="2"/>
  <c r="I157" i="2"/>
  <c r="J157" i="2"/>
  <c r="M157" i="2"/>
  <c r="N157" i="2"/>
  <c r="R157" i="2"/>
  <c r="S157" i="2"/>
  <c r="C158" i="2"/>
  <c r="D158" i="2"/>
  <c r="I158" i="2"/>
  <c r="J158" i="2"/>
  <c r="M158" i="2"/>
  <c r="N158" i="2"/>
  <c r="R158" i="2"/>
  <c r="S158" i="2"/>
  <c r="C159" i="2"/>
  <c r="D159" i="2"/>
  <c r="I159" i="2"/>
  <c r="J159" i="2"/>
  <c r="M159" i="2"/>
  <c r="N159" i="2"/>
  <c r="R159" i="2"/>
  <c r="S159" i="2"/>
  <c r="C160" i="2"/>
  <c r="D160" i="2"/>
  <c r="I160" i="2"/>
  <c r="J160" i="2"/>
  <c r="M160" i="2"/>
  <c r="N160" i="2"/>
  <c r="R160" i="2"/>
  <c r="S160" i="2"/>
  <c r="C161" i="2"/>
  <c r="D161" i="2"/>
  <c r="I161" i="2"/>
  <c r="J161" i="2"/>
  <c r="M161" i="2"/>
  <c r="N161" i="2"/>
  <c r="R161" i="2"/>
  <c r="S161" i="2"/>
  <c r="C162" i="2"/>
  <c r="D162" i="2"/>
  <c r="I162" i="2"/>
  <c r="J162" i="2"/>
  <c r="M162" i="2"/>
  <c r="N162" i="2"/>
  <c r="R162" i="2"/>
  <c r="S162" i="2"/>
  <c r="C163" i="2"/>
  <c r="D163" i="2"/>
  <c r="I163" i="2"/>
  <c r="J163" i="2"/>
  <c r="M163" i="2"/>
  <c r="N163" i="2"/>
  <c r="R163" i="2"/>
  <c r="S163" i="2"/>
  <c r="C164" i="2"/>
  <c r="D164" i="2"/>
  <c r="I164" i="2"/>
  <c r="J164" i="2"/>
  <c r="M164" i="2"/>
  <c r="N164" i="2"/>
  <c r="R164" i="2"/>
  <c r="S164" i="2"/>
  <c r="C165" i="2"/>
  <c r="D165" i="2"/>
  <c r="I165" i="2"/>
  <c r="J165" i="2"/>
  <c r="M165" i="2"/>
  <c r="N165" i="2"/>
  <c r="R165" i="2"/>
  <c r="S165" i="2"/>
  <c r="C166" i="2"/>
  <c r="D166" i="2"/>
  <c r="I166" i="2"/>
  <c r="J166" i="2"/>
  <c r="M166" i="2"/>
  <c r="N166" i="2"/>
  <c r="R166" i="2"/>
  <c r="S166" i="2"/>
  <c r="C167" i="2"/>
  <c r="D167" i="2"/>
  <c r="I167" i="2"/>
  <c r="J167" i="2"/>
  <c r="M167" i="2"/>
  <c r="N167" i="2"/>
  <c r="R167" i="2"/>
  <c r="S167" i="2"/>
  <c r="C168" i="2"/>
  <c r="D168" i="2"/>
  <c r="I168" i="2"/>
  <c r="J168" i="2"/>
  <c r="M168" i="2"/>
  <c r="N168" i="2"/>
  <c r="R168" i="2"/>
  <c r="S168" i="2"/>
  <c r="C169" i="2"/>
  <c r="D169" i="2"/>
  <c r="I169" i="2"/>
  <c r="J169" i="2"/>
  <c r="M169" i="2"/>
  <c r="N169" i="2"/>
  <c r="R169" i="2"/>
  <c r="S169" i="2"/>
  <c r="C170" i="2"/>
  <c r="D170" i="2"/>
  <c r="I170" i="2"/>
  <c r="J170" i="2"/>
  <c r="M170" i="2"/>
  <c r="N170" i="2"/>
  <c r="R170" i="2"/>
  <c r="S170" i="2"/>
  <c r="C171" i="2"/>
  <c r="D171" i="2"/>
  <c r="I171" i="2"/>
  <c r="J171" i="2"/>
  <c r="M171" i="2"/>
  <c r="N171" i="2"/>
  <c r="R171" i="2"/>
  <c r="S171" i="2"/>
  <c r="C172" i="2"/>
  <c r="D172" i="2"/>
  <c r="I172" i="2"/>
  <c r="J172" i="2"/>
  <c r="M172" i="2"/>
  <c r="N172" i="2"/>
  <c r="R172" i="2"/>
  <c r="S172" i="2"/>
  <c r="C173" i="2"/>
  <c r="D173" i="2"/>
  <c r="I173" i="2"/>
  <c r="J173" i="2"/>
  <c r="M173" i="2"/>
  <c r="N173" i="2"/>
  <c r="R173" i="2"/>
  <c r="S173" i="2"/>
  <c r="C174" i="2"/>
  <c r="D174" i="2"/>
  <c r="I174" i="2"/>
  <c r="J174" i="2"/>
  <c r="M174" i="2"/>
  <c r="N174" i="2"/>
  <c r="R174" i="2"/>
  <c r="S174" i="2"/>
  <c r="C175" i="2"/>
  <c r="D175" i="2"/>
  <c r="I175" i="2"/>
  <c r="J175" i="2"/>
  <c r="M175" i="2"/>
  <c r="N175" i="2"/>
  <c r="R175" i="2"/>
  <c r="S175" i="2"/>
  <c r="C176" i="2"/>
  <c r="D176" i="2"/>
  <c r="I176" i="2"/>
  <c r="J176" i="2"/>
  <c r="M176" i="2"/>
  <c r="N176" i="2"/>
  <c r="R176" i="2"/>
  <c r="S176" i="2"/>
  <c r="C177" i="2"/>
  <c r="D177" i="2"/>
  <c r="I177" i="2"/>
  <c r="J177" i="2"/>
  <c r="M177" i="2"/>
  <c r="N177" i="2"/>
  <c r="R177" i="2"/>
  <c r="S177" i="2"/>
  <c r="C178" i="2"/>
  <c r="D178" i="2"/>
  <c r="I178" i="2"/>
  <c r="J178" i="2"/>
  <c r="M178" i="2"/>
  <c r="N178" i="2"/>
  <c r="R178" i="2"/>
  <c r="S178" i="2"/>
  <c r="C179" i="2"/>
  <c r="D179" i="2"/>
  <c r="I179" i="2"/>
  <c r="J179" i="2"/>
  <c r="M179" i="2"/>
  <c r="N179" i="2"/>
  <c r="R179" i="2"/>
  <c r="S179" i="2"/>
  <c r="C180" i="2"/>
  <c r="D180" i="2"/>
  <c r="I180" i="2"/>
  <c r="J180" i="2"/>
  <c r="M180" i="2"/>
  <c r="N180" i="2"/>
  <c r="R180" i="2"/>
  <c r="S180" i="2"/>
  <c r="C181" i="2"/>
  <c r="D181" i="2"/>
  <c r="I181" i="2"/>
  <c r="J181" i="2"/>
  <c r="M181" i="2"/>
  <c r="N181" i="2"/>
  <c r="R181" i="2"/>
  <c r="S181" i="2"/>
  <c r="C182" i="2"/>
  <c r="D182" i="2"/>
  <c r="I182" i="2"/>
  <c r="J182" i="2"/>
  <c r="M182" i="2"/>
  <c r="N182" i="2"/>
  <c r="R182" i="2"/>
  <c r="S182" i="2"/>
  <c r="C183" i="2"/>
  <c r="D183" i="2"/>
  <c r="I183" i="2"/>
  <c r="J183" i="2"/>
  <c r="M183" i="2"/>
  <c r="N183" i="2"/>
  <c r="R183" i="2"/>
  <c r="S183" i="2"/>
  <c r="C184" i="2"/>
  <c r="D184" i="2"/>
  <c r="I184" i="2"/>
  <c r="J184" i="2"/>
  <c r="M184" i="2"/>
  <c r="N184" i="2"/>
  <c r="R184" i="2"/>
  <c r="S184" i="2"/>
  <c r="C185" i="2"/>
  <c r="D185" i="2"/>
  <c r="I185" i="2"/>
  <c r="J185" i="2"/>
  <c r="M185" i="2"/>
  <c r="N185" i="2"/>
  <c r="R185" i="2"/>
  <c r="S185" i="2"/>
  <c r="C186" i="2"/>
  <c r="D186" i="2"/>
  <c r="I186" i="2"/>
  <c r="J186" i="2"/>
  <c r="M186" i="2"/>
  <c r="N186" i="2"/>
  <c r="R186" i="2"/>
  <c r="S186" i="2"/>
  <c r="C187" i="2"/>
  <c r="D187" i="2"/>
  <c r="I187" i="2"/>
  <c r="J187" i="2"/>
  <c r="M187" i="2"/>
  <c r="N187" i="2"/>
  <c r="R187" i="2"/>
  <c r="S187" i="2"/>
  <c r="C188" i="2"/>
  <c r="D188" i="2"/>
  <c r="I188" i="2"/>
  <c r="J188" i="2"/>
  <c r="M188" i="2"/>
  <c r="N188" i="2"/>
  <c r="R188" i="2"/>
  <c r="S188" i="2"/>
  <c r="C189" i="2"/>
  <c r="D189" i="2"/>
  <c r="I189" i="2"/>
  <c r="J189" i="2"/>
  <c r="M189" i="2"/>
  <c r="N189" i="2"/>
  <c r="R189" i="2"/>
  <c r="S189" i="2"/>
  <c r="C190" i="2"/>
  <c r="D190" i="2"/>
  <c r="I190" i="2"/>
  <c r="J190" i="2"/>
  <c r="M190" i="2"/>
  <c r="N190" i="2"/>
  <c r="R190" i="2"/>
  <c r="S190" i="2"/>
  <c r="C191" i="2"/>
  <c r="D191" i="2"/>
  <c r="I191" i="2"/>
  <c r="J191" i="2"/>
  <c r="M191" i="2"/>
  <c r="N191" i="2"/>
  <c r="R191" i="2"/>
  <c r="S191" i="2"/>
  <c r="C192" i="2"/>
  <c r="D192" i="2"/>
  <c r="I192" i="2"/>
  <c r="J192" i="2"/>
  <c r="M192" i="2"/>
  <c r="N192" i="2"/>
  <c r="R192" i="2"/>
  <c r="S192" i="2"/>
  <c r="C193" i="2"/>
  <c r="D193" i="2"/>
  <c r="I193" i="2"/>
  <c r="J193" i="2"/>
  <c r="M193" i="2"/>
  <c r="N193" i="2"/>
  <c r="R193" i="2"/>
  <c r="S193" i="2"/>
  <c r="C194" i="2"/>
  <c r="D194" i="2"/>
  <c r="I194" i="2"/>
  <c r="J194" i="2"/>
  <c r="M194" i="2"/>
  <c r="N194" i="2"/>
  <c r="R194" i="2"/>
  <c r="S194" i="2"/>
  <c r="C195" i="2"/>
  <c r="D195" i="2"/>
  <c r="I195" i="2"/>
  <c r="J195" i="2"/>
  <c r="M195" i="2"/>
  <c r="N195" i="2"/>
  <c r="R195" i="2"/>
  <c r="S195" i="2"/>
  <c r="C196" i="2"/>
  <c r="D196" i="2"/>
  <c r="I196" i="2"/>
  <c r="J196" i="2"/>
  <c r="M196" i="2"/>
  <c r="N196" i="2"/>
  <c r="R196" i="2"/>
  <c r="S196" i="2"/>
  <c r="C197" i="2"/>
  <c r="D197" i="2"/>
  <c r="I197" i="2"/>
  <c r="J197" i="2"/>
  <c r="M197" i="2"/>
  <c r="N197" i="2"/>
  <c r="R197" i="2"/>
  <c r="S197" i="2"/>
  <c r="C198" i="2"/>
  <c r="D198" i="2"/>
  <c r="I198" i="2"/>
  <c r="J198" i="2"/>
  <c r="M198" i="2"/>
  <c r="N198" i="2"/>
  <c r="R198" i="2"/>
  <c r="S198" i="2"/>
  <c r="C199" i="2"/>
  <c r="D199" i="2"/>
  <c r="I199" i="2"/>
  <c r="J199" i="2"/>
  <c r="M199" i="2"/>
  <c r="N199" i="2"/>
  <c r="R199" i="2"/>
  <c r="S199" i="2"/>
  <c r="C200" i="2"/>
  <c r="D200" i="2"/>
  <c r="I200" i="2"/>
  <c r="J200" i="2"/>
  <c r="M200" i="2"/>
  <c r="N200" i="2"/>
  <c r="R200" i="2"/>
  <c r="S200" i="2"/>
  <c r="C201" i="2"/>
  <c r="D201" i="2"/>
  <c r="I201" i="2"/>
  <c r="J201" i="2"/>
  <c r="M201" i="2"/>
  <c r="N201" i="2"/>
  <c r="R201" i="2"/>
  <c r="S201" i="2"/>
  <c r="C202" i="2"/>
  <c r="D202" i="2"/>
  <c r="I202" i="2"/>
  <c r="J202" i="2"/>
  <c r="M202" i="2"/>
  <c r="N202" i="2"/>
  <c r="R202" i="2"/>
  <c r="S202" i="2"/>
  <c r="C203" i="2"/>
  <c r="D203" i="2"/>
  <c r="I203" i="2"/>
  <c r="J203" i="2"/>
  <c r="M203" i="2"/>
  <c r="N203" i="2"/>
  <c r="R203" i="2"/>
  <c r="S203" i="2"/>
  <c r="C204" i="2"/>
  <c r="D204" i="2"/>
  <c r="I204" i="2"/>
  <c r="J204" i="2"/>
  <c r="M204" i="2"/>
  <c r="N204" i="2"/>
  <c r="R204" i="2"/>
  <c r="S204" i="2"/>
  <c r="C205" i="2"/>
  <c r="D205" i="2"/>
  <c r="I205" i="2"/>
  <c r="J205" i="2"/>
  <c r="M205" i="2"/>
  <c r="N205" i="2"/>
  <c r="R205" i="2"/>
  <c r="S205" i="2"/>
  <c r="C206" i="2"/>
  <c r="D206" i="2"/>
  <c r="I206" i="2"/>
  <c r="J206" i="2"/>
  <c r="M206" i="2"/>
  <c r="N206" i="2"/>
  <c r="R206" i="2"/>
  <c r="S206" i="2"/>
  <c r="C207" i="2"/>
  <c r="D207" i="2"/>
  <c r="I207" i="2"/>
  <c r="J207" i="2"/>
  <c r="M207" i="2"/>
  <c r="N207" i="2"/>
  <c r="R207" i="2"/>
  <c r="S207" i="2"/>
  <c r="C208" i="2"/>
  <c r="D208" i="2"/>
  <c r="I208" i="2"/>
  <c r="J208" i="2"/>
  <c r="M208" i="2"/>
  <c r="N208" i="2"/>
  <c r="R208" i="2"/>
  <c r="S208" i="2"/>
  <c r="C209" i="2"/>
  <c r="D209" i="2"/>
  <c r="I209" i="2"/>
  <c r="J209" i="2"/>
  <c r="M209" i="2"/>
  <c r="N209" i="2"/>
  <c r="R209" i="2"/>
  <c r="S209" i="2"/>
  <c r="C210" i="2"/>
  <c r="D210" i="2"/>
  <c r="I210" i="2"/>
  <c r="J210" i="2"/>
  <c r="M210" i="2"/>
  <c r="N210" i="2"/>
  <c r="R210" i="2"/>
  <c r="S210" i="2"/>
  <c r="C211" i="2"/>
  <c r="D211" i="2"/>
  <c r="I211" i="2"/>
  <c r="J211" i="2"/>
  <c r="M211" i="2"/>
  <c r="N211" i="2"/>
  <c r="R211" i="2"/>
  <c r="S211" i="2"/>
  <c r="C212" i="2"/>
  <c r="D212" i="2"/>
  <c r="I212" i="2"/>
  <c r="J212" i="2"/>
  <c r="M212" i="2"/>
  <c r="N212" i="2"/>
  <c r="R212" i="2"/>
  <c r="S212" i="2"/>
  <c r="C213" i="2"/>
  <c r="D213" i="2"/>
  <c r="I213" i="2"/>
  <c r="J213" i="2"/>
  <c r="M213" i="2"/>
  <c r="N213" i="2"/>
  <c r="R213" i="2"/>
  <c r="S213" i="2"/>
  <c r="C214" i="2"/>
  <c r="D214" i="2"/>
  <c r="I214" i="2"/>
  <c r="J214" i="2"/>
  <c r="M214" i="2"/>
  <c r="N214" i="2"/>
  <c r="R214" i="2"/>
  <c r="S214" i="2"/>
  <c r="C215" i="2"/>
  <c r="D215" i="2"/>
  <c r="I215" i="2"/>
  <c r="J215" i="2"/>
  <c r="M215" i="2"/>
  <c r="N215" i="2"/>
  <c r="R215" i="2"/>
  <c r="S215" i="2"/>
  <c r="C216" i="2"/>
  <c r="D216" i="2"/>
  <c r="I216" i="2"/>
  <c r="J216" i="2"/>
  <c r="M216" i="2"/>
  <c r="N216" i="2"/>
  <c r="R216" i="2"/>
  <c r="S216" i="2"/>
  <c r="C217" i="2"/>
  <c r="D217" i="2"/>
  <c r="I217" i="2"/>
  <c r="J217" i="2"/>
  <c r="M217" i="2"/>
  <c r="N217" i="2"/>
  <c r="R217" i="2"/>
  <c r="S217" i="2"/>
  <c r="C218" i="2"/>
  <c r="D218" i="2"/>
  <c r="I218" i="2"/>
  <c r="J218" i="2"/>
  <c r="M218" i="2"/>
  <c r="N218" i="2"/>
  <c r="R218" i="2"/>
  <c r="S218" i="2"/>
  <c r="C219" i="2"/>
  <c r="D219" i="2"/>
  <c r="I219" i="2"/>
  <c r="J219" i="2"/>
  <c r="M219" i="2"/>
  <c r="N219" i="2"/>
  <c r="R219" i="2"/>
  <c r="S219" i="2"/>
  <c r="C220" i="2"/>
  <c r="D220" i="2"/>
  <c r="I220" i="2"/>
  <c r="J220" i="2"/>
  <c r="M220" i="2"/>
  <c r="N220" i="2"/>
  <c r="R220" i="2"/>
  <c r="S220" i="2"/>
  <c r="C221" i="2"/>
  <c r="D221" i="2"/>
  <c r="I221" i="2"/>
  <c r="J221" i="2"/>
  <c r="M221" i="2"/>
  <c r="N221" i="2"/>
  <c r="R221" i="2"/>
  <c r="S221" i="2"/>
  <c r="C222" i="2"/>
  <c r="D222" i="2"/>
  <c r="I222" i="2"/>
  <c r="J222" i="2"/>
  <c r="M222" i="2"/>
  <c r="N222" i="2"/>
  <c r="R222" i="2"/>
  <c r="S222" i="2"/>
  <c r="C223" i="2"/>
  <c r="D223" i="2"/>
  <c r="I223" i="2"/>
  <c r="J223" i="2"/>
  <c r="M223" i="2"/>
  <c r="N223" i="2"/>
  <c r="R223" i="2"/>
  <c r="S223" i="2"/>
  <c r="C224" i="2"/>
  <c r="D224" i="2"/>
  <c r="I224" i="2"/>
  <c r="J224" i="2"/>
  <c r="M224" i="2"/>
  <c r="N224" i="2"/>
  <c r="R224" i="2"/>
  <c r="S224" i="2"/>
  <c r="C225" i="2"/>
  <c r="D225" i="2"/>
  <c r="I225" i="2"/>
  <c r="J225" i="2"/>
  <c r="M225" i="2"/>
  <c r="N225" i="2"/>
  <c r="R225" i="2"/>
  <c r="S225" i="2"/>
  <c r="C226" i="2"/>
  <c r="D226" i="2"/>
  <c r="I226" i="2"/>
  <c r="J226" i="2"/>
  <c r="M226" i="2"/>
  <c r="N226" i="2"/>
  <c r="R226" i="2"/>
  <c r="S226" i="2"/>
  <c r="C227" i="2"/>
  <c r="D227" i="2"/>
  <c r="I227" i="2"/>
  <c r="J227" i="2"/>
  <c r="M227" i="2"/>
  <c r="N227" i="2"/>
  <c r="R227" i="2"/>
  <c r="S227" i="2"/>
  <c r="C228" i="2"/>
  <c r="D228" i="2"/>
  <c r="I228" i="2"/>
  <c r="J228" i="2"/>
  <c r="M228" i="2"/>
  <c r="N228" i="2"/>
  <c r="R228" i="2"/>
  <c r="S228" i="2"/>
  <c r="C229" i="2"/>
  <c r="D229" i="2"/>
  <c r="I229" i="2"/>
  <c r="J229" i="2"/>
  <c r="M229" i="2"/>
  <c r="N229" i="2"/>
  <c r="R229" i="2"/>
  <c r="S229" i="2"/>
  <c r="C230" i="2"/>
  <c r="D230" i="2"/>
  <c r="I230" i="2"/>
  <c r="J230" i="2"/>
  <c r="M230" i="2"/>
  <c r="N230" i="2"/>
  <c r="R230" i="2"/>
  <c r="S230" i="2"/>
  <c r="C231" i="2"/>
  <c r="D231" i="2"/>
  <c r="I231" i="2"/>
  <c r="J231" i="2"/>
  <c r="M231" i="2"/>
  <c r="N231" i="2"/>
  <c r="R231" i="2"/>
  <c r="S231" i="2"/>
  <c r="C232" i="2"/>
  <c r="D232" i="2"/>
  <c r="I232" i="2"/>
  <c r="J232" i="2"/>
  <c r="M232" i="2"/>
  <c r="N232" i="2"/>
  <c r="R232" i="2"/>
  <c r="S232" i="2"/>
  <c r="C233" i="2"/>
  <c r="D233" i="2"/>
  <c r="I233" i="2"/>
  <c r="J233" i="2"/>
  <c r="M233" i="2"/>
  <c r="N233" i="2"/>
  <c r="R233" i="2"/>
  <c r="S233" i="2"/>
  <c r="C234" i="2"/>
  <c r="D234" i="2"/>
  <c r="I234" i="2"/>
  <c r="J234" i="2"/>
  <c r="M234" i="2"/>
  <c r="N234" i="2"/>
  <c r="R234" i="2"/>
  <c r="S234" i="2"/>
  <c r="C235" i="2"/>
  <c r="D235" i="2"/>
  <c r="I235" i="2"/>
  <c r="J235" i="2"/>
  <c r="M235" i="2"/>
  <c r="N235" i="2"/>
  <c r="R235" i="2"/>
  <c r="S235" i="2"/>
  <c r="C236" i="2"/>
  <c r="D236" i="2"/>
  <c r="I236" i="2"/>
  <c r="J236" i="2"/>
  <c r="M236" i="2"/>
  <c r="N236" i="2"/>
  <c r="R236" i="2"/>
  <c r="S236" i="2"/>
  <c r="C237" i="2"/>
  <c r="D237" i="2"/>
  <c r="I237" i="2"/>
  <c r="J237" i="2"/>
  <c r="M237" i="2"/>
  <c r="N237" i="2"/>
  <c r="R237" i="2"/>
  <c r="S237" i="2"/>
  <c r="C238" i="2"/>
  <c r="D238" i="2"/>
  <c r="I238" i="2"/>
  <c r="J238" i="2"/>
  <c r="M238" i="2"/>
  <c r="N238" i="2"/>
  <c r="R238" i="2"/>
  <c r="S238" i="2"/>
  <c r="C239" i="2"/>
  <c r="D239" i="2"/>
  <c r="I239" i="2"/>
  <c r="J239" i="2"/>
  <c r="M239" i="2"/>
  <c r="N239" i="2"/>
  <c r="R239" i="2"/>
  <c r="S239" i="2"/>
  <c r="C240" i="2"/>
  <c r="D240" i="2"/>
  <c r="I240" i="2"/>
  <c r="J240" i="2"/>
  <c r="M240" i="2"/>
  <c r="N240" i="2"/>
  <c r="R240" i="2"/>
  <c r="S240" i="2"/>
  <c r="C241" i="2"/>
  <c r="D241" i="2"/>
  <c r="I241" i="2"/>
  <c r="J241" i="2"/>
  <c r="M241" i="2"/>
  <c r="N241" i="2"/>
  <c r="R241" i="2"/>
  <c r="S241" i="2"/>
  <c r="C242" i="2"/>
  <c r="D242" i="2"/>
  <c r="I242" i="2"/>
  <c r="J242" i="2"/>
  <c r="M242" i="2"/>
  <c r="N242" i="2"/>
  <c r="R242" i="2"/>
  <c r="S242" i="2"/>
  <c r="C243" i="2"/>
  <c r="D243" i="2"/>
  <c r="I243" i="2"/>
  <c r="J243" i="2"/>
  <c r="M243" i="2"/>
  <c r="N243" i="2"/>
  <c r="R243" i="2"/>
  <c r="S243" i="2"/>
  <c r="C244" i="2"/>
  <c r="D244" i="2"/>
  <c r="I244" i="2"/>
  <c r="J244" i="2"/>
  <c r="M244" i="2"/>
  <c r="N244" i="2"/>
  <c r="R244" i="2"/>
  <c r="S244" i="2"/>
  <c r="C245" i="2"/>
  <c r="D245" i="2"/>
  <c r="I245" i="2"/>
  <c r="J245" i="2"/>
  <c r="M245" i="2"/>
  <c r="N245" i="2"/>
  <c r="R245" i="2"/>
  <c r="S245" i="2"/>
  <c r="C246" i="2"/>
  <c r="D246" i="2"/>
  <c r="I246" i="2"/>
  <c r="J246" i="2"/>
  <c r="M246" i="2"/>
  <c r="N246" i="2"/>
  <c r="R246" i="2"/>
  <c r="S246" i="2"/>
  <c r="C247" i="2"/>
  <c r="D247" i="2"/>
  <c r="I247" i="2"/>
  <c r="J247" i="2"/>
  <c r="M247" i="2"/>
  <c r="N247" i="2"/>
  <c r="R247" i="2"/>
  <c r="S247" i="2"/>
  <c r="C248" i="2"/>
  <c r="D248" i="2"/>
  <c r="I248" i="2"/>
  <c r="J248" i="2"/>
  <c r="M248" i="2"/>
  <c r="N248" i="2"/>
  <c r="R248" i="2"/>
  <c r="S248" i="2"/>
  <c r="C249" i="2"/>
  <c r="D249" i="2"/>
  <c r="I249" i="2"/>
  <c r="J249" i="2"/>
  <c r="M249" i="2"/>
  <c r="N249" i="2"/>
  <c r="R249" i="2"/>
  <c r="S249" i="2"/>
  <c r="C250" i="2"/>
  <c r="D250" i="2"/>
  <c r="I250" i="2"/>
  <c r="J250" i="2"/>
  <c r="M250" i="2"/>
  <c r="N250" i="2"/>
  <c r="R250" i="2"/>
  <c r="S250" i="2"/>
  <c r="C251" i="2"/>
  <c r="D251" i="2"/>
  <c r="I251" i="2"/>
  <c r="J251" i="2"/>
  <c r="M251" i="2"/>
  <c r="N251" i="2"/>
  <c r="R251" i="2"/>
  <c r="S251" i="2"/>
  <c r="C252" i="2"/>
  <c r="D252" i="2"/>
  <c r="I252" i="2"/>
  <c r="J252" i="2"/>
  <c r="M252" i="2"/>
  <c r="N252" i="2"/>
  <c r="R252" i="2"/>
  <c r="S252" i="2"/>
  <c r="C253" i="2"/>
  <c r="D253" i="2"/>
  <c r="I253" i="2"/>
  <c r="J253" i="2"/>
  <c r="M253" i="2"/>
  <c r="N253" i="2"/>
  <c r="R253" i="2"/>
  <c r="S253" i="2"/>
  <c r="C254" i="2"/>
  <c r="D254" i="2"/>
  <c r="I254" i="2"/>
  <c r="J254" i="2"/>
  <c r="M254" i="2"/>
  <c r="N254" i="2"/>
  <c r="R254" i="2"/>
  <c r="S254" i="2"/>
  <c r="C255" i="2"/>
  <c r="D255" i="2"/>
  <c r="I255" i="2"/>
  <c r="J255" i="2"/>
  <c r="M255" i="2"/>
  <c r="N255" i="2"/>
  <c r="R255" i="2"/>
  <c r="S255" i="2"/>
  <c r="C256" i="2"/>
  <c r="D256" i="2"/>
  <c r="I256" i="2"/>
  <c r="J256" i="2"/>
  <c r="M256" i="2"/>
  <c r="N256" i="2"/>
  <c r="R256" i="2"/>
  <c r="S256" i="2"/>
  <c r="C257" i="2"/>
  <c r="D257" i="2"/>
  <c r="I257" i="2"/>
  <c r="J257" i="2"/>
  <c r="M257" i="2"/>
  <c r="N257" i="2"/>
  <c r="R257" i="2"/>
  <c r="S257" i="2"/>
  <c r="C258" i="2"/>
  <c r="D258" i="2"/>
  <c r="I258" i="2"/>
  <c r="J258" i="2"/>
  <c r="M258" i="2"/>
  <c r="N258" i="2"/>
  <c r="R258" i="2"/>
  <c r="S258" i="2"/>
  <c r="C259" i="2"/>
  <c r="D259" i="2"/>
  <c r="I259" i="2"/>
  <c r="J259" i="2"/>
  <c r="M259" i="2"/>
  <c r="N259" i="2"/>
  <c r="R259" i="2"/>
  <c r="S259" i="2"/>
  <c r="C260" i="2"/>
  <c r="D260" i="2"/>
  <c r="I260" i="2"/>
  <c r="J260" i="2"/>
  <c r="M260" i="2"/>
  <c r="N260" i="2"/>
  <c r="R260" i="2"/>
  <c r="S260" i="2"/>
  <c r="C261" i="2"/>
  <c r="D261" i="2"/>
  <c r="I261" i="2"/>
  <c r="J261" i="2"/>
  <c r="M261" i="2"/>
  <c r="N261" i="2"/>
  <c r="R261" i="2"/>
  <c r="S261" i="2"/>
  <c r="C262" i="2"/>
  <c r="D262" i="2"/>
  <c r="I262" i="2"/>
  <c r="J262" i="2"/>
  <c r="M262" i="2"/>
  <c r="N262" i="2"/>
  <c r="R262" i="2"/>
  <c r="S262" i="2"/>
  <c r="C263" i="2"/>
  <c r="D263" i="2"/>
  <c r="I263" i="2"/>
  <c r="J263" i="2"/>
  <c r="M263" i="2"/>
  <c r="N263" i="2"/>
  <c r="R263" i="2"/>
  <c r="S263" i="2"/>
  <c r="C264" i="2"/>
  <c r="D264" i="2"/>
  <c r="I264" i="2"/>
  <c r="J264" i="2"/>
  <c r="M264" i="2"/>
  <c r="N264" i="2"/>
  <c r="R264" i="2"/>
  <c r="S264" i="2"/>
  <c r="C265" i="2"/>
  <c r="D265" i="2"/>
  <c r="I265" i="2"/>
  <c r="J265" i="2"/>
  <c r="M265" i="2"/>
  <c r="N265" i="2"/>
  <c r="R265" i="2"/>
  <c r="S265" i="2"/>
  <c r="C266" i="2"/>
  <c r="D266" i="2"/>
  <c r="I266" i="2"/>
  <c r="J266" i="2"/>
  <c r="M266" i="2"/>
  <c r="N266" i="2"/>
  <c r="R266" i="2"/>
  <c r="S266" i="2"/>
  <c r="C267" i="2"/>
  <c r="D267" i="2"/>
  <c r="I267" i="2"/>
  <c r="J267" i="2"/>
  <c r="M267" i="2"/>
  <c r="N267" i="2"/>
  <c r="R267" i="2"/>
  <c r="S267" i="2"/>
  <c r="C268" i="2"/>
  <c r="D268" i="2"/>
  <c r="I268" i="2"/>
  <c r="J268" i="2"/>
  <c r="M268" i="2"/>
  <c r="N268" i="2"/>
  <c r="R268" i="2"/>
  <c r="S268" i="2"/>
  <c r="C269" i="2"/>
  <c r="D269" i="2"/>
  <c r="I269" i="2"/>
  <c r="J269" i="2"/>
  <c r="M269" i="2"/>
  <c r="N269" i="2"/>
  <c r="R269" i="2"/>
  <c r="S269" i="2"/>
  <c r="C270" i="2"/>
  <c r="D270" i="2"/>
  <c r="I270" i="2"/>
  <c r="J270" i="2"/>
  <c r="M270" i="2"/>
  <c r="N270" i="2"/>
  <c r="R270" i="2"/>
  <c r="S270" i="2"/>
  <c r="C271" i="2"/>
  <c r="D271" i="2"/>
  <c r="I271" i="2"/>
  <c r="J271" i="2"/>
  <c r="M271" i="2"/>
  <c r="N271" i="2"/>
  <c r="R271" i="2"/>
  <c r="S271" i="2"/>
  <c r="C272" i="2"/>
  <c r="D272" i="2"/>
  <c r="I272" i="2"/>
  <c r="J272" i="2"/>
  <c r="M272" i="2"/>
  <c r="N272" i="2"/>
  <c r="R272" i="2"/>
  <c r="S272" i="2"/>
  <c r="C273" i="2"/>
  <c r="D273" i="2"/>
  <c r="I273" i="2"/>
  <c r="J273" i="2"/>
  <c r="M273" i="2"/>
  <c r="N273" i="2"/>
  <c r="R273" i="2"/>
  <c r="S273" i="2"/>
  <c r="C274" i="2"/>
  <c r="D274" i="2"/>
  <c r="I274" i="2"/>
  <c r="J274" i="2"/>
  <c r="M274" i="2"/>
  <c r="N274" i="2"/>
  <c r="R274" i="2"/>
  <c r="S274" i="2"/>
  <c r="C275" i="2"/>
  <c r="D275" i="2"/>
  <c r="I275" i="2"/>
  <c r="J275" i="2"/>
  <c r="M275" i="2"/>
  <c r="N275" i="2"/>
  <c r="R275" i="2"/>
  <c r="S275" i="2"/>
  <c r="C276" i="2"/>
  <c r="D276" i="2"/>
  <c r="I276" i="2"/>
  <c r="J276" i="2"/>
  <c r="M276" i="2"/>
  <c r="N276" i="2"/>
  <c r="R276" i="2"/>
  <c r="S276" i="2"/>
  <c r="C277" i="2"/>
  <c r="D277" i="2"/>
  <c r="I277" i="2"/>
  <c r="J277" i="2"/>
  <c r="M277" i="2"/>
  <c r="N277" i="2"/>
  <c r="R277" i="2"/>
  <c r="S277" i="2"/>
  <c r="C278" i="2"/>
  <c r="D278" i="2"/>
  <c r="I278" i="2"/>
  <c r="J278" i="2"/>
  <c r="M278" i="2"/>
  <c r="N278" i="2"/>
  <c r="R278" i="2"/>
  <c r="S278" i="2"/>
  <c r="C279" i="2"/>
  <c r="D279" i="2"/>
  <c r="I279" i="2"/>
  <c r="J279" i="2"/>
  <c r="M279" i="2"/>
  <c r="N279" i="2"/>
  <c r="R279" i="2"/>
  <c r="S279" i="2"/>
  <c r="C280" i="2"/>
  <c r="D280" i="2"/>
  <c r="I280" i="2"/>
  <c r="J280" i="2"/>
  <c r="M280" i="2"/>
  <c r="N280" i="2"/>
  <c r="R280" i="2"/>
  <c r="S280" i="2"/>
  <c r="C281" i="2"/>
  <c r="D281" i="2"/>
  <c r="I281" i="2"/>
  <c r="J281" i="2"/>
  <c r="M281" i="2"/>
  <c r="N281" i="2"/>
  <c r="R281" i="2"/>
  <c r="S281" i="2"/>
  <c r="C282" i="2"/>
  <c r="D282" i="2"/>
  <c r="I282" i="2"/>
  <c r="J282" i="2"/>
  <c r="M282" i="2"/>
  <c r="N282" i="2"/>
  <c r="R282" i="2"/>
  <c r="S282" i="2"/>
  <c r="C283" i="2"/>
  <c r="D283" i="2"/>
  <c r="I283" i="2"/>
  <c r="J283" i="2"/>
  <c r="M283" i="2"/>
  <c r="N283" i="2"/>
  <c r="R283" i="2"/>
  <c r="S283" i="2"/>
  <c r="C284" i="2"/>
  <c r="D284" i="2"/>
  <c r="I284" i="2"/>
  <c r="J284" i="2"/>
  <c r="M284" i="2"/>
  <c r="N284" i="2"/>
  <c r="R284" i="2"/>
  <c r="S284" i="2"/>
  <c r="C285" i="2"/>
  <c r="D285" i="2"/>
  <c r="I285" i="2"/>
  <c r="J285" i="2"/>
  <c r="M285" i="2"/>
  <c r="N285" i="2"/>
  <c r="R285" i="2"/>
  <c r="S285" i="2"/>
  <c r="C286" i="2"/>
  <c r="D286" i="2"/>
  <c r="I286" i="2"/>
  <c r="J286" i="2"/>
  <c r="M286" i="2"/>
  <c r="N286" i="2"/>
  <c r="R286" i="2"/>
  <c r="S286" i="2"/>
  <c r="C287" i="2"/>
  <c r="D287" i="2"/>
  <c r="I287" i="2"/>
  <c r="J287" i="2"/>
  <c r="M287" i="2"/>
  <c r="N287" i="2"/>
  <c r="R287" i="2"/>
  <c r="S287" i="2"/>
  <c r="C288" i="2"/>
  <c r="D288" i="2"/>
  <c r="I288" i="2"/>
  <c r="J288" i="2"/>
  <c r="M288" i="2"/>
  <c r="N288" i="2"/>
  <c r="R288" i="2"/>
  <c r="S288" i="2"/>
  <c r="C289" i="2"/>
  <c r="D289" i="2"/>
  <c r="I289" i="2"/>
  <c r="J289" i="2"/>
  <c r="M289" i="2"/>
  <c r="N289" i="2"/>
  <c r="R289" i="2"/>
  <c r="S289" i="2"/>
  <c r="C290" i="2"/>
  <c r="D290" i="2"/>
  <c r="I290" i="2"/>
  <c r="J290" i="2"/>
  <c r="M290" i="2"/>
  <c r="N290" i="2"/>
  <c r="R290" i="2"/>
  <c r="S290" i="2"/>
  <c r="C291" i="2"/>
  <c r="D291" i="2"/>
  <c r="I291" i="2"/>
  <c r="J291" i="2"/>
  <c r="M291" i="2"/>
  <c r="N291" i="2"/>
  <c r="R291" i="2"/>
  <c r="S291" i="2"/>
  <c r="C292" i="2"/>
  <c r="D292" i="2"/>
  <c r="I292" i="2"/>
  <c r="J292" i="2"/>
  <c r="M292" i="2"/>
  <c r="N292" i="2"/>
  <c r="R292" i="2"/>
  <c r="S292" i="2"/>
  <c r="C293" i="2"/>
  <c r="D293" i="2"/>
  <c r="I293" i="2"/>
  <c r="J293" i="2"/>
  <c r="M293" i="2"/>
  <c r="N293" i="2"/>
  <c r="R293" i="2"/>
  <c r="S293" i="2"/>
  <c r="C294" i="2"/>
  <c r="D294" i="2"/>
  <c r="I294" i="2"/>
  <c r="J294" i="2"/>
  <c r="M294" i="2"/>
  <c r="N294" i="2"/>
  <c r="R294" i="2"/>
  <c r="S294" i="2"/>
  <c r="C295" i="2"/>
  <c r="D295" i="2"/>
  <c r="I295" i="2"/>
  <c r="J295" i="2"/>
  <c r="M295" i="2"/>
  <c r="N295" i="2"/>
  <c r="R295" i="2"/>
  <c r="S295" i="2"/>
  <c r="C296" i="2"/>
  <c r="D296" i="2"/>
  <c r="I296" i="2"/>
  <c r="J296" i="2"/>
  <c r="M296" i="2"/>
  <c r="N296" i="2"/>
  <c r="R296" i="2"/>
  <c r="S296" i="2"/>
  <c r="C297" i="2"/>
  <c r="D297" i="2"/>
  <c r="I297" i="2"/>
  <c r="J297" i="2"/>
  <c r="M297" i="2"/>
  <c r="N297" i="2"/>
  <c r="R297" i="2"/>
  <c r="S297" i="2"/>
  <c r="C298" i="2"/>
  <c r="D298" i="2"/>
  <c r="I298" i="2"/>
  <c r="J298" i="2"/>
  <c r="M298" i="2"/>
  <c r="N298" i="2"/>
  <c r="R298" i="2"/>
  <c r="S298" i="2"/>
  <c r="C299" i="2"/>
  <c r="D299" i="2"/>
  <c r="I299" i="2"/>
  <c r="J299" i="2"/>
  <c r="M299" i="2"/>
  <c r="N299" i="2"/>
  <c r="R299" i="2"/>
  <c r="S299" i="2"/>
  <c r="C300" i="2"/>
  <c r="D300" i="2"/>
  <c r="I300" i="2"/>
  <c r="J300" i="2"/>
  <c r="M300" i="2"/>
  <c r="N300" i="2"/>
  <c r="R300" i="2"/>
  <c r="S300" i="2"/>
  <c r="C301" i="2"/>
  <c r="D301" i="2"/>
  <c r="I301" i="2"/>
  <c r="J301" i="2"/>
  <c r="M301" i="2"/>
  <c r="N301" i="2"/>
  <c r="R301" i="2"/>
  <c r="S301" i="2"/>
  <c r="C302" i="2"/>
  <c r="D302" i="2"/>
  <c r="I302" i="2"/>
  <c r="J302" i="2"/>
  <c r="M302" i="2"/>
  <c r="N302" i="2"/>
  <c r="R302" i="2"/>
  <c r="S302" i="2"/>
  <c r="C303" i="2"/>
  <c r="D303" i="2"/>
  <c r="I303" i="2"/>
  <c r="J303" i="2"/>
  <c r="M303" i="2"/>
  <c r="N303" i="2"/>
  <c r="R303" i="2"/>
  <c r="S303" i="2"/>
  <c r="C304" i="2"/>
  <c r="D304" i="2"/>
  <c r="I304" i="2"/>
  <c r="J304" i="2"/>
  <c r="M304" i="2"/>
  <c r="N304" i="2"/>
  <c r="R304" i="2"/>
  <c r="S304" i="2"/>
  <c r="C305" i="2"/>
  <c r="D305" i="2"/>
  <c r="I305" i="2"/>
  <c r="J305" i="2"/>
  <c r="M305" i="2"/>
  <c r="N305" i="2"/>
  <c r="R305" i="2"/>
  <c r="S305" i="2"/>
  <c r="C306" i="2"/>
  <c r="D306" i="2"/>
  <c r="I306" i="2"/>
  <c r="J306" i="2"/>
  <c r="M306" i="2"/>
  <c r="N306" i="2"/>
  <c r="R306" i="2"/>
  <c r="S306" i="2"/>
  <c r="C307" i="2"/>
  <c r="D307" i="2"/>
  <c r="I307" i="2"/>
  <c r="J307" i="2"/>
  <c r="M307" i="2"/>
  <c r="N307" i="2"/>
  <c r="R307" i="2"/>
  <c r="S307" i="2"/>
  <c r="C308" i="2"/>
  <c r="D308" i="2"/>
  <c r="I308" i="2"/>
  <c r="J308" i="2"/>
  <c r="M308" i="2"/>
  <c r="N308" i="2"/>
  <c r="R308" i="2"/>
  <c r="S308" i="2"/>
  <c r="C309" i="2"/>
  <c r="D309" i="2"/>
  <c r="I309" i="2"/>
  <c r="J309" i="2"/>
  <c r="M309" i="2"/>
  <c r="N309" i="2"/>
  <c r="R309" i="2"/>
  <c r="S309" i="2"/>
  <c r="C310" i="2"/>
  <c r="D310" i="2"/>
  <c r="I310" i="2"/>
  <c r="J310" i="2"/>
  <c r="M310" i="2"/>
  <c r="N310" i="2"/>
  <c r="R310" i="2"/>
  <c r="S310" i="2"/>
  <c r="C311" i="2"/>
  <c r="D311" i="2"/>
  <c r="I311" i="2"/>
  <c r="J311" i="2"/>
  <c r="M311" i="2"/>
  <c r="N311" i="2"/>
  <c r="R311" i="2"/>
  <c r="S311" i="2"/>
  <c r="C312" i="2"/>
  <c r="D312" i="2"/>
  <c r="I312" i="2"/>
  <c r="J312" i="2"/>
  <c r="M312" i="2"/>
  <c r="N312" i="2"/>
  <c r="R312" i="2"/>
  <c r="S312" i="2"/>
  <c r="C313" i="2"/>
  <c r="D313" i="2"/>
  <c r="I313" i="2"/>
  <c r="J313" i="2"/>
  <c r="M313" i="2"/>
  <c r="N313" i="2"/>
  <c r="R313" i="2"/>
  <c r="S313" i="2"/>
  <c r="C314" i="2"/>
  <c r="D314" i="2"/>
  <c r="I314" i="2"/>
  <c r="J314" i="2"/>
  <c r="M314" i="2"/>
  <c r="N314" i="2"/>
  <c r="R314" i="2"/>
  <c r="S314" i="2"/>
  <c r="C315" i="2"/>
  <c r="D315" i="2"/>
  <c r="I315" i="2"/>
  <c r="J315" i="2"/>
  <c r="M315" i="2"/>
  <c r="N315" i="2"/>
  <c r="R315" i="2"/>
  <c r="S315" i="2"/>
  <c r="C316" i="2"/>
  <c r="D316" i="2"/>
  <c r="I316" i="2"/>
  <c r="J316" i="2"/>
  <c r="M316" i="2"/>
  <c r="N316" i="2"/>
  <c r="R316" i="2"/>
  <c r="S316" i="2"/>
  <c r="C317" i="2"/>
  <c r="D317" i="2"/>
  <c r="I317" i="2"/>
  <c r="J317" i="2"/>
  <c r="M317" i="2"/>
  <c r="N317" i="2"/>
  <c r="R317" i="2"/>
  <c r="S317" i="2"/>
  <c r="C318" i="2"/>
  <c r="D318" i="2"/>
  <c r="I318" i="2"/>
  <c r="J318" i="2"/>
  <c r="M318" i="2"/>
  <c r="N318" i="2"/>
  <c r="R318" i="2"/>
  <c r="S318" i="2"/>
  <c r="C319" i="2"/>
  <c r="D319" i="2"/>
  <c r="I319" i="2"/>
  <c r="J319" i="2"/>
  <c r="M319" i="2"/>
  <c r="N319" i="2"/>
  <c r="R319" i="2"/>
  <c r="S319" i="2"/>
  <c r="C320" i="2"/>
  <c r="D320" i="2"/>
  <c r="I320" i="2"/>
  <c r="J320" i="2"/>
  <c r="M320" i="2"/>
  <c r="N320" i="2"/>
  <c r="R320" i="2"/>
  <c r="S320" i="2"/>
  <c r="C321" i="2"/>
  <c r="D321" i="2"/>
  <c r="I321" i="2"/>
  <c r="J321" i="2"/>
  <c r="M321" i="2"/>
  <c r="N321" i="2"/>
  <c r="R321" i="2"/>
  <c r="S321" i="2"/>
  <c r="C322" i="2"/>
  <c r="D322" i="2"/>
  <c r="I322" i="2"/>
  <c r="J322" i="2"/>
  <c r="M322" i="2"/>
  <c r="N322" i="2"/>
  <c r="R322" i="2"/>
  <c r="S322" i="2"/>
  <c r="C323" i="2"/>
  <c r="D323" i="2"/>
  <c r="I323" i="2"/>
  <c r="J323" i="2"/>
  <c r="M323" i="2"/>
  <c r="N323" i="2"/>
  <c r="R323" i="2"/>
  <c r="S323" i="2"/>
  <c r="C324" i="2"/>
  <c r="D324" i="2"/>
  <c r="I324" i="2"/>
  <c r="J324" i="2"/>
  <c r="M324" i="2"/>
  <c r="N324" i="2"/>
  <c r="R324" i="2"/>
  <c r="S324" i="2"/>
  <c r="C325" i="2"/>
  <c r="D325" i="2"/>
  <c r="I325" i="2"/>
  <c r="J325" i="2"/>
  <c r="M325" i="2"/>
  <c r="N325" i="2"/>
  <c r="R325" i="2"/>
  <c r="S325" i="2"/>
  <c r="C326" i="2"/>
  <c r="D326" i="2"/>
  <c r="I326" i="2"/>
  <c r="J326" i="2"/>
  <c r="M326" i="2"/>
  <c r="N326" i="2"/>
  <c r="R326" i="2"/>
  <c r="S326" i="2"/>
  <c r="C327" i="2"/>
  <c r="D327" i="2"/>
  <c r="I327" i="2"/>
  <c r="J327" i="2"/>
  <c r="M327" i="2"/>
  <c r="N327" i="2"/>
  <c r="R327" i="2"/>
  <c r="S327" i="2"/>
  <c r="C328" i="2"/>
  <c r="D328" i="2"/>
  <c r="I328" i="2"/>
  <c r="J328" i="2"/>
  <c r="M328" i="2"/>
  <c r="N328" i="2"/>
  <c r="R328" i="2"/>
  <c r="S328" i="2"/>
  <c r="C329" i="2"/>
  <c r="D329" i="2"/>
  <c r="I329" i="2"/>
  <c r="J329" i="2"/>
  <c r="M329" i="2"/>
  <c r="N329" i="2"/>
  <c r="R329" i="2"/>
  <c r="S329" i="2"/>
  <c r="C330" i="2"/>
  <c r="D330" i="2"/>
  <c r="I330" i="2"/>
  <c r="J330" i="2"/>
  <c r="M330" i="2"/>
  <c r="N330" i="2"/>
  <c r="R330" i="2"/>
  <c r="S330" i="2"/>
  <c r="C331" i="2"/>
  <c r="D331" i="2"/>
  <c r="I331" i="2"/>
  <c r="J331" i="2"/>
  <c r="M331" i="2"/>
  <c r="N331" i="2"/>
  <c r="R331" i="2"/>
  <c r="S331" i="2"/>
  <c r="C332" i="2"/>
  <c r="D332" i="2"/>
  <c r="I332" i="2"/>
  <c r="J332" i="2"/>
  <c r="M332" i="2"/>
  <c r="N332" i="2"/>
  <c r="R332" i="2"/>
  <c r="S332" i="2"/>
  <c r="C333" i="2"/>
  <c r="D333" i="2"/>
  <c r="I333" i="2"/>
  <c r="J333" i="2"/>
  <c r="M333" i="2"/>
  <c r="N333" i="2"/>
  <c r="R333" i="2"/>
  <c r="S333" i="2"/>
  <c r="C334" i="2"/>
  <c r="D334" i="2"/>
  <c r="I334" i="2"/>
  <c r="J334" i="2"/>
  <c r="M334" i="2"/>
  <c r="N334" i="2"/>
  <c r="R334" i="2"/>
  <c r="S334" i="2"/>
  <c r="C335" i="2"/>
  <c r="D335" i="2"/>
  <c r="I335" i="2"/>
  <c r="J335" i="2"/>
  <c r="M335" i="2"/>
  <c r="N335" i="2"/>
  <c r="R335" i="2"/>
  <c r="S335" i="2"/>
  <c r="C336" i="2"/>
  <c r="D336" i="2"/>
  <c r="I336" i="2"/>
  <c r="J336" i="2"/>
  <c r="M336" i="2"/>
  <c r="N336" i="2"/>
  <c r="R336" i="2"/>
  <c r="S336" i="2"/>
  <c r="C337" i="2"/>
  <c r="D337" i="2"/>
  <c r="I337" i="2"/>
  <c r="J337" i="2"/>
  <c r="M337" i="2"/>
  <c r="N337" i="2"/>
  <c r="R337" i="2"/>
  <c r="S337" i="2"/>
  <c r="C338" i="2"/>
  <c r="D338" i="2"/>
  <c r="I338" i="2"/>
  <c r="J338" i="2"/>
  <c r="M338" i="2"/>
  <c r="N338" i="2"/>
  <c r="R338" i="2"/>
  <c r="S338" i="2"/>
  <c r="C339" i="2"/>
  <c r="D339" i="2"/>
  <c r="I339" i="2"/>
  <c r="J339" i="2"/>
  <c r="M339" i="2"/>
  <c r="N339" i="2"/>
  <c r="R339" i="2"/>
  <c r="S339" i="2"/>
  <c r="C340" i="2"/>
  <c r="D340" i="2"/>
  <c r="I340" i="2"/>
  <c r="J340" i="2"/>
  <c r="M340" i="2"/>
  <c r="N340" i="2"/>
  <c r="R340" i="2"/>
  <c r="S340" i="2"/>
  <c r="C341" i="2"/>
  <c r="D341" i="2"/>
  <c r="I341" i="2"/>
  <c r="J341" i="2"/>
  <c r="M341" i="2"/>
  <c r="N341" i="2"/>
  <c r="R341" i="2"/>
  <c r="S341" i="2"/>
  <c r="C342" i="2"/>
  <c r="D342" i="2"/>
  <c r="I342" i="2"/>
  <c r="J342" i="2"/>
  <c r="M342" i="2"/>
  <c r="N342" i="2"/>
  <c r="R342" i="2"/>
  <c r="S342" i="2"/>
  <c r="C343" i="2"/>
  <c r="D343" i="2"/>
  <c r="I343" i="2"/>
  <c r="J343" i="2"/>
  <c r="M343" i="2"/>
  <c r="N343" i="2"/>
  <c r="R343" i="2"/>
  <c r="S343" i="2"/>
  <c r="C344" i="2"/>
  <c r="D344" i="2"/>
  <c r="I344" i="2"/>
  <c r="J344" i="2"/>
  <c r="M344" i="2"/>
  <c r="N344" i="2"/>
  <c r="R344" i="2"/>
  <c r="S344" i="2"/>
  <c r="C345" i="2"/>
  <c r="D345" i="2"/>
  <c r="I345" i="2"/>
  <c r="J345" i="2"/>
  <c r="M345" i="2"/>
  <c r="N345" i="2"/>
  <c r="R345" i="2"/>
  <c r="S345" i="2"/>
  <c r="C346" i="2"/>
  <c r="D346" i="2"/>
  <c r="I346" i="2"/>
  <c r="J346" i="2"/>
  <c r="M346" i="2"/>
  <c r="N346" i="2"/>
  <c r="R346" i="2"/>
  <c r="S346" i="2"/>
  <c r="C347" i="2"/>
  <c r="D347" i="2"/>
  <c r="I347" i="2"/>
  <c r="J347" i="2"/>
  <c r="M347" i="2"/>
  <c r="N347" i="2"/>
  <c r="R347" i="2"/>
  <c r="S347" i="2"/>
  <c r="C348" i="2"/>
  <c r="D348" i="2"/>
  <c r="I348" i="2"/>
  <c r="J348" i="2"/>
  <c r="M348" i="2"/>
  <c r="N348" i="2"/>
  <c r="R348" i="2"/>
  <c r="S348" i="2"/>
  <c r="C349" i="2"/>
  <c r="D349" i="2"/>
  <c r="I349" i="2"/>
  <c r="J349" i="2"/>
  <c r="M349" i="2"/>
  <c r="N349" i="2"/>
  <c r="R349" i="2"/>
  <c r="S349" i="2"/>
  <c r="C350" i="2"/>
  <c r="D350" i="2"/>
  <c r="I350" i="2"/>
  <c r="J350" i="2"/>
  <c r="M350" i="2"/>
  <c r="N350" i="2"/>
  <c r="R350" i="2"/>
  <c r="S350" i="2"/>
  <c r="C351" i="2"/>
  <c r="D351" i="2"/>
  <c r="I351" i="2"/>
  <c r="J351" i="2"/>
  <c r="M351" i="2"/>
  <c r="N351" i="2"/>
  <c r="R351" i="2"/>
  <c r="S351" i="2"/>
  <c r="C352" i="2"/>
  <c r="D352" i="2"/>
  <c r="I352" i="2"/>
  <c r="J352" i="2"/>
  <c r="M352" i="2"/>
  <c r="N352" i="2"/>
  <c r="R352" i="2"/>
  <c r="S352" i="2"/>
  <c r="C353" i="2"/>
  <c r="D353" i="2"/>
  <c r="I353" i="2"/>
  <c r="J353" i="2"/>
  <c r="M353" i="2"/>
  <c r="N353" i="2"/>
  <c r="R353" i="2"/>
  <c r="S353" i="2"/>
  <c r="C354" i="2"/>
  <c r="D354" i="2"/>
  <c r="I354" i="2"/>
  <c r="J354" i="2"/>
  <c r="M354" i="2"/>
  <c r="N354" i="2"/>
  <c r="R354" i="2"/>
  <c r="S354" i="2"/>
  <c r="C355" i="2"/>
  <c r="D355" i="2"/>
  <c r="I355" i="2"/>
  <c r="J355" i="2"/>
  <c r="M355" i="2"/>
  <c r="N355" i="2"/>
  <c r="R355" i="2"/>
  <c r="S355" i="2"/>
  <c r="C356" i="2"/>
  <c r="D356" i="2"/>
  <c r="I356" i="2"/>
  <c r="J356" i="2"/>
  <c r="M356" i="2"/>
  <c r="N356" i="2"/>
  <c r="R356" i="2"/>
  <c r="S356" i="2"/>
  <c r="C357" i="2"/>
  <c r="D357" i="2"/>
  <c r="I357" i="2"/>
  <c r="J357" i="2"/>
  <c r="M357" i="2"/>
  <c r="N357" i="2"/>
  <c r="R357" i="2"/>
  <c r="S357" i="2"/>
  <c r="C358" i="2"/>
  <c r="D358" i="2"/>
  <c r="I358" i="2"/>
  <c r="J358" i="2"/>
  <c r="M358" i="2"/>
  <c r="N358" i="2"/>
  <c r="R358" i="2"/>
  <c r="S358" i="2"/>
  <c r="C359" i="2"/>
  <c r="D359" i="2"/>
  <c r="I359" i="2"/>
  <c r="J359" i="2"/>
  <c r="M359" i="2"/>
  <c r="N359" i="2"/>
  <c r="R359" i="2"/>
  <c r="S359" i="2"/>
  <c r="C360" i="2"/>
  <c r="D360" i="2"/>
  <c r="I360" i="2"/>
  <c r="J360" i="2"/>
  <c r="M360" i="2"/>
  <c r="N360" i="2"/>
  <c r="R360" i="2"/>
  <c r="S360" i="2"/>
  <c r="C361" i="2"/>
  <c r="D361" i="2"/>
  <c r="I361" i="2"/>
  <c r="J361" i="2"/>
  <c r="M361" i="2"/>
  <c r="N361" i="2"/>
  <c r="R361" i="2"/>
  <c r="S361" i="2"/>
  <c r="C362" i="2"/>
  <c r="D362" i="2"/>
  <c r="I362" i="2"/>
  <c r="J362" i="2"/>
  <c r="M362" i="2"/>
  <c r="N362" i="2"/>
  <c r="R362" i="2"/>
  <c r="S362" i="2"/>
  <c r="C363" i="2"/>
  <c r="D363" i="2"/>
  <c r="I363" i="2"/>
  <c r="J363" i="2"/>
  <c r="M363" i="2"/>
  <c r="N363" i="2"/>
  <c r="R363" i="2"/>
  <c r="S363" i="2"/>
  <c r="C364" i="2"/>
  <c r="D364" i="2"/>
  <c r="I364" i="2"/>
  <c r="J364" i="2"/>
  <c r="M364" i="2"/>
  <c r="N364" i="2"/>
  <c r="R364" i="2"/>
  <c r="S364" i="2"/>
  <c r="C365" i="2"/>
  <c r="D365" i="2"/>
  <c r="I365" i="2"/>
  <c r="J365" i="2"/>
  <c r="M365" i="2"/>
  <c r="N365" i="2"/>
  <c r="R365" i="2"/>
  <c r="S365" i="2"/>
  <c r="C366" i="2"/>
  <c r="D366" i="2"/>
  <c r="I366" i="2"/>
  <c r="J366" i="2"/>
  <c r="M366" i="2"/>
  <c r="N366" i="2"/>
  <c r="R366" i="2"/>
  <c r="S366" i="2"/>
  <c r="C367" i="2"/>
  <c r="D367" i="2"/>
  <c r="I367" i="2"/>
  <c r="J367" i="2"/>
  <c r="M367" i="2"/>
  <c r="N367" i="2"/>
  <c r="R367" i="2"/>
  <c r="S367" i="2"/>
  <c r="C368" i="2"/>
  <c r="D368" i="2"/>
  <c r="I368" i="2"/>
  <c r="J368" i="2"/>
  <c r="M368" i="2"/>
  <c r="N368" i="2"/>
  <c r="R368" i="2"/>
  <c r="S368" i="2"/>
  <c r="C369" i="2"/>
  <c r="D369" i="2"/>
  <c r="I369" i="2"/>
  <c r="J369" i="2"/>
  <c r="M369" i="2"/>
  <c r="N369" i="2"/>
  <c r="R369" i="2"/>
  <c r="S369" i="2"/>
  <c r="C370" i="2"/>
  <c r="D370" i="2"/>
  <c r="I370" i="2"/>
  <c r="J370" i="2"/>
  <c r="M370" i="2"/>
  <c r="N370" i="2"/>
  <c r="R370" i="2"/>
  <c r="S370" i="2"/>
  <c r="C371" i="2"/>
  <c r="D371" i="2"/>
  <c r="I371" i="2"/>
  <c r="J371" i="2"/>
  <c r="M371" i="2"/>
  <c r="N371" i="2"/>
  <c r="R371" i="2"/>
  <c r="S371" i="2"/>
  <c r="C372" i="2"/>
  <c r="D372" i="2"/>
  <c r="I372" i="2"/>
  <c r="J372" i="2"/>
  <c r="M372" i="2"/>
  <c r="N372" i="2"/>
  <c r="R372" i="2"/>
  <c r="S372" i="2"/>
  <c r="C373" i="2"/>
  <c r="D373" i="2"/>
  <c r="I373" i="2"/>
  <c r="J373" i="2"/>
  <c r="M373" i="2"/>
  <c r="N373" i="2"/>
  <c r="R373" i="2"/>
  <c r="S373" i="2"/>
  <c r="C374" i="2"/>
  <c r="D374" i="2"/>
  <c r="I374" i="2"/>
  <c r="J374" i="2"/>
  <c r="M374" i="2"/>
  <c r="N374" i="2"/>
  <c r="R374" i="2"/>
  <c r="S374" i="2"/>
  <c r="C375" i="2"/>
  <c r="D375" i="2"/>
  <c r="I375" i="2"/>
  <c r="J375" i="2"/>
  <c r="M375" i="2"/>
  <c r="N375" i="2"/>
  <c r="R375" i="2"/>
  <c r="S375" i="2"/>
  <c r="C376" i="2"/>
  <c r="D376" i="2"/>
  <c r="I376" i="2"/>
  <c r="J376" i="2"/>
  <c r="M376" i="2"/>
  <c r="N376" i="2"/>
  <c r="R376" i="2"/>
  <c r="S376" i="2"/>
  <c r="C377" i="2"/>
  <c r="D377" i="2"/>
  <c r="I377" i="2"/>
  <c r="J377" i="2"/>
  <c r="M377" i="2"/>
  <c r="N377" i="2"/>
  <c r="R377" i="2"/>
  <c r="S377" i="2"/>
  <c r="C378" i="2"/>
  <c r="D378" i="2"/>
  <c r="I378" i="2"/>
  <c r="J378" i="2"/>
  <c r="M378" i="2"/>
  <c r="N378" i="2"/>
  <c r="R378" i="2"/>
  <c r="S378" i="2"/>
  <c r="C379" i="2"/>
  <c r="D379" i="2"/>
  <c r="I379" i="2"/>
  <c r="J379" i="2"/>
  <c r="M379" i="2"/>
  <c r="N379" i="2"/>
  <c r="R379" i="2"/>
  <c r="S379" i="2"/>
  <c r="C380" i="2"/>
  <c r="D380" i="2"/>
  <c r="I380" i="2"/>
  <c r="J380" i="2"/>
  <c r="M380" i="2"/>
  <c r="N380" i="2"/>
  <c r="R380" i="2"/>
  <c r="S380" i="2"/>
  <c r="C381" i="2"/>
  <c r="D381" i="2"/>
  <c r="I381" i="2"/>
  <c r="J381" i="2"/>
  <c r="M381" i="2"/>
  <c r="N381" i="2"/>
  <c r="R381" i="2"/>
  <c r="S381" i="2"/>
  <c r="C382" i="2"/>
  <c r="D382" i="2"/>
  <c r="I382" i="2"/>
  <c r="J382" i="2"/>
  <c r="M382" i="2"/>
  <c r="N382" i="2"/>
  <c r="R382" i="2"/>
  <c r="S382" i="2"/>
  <c r="C383" i="2"/>
  <c r="D383" i="2"/>
  <c r="I383" i="2"/>
  <c r="J383" i="2"/>
  <c r="M383" i="2"/>
  <c r="N383" i="2"/>
  <c r="R383" i="2"/>
  <c r="S383" i="2"/>
  <c r="C384" i="2"/>
  <c r="D384" i="2"/>
  <c r="I384" i="2"/>
  <c r="J384" i="2"/>
  <c r="M384" i="2"/>
  <c r="N384" i="2"/>
  <c r="R384" i="2"/>
  <c r="S384" i="2"/>
  <c r="C385" i="2"/>
  <c r="D385" i="2"/>
  <c r="I385" i="2"/>
  <c r="J385" i="2"/>
  <c r="M385" i="2"/>
  <c r="N385" i="2"/>
  <c r="R385" i="2"/>
  <c r="S385" i="2"/>
  <c r="C386" i="2"/>
  <c r="D386" i="2"/>
  <c r="I386" i="2"/>
  <c r="J386" i="2"/>
  <c r="M386" i="2"/>
  <c r="N386" i="2"/>
  <c r="R386" i="2"/>
  <c r="S386" i="2"/>
  <c r="C387" i="2"/>
  <c r="D387" i="2"/>
  <c r="I387" i="2"/>
  <c r="J387" i="2"/>
  <c r="M387" i="2"/>
  <c r="N387" i="2"/>
  <c r="R387" i="2"/>
  <c r="S387" i="2"/>
  <c r="C388" i="2"/>
  <c r="D388" i="2"/>
  <c r="I388" i="2"/>
  <c r="J388" i="2"/>
  <c r="M388" i="2"/>
  <c r="N388" i="2"/>
  <c r="R388" i="2"/>
  <c r="S388" i="2"/>
  <c r="C389" i="2"/>
  <c r="D389" i="2"/>
  <c r="I389" i="2"/>
  <c r="J389" i="2"/>
  <c r="M389" i="2"/>
  <c r="N389" i="2"/>
  <c r="R389" i="2"/>
  <c r="S389" i="2"/>
  <c r="C390" i="2"/>
  <c r="D390" i="2"/>
  <c r="I390" i="2"/>
  <c r="J390" i="2"/>
  <c r="M390" i="2"/>
  <c r="N390" i="2"/>
  <c r="R390" i="2"/>
  <c r="S390" i="2"/>
  <c r="C391" i="2"/>
  <c r="D391" i="2"/>
  <c r="I391" i="2"/>
  <c r="J391" i="2"/>
  <c r="M391" i="2"/>
  <c r="N391" i="2"/>
  <c r="R391" i="2"/>
  <c r="S391" i="2"/>
  <c r="C392" i="2"/>
  <c r="D392" i="2"/>
  <c r="I392" i="2"/>
  <c r="J392" i="2"/>
  <c r="M392" i="2"/>
  <c r="N392" i="2"/>
  <c r="R392" i="2"/>
  <c r="S392" i="2"/>
  <c r="C393" i="2"/>
  <c r="D393" i="2"/>
  <c r="I393" i="2"/>
  <c r="J393" i="2"/>
  <c r="M393" i="2"/>
  <c r="N393" i="2"/>
  <c r="R393" i="2"/>
  <c r="S393" i="2"/>
  <c r="C394" i="2"/>
  <c r="D394" i="2"/>
  <c r="I394" i="2"/>
  <c r="J394" i="2"/>
  <c r="M394" i="2"/>
  <c r="N394" i="2"/>
  <c r="R394" i="2"/>
  <c r="S394" i="2"/>
  <c r="C395" i="2"/>
  <c r="D395" i="2"/>
  <c r="I395" i="2"/>
  <c r="J395" i="2"/>
  <c r="M395" i="2"/>
  <c r="N395" i="2"/>
  <c r="R395" i="2"/>
  <c r="S395" i="2"/>
  <c r="C396" i="2"/>
  <c r="D396" i="2"/>
  <c r="I396" i="2"/>
  <c r="J396" i="2"/>
  <c r="M396" i="2"/>
  <c r="N396" i="2"/>
  <c r="R396" i="2"/>
  <c r="S396" i="2"/>
  <c r="C397" i="2"/>
  <c r="D397" i="2"/>
  <c r="I397" i="2"/>
  <c r="J397" i="2"/>
  <c r="M397" i="2"/>
  <c r="N397" i="2"/>
  <c r="R397" i="2"/>
  <c r="S397" i="2"/>
  <c r="C398" i="2"/>
  <c r="D398" i="2"/>
  <c r="I398" i="2"/>
  <c r="J398" i="2"/>
  <c r="M398" i="2"/>
  <c r="N398" i="2"/>
  <c r="R398" i="2"/>
  <c r="S398" i="2"/>
  <c r="C399" i="2"/>
  <c r="D399" i="2"/>
  <c r="I399" i="2"/>
  <c r="J399" i="2"/>
  <c r="M399" i="2"/>
  <c r="N399" i="2"/>
  <c r="R399" i="2"/>
  <c r="S399" i="2"/>
  <c r="C400" i="2"/>
  <c r="D400" i="2"/>
  <c r="I400" i="2"/>
  <c r="J400" i="2"/>
  <c r="M400" i="2"/>
  <c r="N400" i="2"/>
  <c r="R400" i="2"/>
  <c r="S400" i="2"/>
  <c r="C401" i="2"/>
  <c r="D401" i="2"/>
  <c r="I401" i="2"/>
  <c r="J401" i="2"/>
  <c r="M401" i="2"/>
  <c r="N401" i="2"/>
  <c r="R401" i="2"/>
  <c r="S401" i="2"/>
  <c r="C402" i="2"/>
  <c r="D402" i="2"/>
  <c r="I402" i="2"/>
  <c r="J402" i="2"/>
  <c r="M402" i="2"/>
  <c r="N402" i="2"/>
  <c r="R402" i="2"/>
  <c r="S402" i="2"/>
  <c r="C403" i="2"/>
  <c r="D403" i="2"/>
  <c r="I403" i="2"/>
  <c r="J403" i="2"/>
  <c r="M403" i="2"/>
  <c r="N403" i="2"/>
  <c r="R403" i="2"/>
  <c r="S403" i="2"/>
  <c r="C404" i="2"/>
  <c r="D404" i="2"/>
  <c r="I404" i="2"/>
  <c r="J404" i="2"/>
  <c r="M404" i="2"/>
  <c r="N404" i="2"/>
  <c r="R404" i="2"/>
  <c r="S404" i="2"/>
  <c r="C405" i="2"/>
  <c r="D405" i="2"/>
  <c r="I405" i="2"/>
  <c r="J405" i="2"/>
  <c r="M405" i="2"/>
  <c r="N405" i="2"/>
  <c r="R405" i="2"/>
  <c r="S405" i="2"/>
  <c r="C406" i="2"/>
  <c r="D406" i="2"/>
  <c r="I406" i="2"/>
  <c r="J406" i="2"/>
  <c r="M406" i="2"/>
  <c r="N406" i="2"/>
  <c r="R406" i="2"/>
  <c r="S406" i="2"/>
  <c r="C407" i="2"/>
  <c r="D407" i="2"/>
  <c r="I407" i="2"/>
  <c r="J407" i="2"/>
  <c r="M407" i="2"/>
  <c r="N407" i="2"/>
  <c r="R407" i="2"/>
  <c r="S407" i="2"/>
  <c r="C408" i="2"/>
  <c r="D408" i="2"/>
  <c r="I408" i="2"/>
  <c r="J408" i="2"/>
  <c r="M408" i="2"/>
  <c r="N408" i="2"/>
  <c r="R408" i="2"/>
  <c r="S408" i="2"/>
  <c r="C409" i="2"/>
  <c r="D409" i="2"/>
  <c r="I409" i="2"/>
  <c r="J409" i="2"/>
  <c r="M409" i="2"/>
  <c r="N409" i="2"/>
  <c r="R409" i="2"/>
  <c r="S409" i="2"/>
  <c r="C410" i="2"/>
  <c r="D410" i="2"/>
  <c r="I410" i="2"/>
  <c r="J410" i="2"/>
  <c r="M410" i="2"/>
  <c r="N410" i="2"/>
  <c r="R410" i="2"/>
  <c r="S410" i="2"/>
  <c r="C411" i="2"/>
  <c r="D411" i="2"/>
  <c r="I411" i="2"/>
  <c r="J411" i="2"/>
  <c r="M411" i="2"/>
  <c r="N411" i="2"/>
  <c r="R411" i="2"/>
  <c r="S411" i="2"/>
  <c r="C412" i="2"/>
  <c r="D412" i="2"/>
  <c r="I412" i="2"/>
  <c r="J412" i="2"/>
  <c r="M412" i="2"/>
  <c r="N412" i="2"/>
  <c r="R412" i="2"/>
  <c r="S412" i="2"/>
  <c r="C413" i="2"/>
  <c r="D413" i="2"/>
  <c r="I413" i="2"/>
  <c r="J413" i="2"/>
  <c r="M413" i="2"/>
  <c r="N413" i="2"/>
  <c r="R413" i="2"/>
  <c r="S413" i="2"/>
  <c r="C414" i="2"/>
  <c r="D414" i="2"/>
  <c r="I414" i="2"/>
  <c r="J414" i="2"/>
  <c r="M414" i="2"/>
  <c r="N414" i="2"/>
  <c r="R414" i="2"/>
  <c r="S414" i="2"/>
  <c r="C415" i="2"/>
  <c r="D415" i="2"/>
  <c r="I415" i="2"/>
  <c r="J415" i="2"/>
  <c r="M415" i="2"/>
  <c r="N415" i="2"/>
  <c r="R415" i="2"/>
  <c r="S415" i="2"/>
  <c r="C416" i="2"/>
  <c r="D416" i="2"/>
  <c r="I416" i="2"/>
  <c r="J416" i="2"/>
  <c r="M416" i="2"/>
  <c r="N416" i="2"/>
  <c r="R416" i="2"/>
  <c r="S416" i="2"/>
  <c r="C417" i="2"/>
  <c r="D417" i="2"/>
  <c r="I417" i="2"/>
  <c r="J417" i="2"/>
  <c r="M417" i="2"/>
  <c r="N417" i="2"/>
  <c r="R417" i="2"/>
  <c r="S417" i="2"/>
  <c r="C418" i="2"/>
  <c r="D418" i="2"/>
  <c r="I418" i="2"/>
  <c r="J418" i="2"/>
  <c r="M418" i="2"/>
  <c r="N418" i="2"/>
  <c r="R418" i="2"/>
  <c r="S418" i="2"/>
  <c r="C419" i="2"/>
  <c r="D419" i="2"/>
  <c r="I419" i="2"/>
  <c r="J419" i="2"/>
  <c r="M419" i="2"/>
  <c r="N419" i="2"/>
  <c r="R419" i="2"/>
  <c r="S419" i="2"/>
  <c r="C420" i="2"/>
  <c r="D420" i="2"/>
  <c r="I420" i="2"/>
  <c r="J420" i="2"/>
  <c r="M420" i="2"/>
  <c r="N420" i="2"/>
  <c r="R420" i="2"/>
  <c r="S420" i="2"/>
  <c r="C421" i="2"/>
  <c r="D421" i="2"/>
  <c r="I421" i="2"/>
  <c r="J421" i="2"/>
  <c r="M421" i="2"/>
  <c r="N421" i="2"/>
  <c r="R421" i="2"/>
  <c r="S421" i="2"/>
  <c r="C422" i="2"/>
  <c r="D422" i="2"/>
  <c r="I422" i="2"/>
  <c r="J422" i="2"/>
  <c r="M422" i="2"/>
  <c r="N422" i="2"/>
  <c r="R422" i="2"/>
  <c r="S422" i="2"/>
  <c r="C423" i="2"/>
  <c r="D423" i="2"/>
  <c r="I423" i="2"/>
  <c r="J423" i="2"/>
  <c r="M423" i="2"/>
  <c r="N423" i="2"/>
  <c r="R423" i="2"/>
  <c r="S423" i="2"/>
  <c r="C424" i="2"/>
  <c r="D424" i="2"/>
  <c r="I424" i="2"/>
  <c r="J424" i="2"/>
  <c r="M424" i="2"/>
  <c r="N424" i="2"/>
  <c r="R424" i="2"/>
  <c r="S424" i="2"/>
  <c r="C425" i="2"/>
  <c r="D425" i="2"/>
  <c r="I425" i="2"/>
  <c r="J425" i="2"/>
  <c r="M425" i="2"/>
  <c r="N425" i="2"/>
  <c r="R425" i="2"/>
  <c r="S425" i="2"/>
  <c r="C426" i="2"/>
  <c r="D426" i="2"/>
  <c r="I426" i="2"/>
  <c r="J426" i="2"/>
  <c r="M426" i="2"/>
  <c r="N426" i="2"/>
  <c r="R426" i="2"/>
  <c r="S426" i="2"/>
  <c r="C427" i="2"/>
  <c r="D427" i="2"/>
  <c r="I427" i="2"/>
  <c r="J427" i="2"/>
  <c r="M427" i="2"/>
  <c r="N427" i="2"/>
  <c r="R427" i="2"/>
  <c r="S427" i="2"/>
  <c r="C428" i="2"/>
  <c r="D428" i="2"/>
  <c r="I428" i="2"/>
  <c r="J428" i="2"/>
  <c r="M428" i="2"/>
  <c r="N428" i="2"/>
  <c r="R428" i="2"/>
  <c r="S428" i="2"/>
  <c r="C429" i="2"/>
  <c r="D429" i="2"/>
  <c r="I429" i="2"/>
  <c r="J429" i="2"/>
  <c r="M429" i="2"/>
  <c r="N429" i="2"/>
  <c r="R429" i="2"/>
  <c r="S429" i="2"/>
  <c r="C430" i="2"/>
  <c r="D430" i="2"/>
  <c r="I430" i="2"/>
  <c r="J430" i="2"/>
  <c r="M430" i="2"/>
  <c r="N430" i="2"/>
  <c r="R430" i="2"/>
  <c r="S430" i="2"/>
  <c r="C431" i="2"/>
  <c r="D431" i="2"/>
  <c r="I431" i="2"/>
  <c r="J431" i="2"/>
  <c r="M431" i="2"/>
  <c r="N431" i="2"/>
  <c r="R431" i="2"/>
  <c r="S431" i="2"/>
  <c r="C432" i="2"/>
  <c r="D432" i="2"/>
  <c r="I432" i="2"/>
  <c r="J432" i="2"/>
  <c r="M432" i="2"/>
  <c r="N432" i="2"/>
  <c r="R432" i="2"/>
  <c r="S432" i="2"/>
  <c r="C433" i="2"/>
  <c r="D433" i="2"/>
  <c r="I433" i="2"/>
  <c r="J433" i="2"/>
  <c r="M433" i="2"/>
  <c r="N433" i="2"/>
  <c r="R433" i="2"/>
  <c r="S433" i="2"/>
  <c r="C434" i="2"/>
  <c r="D434" i="2"/>
  <c r="I434" i="2"/>
  <c r="J434" i="2"/>
  <c r="M434" i="2"/>
  <c r="N434" i="2"/>
  <c r="R434" i="2"/>
  <c r="S434" i="2"/>
  <c r="C435" i="2"/>
  <c r="D435" i="2"/>
  <c r="I435" i="2"/>
  <c r="J435" i="2"/>
  <c r="M435" i="2"/>
  <c r="N435" i="2"/>
  <c r="R435" i="2"/>
  <c r="S435" i="2"/>
  <c r="C436" i="2"/>
  <c r="D436" i="2"/>
  <c r="I436" i="2"/>
  <c r="J436" i="2"/>
  <c r="M436" i="2"/>
  <c r="N436" i="2"/>
  <c r="R436" i="2"/>
  <c r="S436" i="2"/>
  <c r="C437" i="2"/>
  <c r="D437" i="2"/>
  <c r="I437" i="2"/>
  <c r="J437" i="2"/>
  <c r="M437" i="2"/>
  <c r="N437" i="2"/>
  <c r="R437" i="2"/>
  <c r="S437" i="2"/>
  <c r="C438" i="2"/>
  <c r="D438" i="2"/>
  <c r="I438" i="2"/>
  <c r="J438" i="2"/>
  <c r="M438" i="2"/>
  <c r="N438" i="2"/>
  <c r="R438" i="2"/>
  <c r="S438" i="2"/>
  <c r="C439" i="2"/>
  <c r="D439" i="2"/>
  <c r="I439" i="2"/>
  <c r="J439" i="2"/>
  <c r="M439" i="2"/>
  <c r="N439" i="2"/>
  <c r="R439" i="2"/>
  <c r="S439" i="2"/>
  <c r="C440" i="2"/>
  <c r="D440" i="2"/>
  <c r="I440" i="2"/>
  <c r="J440" i="2"/>
  <c r="M440" i="2"/>
  <c r="N440" i="2"/>
  <c r="R440" i="2"/>
  <c r="S440" i="2"/>
  <c r="C441" i="2"/>
  <c r="D441" i="2"/>
  <c r="I441" i="2"/>
  <c r="J441" i="2"/>
  <c r="M441" i="2"/>
  <c r="N441" i="2"/>
  <c r="R441" i="2"/>
  <c r="S441" i="2"/>
  <c r="C442" i="2"/>
  <c r="D442" i="2"/>
  <c r="I442" i="2"/>
  <c r="J442" i="2"/>
  <c r="M442" i="2"/>
  <c r="N442" i="2"/>
  <c r="R442" i="2"/>
  <c r="S442" i="2"/>
  <c r="C443" i="2"/>
  <c r="D443" i="2"/>
  <c r="I443" i="2"/>
  <c r="J443" i="2"/>
  <c r="M443" i="2"/>
  <c r="N443" i="2"/>
  <c r="R443" i="2"/>
  <c r="S443" i="2"/>
  <c r="C444" i="2"/>
  <c r="D444" i="2"/>
  <c r="I444" i="2"/>
  <c r="J444" i="2"/>
  <c r="M444" i="2"/>
  <c r="N444" i="2"/>
  <c r="R444" i="2"/>
  <c r="S444" i="2"/>
  <c r="C445" i="2"/>
  <c r="D445" i="2"/>
  <c r="I445" i="2"/>
  <c r="J445" i="2"/>
  <c r="M445" i="2"/>
  <c r="N445" i="2"/>
  <c r="R445" i="2"/>
  <c r="S445" i="2"/>
  <c r="C446" i="2"/>
  <c r="D446" i="2"/>
  <c r="I446" i="2"/>
  <c r="J446" i="2"/>
  <c r="M446" i="2"/>
  <c r="N446" i="2"/>
  <c r="R446" i="2"/>
  <c r="S446" i="2"/>
  <c r="C447" i="2"/>
  <c r="D447" i="2"/>
  <c r="I447" i="2"/>
  <c r="J447" i="2"/>
  <c r="M447" i="2"/>
  <c r="N447" i="2"/>
  <c r="R447" i="2"/>
  <c r="S447" i="2"/>
  <c r="C448" i="2"/>
  <c r="D448" i="2"/>
  <c r="I448" i="2"/>
  <c r="J448" i="2"/>
  <c r="M448" i="2"/>
  <c r="N448" i="2"/>
  <c r="R448" i="2"/>
  <c r="S448" i="2"/>
  <c r="C449" i="2"/>
  <c r="D449" i="2"/>
  <c r="I449" i="2"/>
  <c r="J449" i="2"/>
  <c r="M449" i="2"/>
  <c r="N449" i="2"/>
  <c r="R449" i="2"/>
  <c r="S449" i="2"/>
  <c r="C450" i="2"/>
  <c r="D450" i="2"/>
  <c r="I450" i="2"/>
  <c r="J450" i="2"/>
  <c r="M450" i="2"/>
  <c r="N450" i="2"/>
  <c r="R450" i="2"/>
  <c r="S450" i="2"/>
  <c r="C451" i="2"/>
  <c r="D451" i="2"/>
  <c r="I451" i="2"/>
  <c r="J451" i="2"/>
  <c r="M451" i="2"/>
  <c r="N451" i="2"/>
  <c r="R451" i="2"/>
  <c r="S451" i="2"/>
  <c r="C452" i="2"/>
  <c r="D452" i="2"/>
  <c r="I452" i="2"/>
  <c r="J452" i="2"/>
  <c r="M452" i="2"/>
  <c r="N452" i="2"/>
  <c r="R452" i="2"/>
  <c r="S452" i="2"/>
  <c r="C453" i="2"/>
  <c r="D453" i="2"/>
  <c r="I453" i="2"/>
  <c r="J453" i="2"/>
  <c r="M453" i="2"/>
  <c r="N453" i="2"/>
  <c r="R453" i="2"/>
  <c r="S453" i="2"/>
  <c r="C454" i="2"/>
  <c r="D454" i="2"/>
  <c r="I454" i="2"/>
  <c r="J454" i="2"/>
  <c r="M454" i="2"/>
  <c r="N454" i="2"/>
  <c r="R454" i="2"/>
  <c r="S454" i="2"/>
  <c r="C455" i="2"/>
  <c r="D455" i="2"/>
  <c r="I455" i="2"/>
  <c r="J455" i="2"/>
  <c r="M455" i="2"/>
  <c r="N455" i="2"/>
  <c r="R455" i="2"/>
  <c r="S455" i="2"/>
  <c r="C456" i="2"/>
  <c r="D456" i="2"/>
  <c r="I456" i="2"/>
  <c r="J456" i="2"/>
  <c r="M456" i="2"/>
  <c r="N456" i="2"/>
  <c r="R456" i="2"/>
  <c r="S456" i="2"/>
  <c r="C457" i="2"/>
  <c r="D457" i="2"/>
  <c r="I457" i="2"/>
  <c r="J457" i="2"/>
  <c r="M457" i="2"/>
  <c r="N457" i="2"/>
  <c r="R457" i="2"/>
  <c r="S457" i="2"/>
  <c r="C458" i="2"/>
  <c r="D458" i="2"/>
  <c r="I458" i="2"/>
  <c r="J458" i="2"/>
  <c r="M458" i="2"/>
  <c r="N458" i="2"/>
  <c r="R458" i="2"/>
  <c r="S458" i="2"/>
  <c r="C459" i="2"/>
  <c r="D459" i="2"/>
  <c r="I459" i="2"/>
  <c r="J459" i="2"/>
  <c r="M459" i="2"/>
  <c r="N459" i="2"/>
  <c r="R459" i="2"/>
  <c r="S459" i="2"/>
  <c r="C460" i="2"/>
  <c r="D460" i="2"/>
  <c r="I460" i="2"/>
  <c r="J460" i="2"/>
  <c r="M460" i="2"/>
  <c r="N460" i="2"/>
  <c r="R460" i="2"/>
  <c r="S460" i="2"/>
  <c r="C461" i="2"/>
  <c r="D461" i="2"/>
  <c r="I461" i="2"/>
  <c r="J461" i="2"/>
  <c r="M461" i="2"/>
  <c r="N461" i="2"/>
  <c r="R461" i="2"/>
  <c r="S461" i="2"/>
  <c r="C462" i="2"/>
  <c r="D462" i="2"/>
  <c r="I462" i="2"/>
  <c r="J462" i="2"/>
  <c r="M462" i="2"/>
  <c r="N462" i="2"/>
  <c r="R462" i="2"/>
  <c r="S462" i="2"/>
  <c r="C463" i="2"/>
  <c r="D463" i="2"/>
  <c r="I463" i="2"/>
  <c r="J463" i="2"/>
  <c r="M463" i="2"/>
  <c r="N463" i="2"/>
  <c r="R463" i="2"/>
  <c r="S463" i="2"/>
  <c r="C464" i="2"/>
  <c r="D464" i="2"/>
  <c r="I464" i="2"/>
  <c r="J464" i="2"/>
  <c r="M464" i="2"/>
  <c r="N464" i="2"/>
  <c r="R464" i="2"/>
  <c r="S464" i="2"/>
  <c r="C465" i="2"/>
  <c r="D465" i="2"/>
  <c r="I465" i="2"/>
  <c r="J465" i="2"/>
  <c r="M465" i="2"/>
  <c r="N465" i="2"/>
  <c r="R465" i="2"/>
  <c r="S465" i="2"/>
  <c r="C466" i="2"/>
  <c r="D466" i="2"/>
  <c r="I466" i="2"/>
  <c r="J466" i="2"/>
  <c r="M466" i="2"/>
  <c r="N466" i="2"/>
  <c r="R466" i="2"/>
  <c r="S466" i="2"/>
  <c r="C467" i="2"/>
  <c r="D467" i="2"/>
  <c r="I467" i="2"/>
  <c r="J467" i="2"/>
  <c r="M467" i="2"/>
  <c r="N467" i="2"/>
  <c r="R467" i="2"/>
  <c r="S467" i="2"/>
  <c r="C468" i="2"/>
  <c r="D468" i="2"/>
  <c r="I468" i="2"/>
  <c r="J468" i="2"/>
  <c r="M468" i="2"/>
  <c r="N468" i="2"/>
  <c r="R468" i="2"/>
  <c r="S468" i="2"/>
  <c r="C469" i="2"/>
  <c r="D469" i="2"/>
  <c r="I469" i="2"/>
  <c r="J469" i="2"/>
  <c r="M469" i="2"/>
  <c r="N469" i="2"/>
  <c r="R469" i="2"/>
  <c r="S469" i="2"/>
  <c r="C470" i="2"/>
  <c r="D470" i="2"/>
  <c r="I470" i="2"/>
  <c r="J470" i="2"/>
  <c r="M470" i="2"/>
  <c r="N470" i="2"/>
  <c r="R470" i="2"/>
  <c r="S470" i="2"/>
  <c r="C471" i="2"/>
  <c r="D471" i="2"/>
  <c r="I471" i="2"/>
  <c r="J471" i="2"/>
  <c r="M471" i="2"/>
  <c r="N471" i="2"/>
  <c r="R471" i="2"/>
  <c r="S471" i="2"/>
  <c r="C472" i="2"/>
  <c r="D472" i="2"/>
  <c r="I472" i="2"/>
  <c r="J472" i="2"/>
  <c r="M472" i="2"/>
  <c r="N472" i="2"/>
  <c r="R472" i="2"/>
  <c r="S472" i="2"/>
  <c r="C473" i="2"/>
  <c r="D473" i="2"/>
  <c r="I473" i="2"/>
  <c r="J473" i="2"/>
  <c r="M473" i="2"/>
  <c r="N473" i="2"/>
  <c r="R473" i="2"/>
  <c r="S473" i="2"/>
  <c r="C474" i="2"/>
  <c r="D474" i="2"/>
  <c r="I474" i="2"/>
  <c r="J474" i="2"/>
  <c r="M474" i="2"/>
  <c r="N474" i="2"/>
  <c r="R474" i="2"/>
  <c r="S474" i="2"/>
  <c r="C475" i="2"/>
  <c r="D475" i="2"/>
  <c r="I475" i="2"/>
  <c r="J475" i="2"/>
  <c r="M475" i="2"/>
  <c r="N475" i="2"/>
  <c r="R475" i="2"/>
  <c r="S475" i="2"/>
  <c r="C476" i="2"/>
  <c r="D476" i="2"/>
  <c r="I476" i="2"/>
  <c r="J476" i="2"/>
  <c r="M476" i="2"/>
  <c r="N476" i="2"/>
  <c r="R476" i="2"/>
  <c r="S476" i="2"/>
  <c r="C477" i="2"/>
  <c r="D477" i="2"/>
  <c r="I477" i="2"/>
  <c r="J477" i="2"/>
  <c r="M477" i="2"/>
  <c r="N477" i="2"/>
  <c r="R477" i="2"/>
  <c r="S477" i="2"/>
  <c r="C478" i="2"/>
  <c r="D478" i="2"/>
  <c r="I478" i="2"/>
  <c r="J478" i="2"/>
  <c r="M478" i="2"/>
  <c r="N478" i="2"/>
  <c r="R478" i="2"/>
  <c r="S478" i="2"/>
  <c r="C479" i="2"/>
  <c r="D479" i="2"/>
  <c r="I479" i="2"/>
  <c r="J479" i="2"/>
  <c r="M479" i="2"/>
  <c r="N479" i="2"/>
  <c r="R479" i="2"/>
  <c r="S479" i="2"/>
  <c r="C480" i="2"/>
  <c r="D480" i="2"/>
  <c r="I480" i="2"/>
  <c r="J480" i="2"/>
  <c r="M480" i="2"/>
  <c r="N480" i="2"/>
  <c r="R480" i="2"/>
  <c r="S480" i="2"/>
  <c r="C481" i="2"/>
  <c r="D481" i="2"/>
  <c r="I481" i="2"/>
  <c r="J481" i="2"/>
  <c r="M481" i="2"/>
  <c r="N481" i="2"/>
  <c r="R481" i="2"/>
  <c r="S481" i="2"/>
  <c r="C482" i="2"/>
  <c r="D482" i="2"/>
  <c r="I482" i="2"/>
  <c r="J482" i="2"/>
  <c r="M482" i="2"/>
  <c r="N482" i="2"/>
  <c r="R482" i="2"/>
  <c r="S482" i="2"/>
  <c r="C483" i="2"/>
  <c r="D483" i="2"/>
  <c r="I483" i="2"/>
  <c r="J483" i="2"/>
  <c r="M483" i="2"/>
  <c r="N483" i="2"/>
  <c r="R483" i="2"/>
  <c r="S483" i="2"/>
  <c r="C484" i="2"/>
  <c r="D484" i="2"/>
  <c r="I484" i="2"/>
  <c r="J484" i="2"/>
  <c r="M484" i="2"/>
  <c r="N484" i="2"/>
  <c r="R484" i="2"/>
  <c r="S484" i="2"/>
  <c r="C485" i="2"/>
  <c r="D485" i="2"/>
  <c r="I485" i="2"/>
  <c r="J485" i="2"/>
  <c r="M485" i="2"/>
  <c r="N485" i="2"/>
  <c r="R485" i="2"/>
  <c r="S485" i="2"/>
  <c r="C486" i="2"/>
  <c r="D486" i="2"/>
  <c r="I486" i="2"/>
  <c r="J486" i="2"/>
  <c r="M486" i="2"/>
  <c r="N486" i="2"/>
  <c r="R486" i="2"/>
  <c r="S486" i="2"/>
  <c r="C487" i="2"/>
  <c r="D487" i="2"/>
  <c r="I487" i="2"/>
  <c r="J487" i="2"/>
  <c r="M487" i="2"/>
  <c r="N487" i="2"/>
  <c r="R487" i="2"/>
  <c r="S487" i="2"/>
  <c r="C488" i="2"/>
  <c r="D488" i="2"/>
  <c r="I488" i="2"/>
  <c r="J488" i="2"/>
  <c r="M488" i="2"/>
  <c r="N488" i="2"/>
  <c r="R488" i="2"/>
  <c r="S488" i="2"/>
  <c r="C489" i="2"/>
  <c r="D489" i="2"/>
  <c r="I489" i="2"/>
  <c r="J489" i="2"/>
  <c r="M489" i="2"/>
  <c r="N489" i="2"/>
  <c r="R489" i="2"/>
  <c r="S489" i="2"/>
  <c r="C490" i="2"/>
  <c r="D490" i="2"/>
  <c r="I490" i="2"/>
  <c r="J490" i="2"/>
  <c r="M490" i="2"/>
  <c r="N490" i="2"/>
  <c r="R490" i="2"/>
  <c r="S490" i="2"/>
  <c r="C491" i="2"/>
  <c r="D491" i="2"/>
  <c r="I491" i="2"/>
  <c r="J491" i="2"/>
  <c r="M491" i="2"/>
  <c r="N491" i="2"/>
  <c r="R491" i="2"/>
  <c r="S491" i="2"/>
  <c r="C492" i="2"/>
  <c r="D492" i="2"/>
  <c r="I492" i="2"/>
  <c r="J492" i="2"/>
  <c r="M492" i="2"/>
  <c r="N492" i="2"/>
  <c r="R492" i="2"/>
  <c r="S492" i="2"/>
  <c r="C493" i="2"/>
  <c r="D493" i="2"/>
  <c r="I493" i="2"/>
  <c r="J493" i="2"/>
  <c r="M493" i="2"/>
  <c r="N493" i="2"/>
  <c r="R493" i="2"/>
  <c r="S493" i="2"/>
  <c r="C494" i="2"/>
  <c r="D494" i="2"/>
  <c r="I494" i="2"/>
  <c r="J494" i="2"/>
  <c r="M494" i="2"/>
  <c r="N494" i="2"/>
  <c r="R494" i="2"/>
  <c r="S494" i="2"/>
  <c r="C495" i="2"/>
  <c r="D495" i="2"/>
  <c r="I495" i="2"/>
  <c r="J495" i="2"/>
  <c r="M495" i="2"/>
  <c r="N495" i="2"/>
  <c r="R495" i="2"/>
  <c r="S495" i="2"/>
  <c r="C496" i="2"/>
  <c r="D496" i="2"/>
  <c r="I496" i="2"/>
  <c r="J496" i="2"/>
  <c r="M496" i="2"/>
  <c r="N496" i="2"/>
  <c r="R496" i="2"/>
  <c r="S496" i="2"/>
  <c r="C497" i="2"/>
  <c r="D497" i="2"/>
  <c r="I497" i="2"/>
  <c r="J497" i="2"/>
  <c r="M497" i="2"/>
  <c r="N497" i="2"/>
  <c r="R497" i="2"/>
  <c r="S497" i="2"/>
  <c r="C498" i="2"/>
  <c r="D498" i="2"/>
  <c r="I498" i="2"/>
  <c r="J498" i="2"/>
  <c r="M498" i="2"/>
  <c r="N498" i="2"/>
  <c r="R498" i="2"/>
  <c r="S498" i="2"/>
  <c r="C499" i="2"/>
  <c r="D499" i="2"/>
  <c r="I499" i="2"/>
  <c r="J499" i="2"/>
  <c r="M499" i="2"/>
  <c r="N499" i="2"/>
  <c r="R499" i="2"/>
  <c r="S499" i="2"/>
  <c r="C500" i="2"/>
  <c r="D500" i="2"/>
  <c r="I500" i="2"/>
  <c r="J500" i="2"/>
  <c r="M500" i="2"/>
  <c r="N500" i="2"/>
  <c r="R500" i="2"/>
  <c r="S500" i="2"/>
  <c r="C501" i="2"/>
  <c r="D501" i="2"/>
  <c r="I501" i="2"/>
  <c r="J501" i="2"/>
  <c r="M501" i="2"/>
  <c r="N501" i="2"/>
  <c r="R501" i="2"/>
  <c r="S501" i="2"/>
  <c r="C502" i="2"/>
  <c r="D502" i="2"/>
  <c r="I502" i="2"/>
  <c r="J502" i="2"/>
  <c r="M502" i="2"/>
  <c r="N502" i="2"/>
  <c r="R502" i="2"/>
  <c r="S502" i="2"/>
  <c r="C503" i="2"/>
  <c r="D503" i="2"/>
  <c r="I503" i="2"/>
  <c r="J503" i="2"/>
  <c r="M503" i="2"/>
  <c r="N503" i="2"/>
  <c r="R503" i="2"/>
  <c r="S503" i="2"/>
  <c r="C504" i="2"/>
  <c r="D504" i="2"/>
  <c r="I504" i="2"/>
  <c r="J504" i="2"/>
  <c r="M504" i="2"/>
  <c r="N504" i="2"/>
  <c r="R504" i="2"/>
  <c r="S504" i="2"/>
  <c r="C505" i="2"/>
  <c r="D505" i="2"/>
  <c r="I505" i="2"/>
  <c r="J505" i="2"/>
  <c r="M505" i="2"/>
  <c r="N505" i="2"/>
  <c r="R505" i="2"/>
  <c r="S505" i="2"/>
  <c r="C506" i="2"/>
  <c r="D506" i="2"/>
  <c r="I506" i="2"/>
  <c r="J506" i="2"/>
  <c r="M506" i="2"/>
  <c r="N506" i="2"/>
  <c r="R506" i="2"/>
  <c r="S506" i="2"/>
  <c r="C507" i="2"/>
  <c r="D507" i="2"/>
  <c r="I507" i="2"/>
  <c r="J507" i="2"/>
  <c r="M507" i="2"/>
  <c r="N507" i="2"/>
  <c r="R507" i="2"/>
  <c r="S507" i="2"/>
  <c r="C508" i="2"/>
  <c r="D508" i="2"/>
  <c r="I508" i="2"/>
  <c r="J508" i="2"/>
  <c r="M508" i="2"/>
  <c r="N508" i="2"/>
  <c r="R508" i="2"/>
  <c r="S508" i="2"/>
  <c r="C509" i="2"/>
  <c r="D509" i="2"/>
  <c r="I509" i="2"/>
  <c r="J509" i="2"/>
  <c r="M509" i="2"/>
  <c r="N509" i="2"/>
  <c r="R509" i="2"/>
  <c r="S509" i="2"/>
  <c r="C510" i="2"/>
  <c r="D510" i="2"/>
  <c r="I510" i="2"/>
  <c r="J510" i="2"/>
  <c r="M510" i="2"/>
  <c r="N510" i="2"/>
  <c r="R510" i="2"/>
  <c r="S510" i="2"/>
  <c r="C511" i="2"/>
  <c r="D511" i="2"/>
  <c r="I511" i="2"/>
  <c r="J511" i="2"/>
  <c r="M511" i="2"/>
  <c r="N511" i="2"/>
  <c r="R511" i="2"/>
  <c r="S511" i="2"/>
  <c r="C512" i="2"/>
  <c r="D512" i="2"/>
  <c r="I512" i="2"/>
  <c r="J512" i="2"/>
  <c r="M512" i="2"/>
  <c r="N512" i="2"/>
  <c r="R512" i="2"/>
  <c r="S512" i="2"/>
  <c r="C513" i="2"/>
  <c r="D513" i="2"/>
  <c r="I513" i="2"/>
  <c r="J513" i="2"/>
  <c r="M513" i="2"/>
  <c r="N513" i="2"/>
  <c r="R513" i="2"/>
  <c r="S513" i="2"/>
  <c r="C514" i="2"/>
  <c r="D514" i="2"/>
  <c r="I514" i="2"/>
  <c r="J514" i="2"/>
  <c r="M514" i="2"/>
  <c r="N514" i="2"/>
  <c r="R514" i="2"/>
  <c r="S514" i="2"/>
  <c r="C515" i="2"/>
  <c r="D515" i="2"/>
  <c r="I515" i="2"/>
  <c r="J515" i="2"/>
  <c r="M515" i="2"/>
  <c r="N515" i="2"/>
  <c r="R515" i="2"/>
  <c r="S515" i="2"/>
  <c r="C516" i="2"/>
  <c r="D516" i="2"/>
  <c r="I516" i="2"/>
  <c r="J516" i="2"/>
  <c r="M516" i="2"/>
  <c r="N516" i="2"/>
  <c r="R516" i="2"/>
  <c r="S516" i="2"/>
  <c r="C517" i="2"/>
  <c r="D517" i="2"/>
  <c r="I517" i="2"/>
  <c r="J517" i="2"/>
  <c r="M517" i="2"/>
  <c r="N517" i="2"/>
  <c r="R517" i="2"/>
  <c r="S517" i="2"/>
  <c r="C518" i="2"/>
  <c r="D518" i="2"/>
  <c r="I518" i="2"/>
  <c r="J518" i="2"/>
  <c r="M518" i="2"/>
  <c r="N518" i="2"/>
  <c r="R518" i="2"/>
  <c r="S518" i="2"/>
  <c r="C519" i="2"/>
  <c r="D519" i="2"/>
  <c r="I519" i="2"/>
  <c r="J519" i="2"/>
  <c r="M519" i="2"/>
  <c r="N519" i="2"/>
  <c r="R519" i="2"/>
  <c r="S519" i="2"/>
  <c r="C520" i="2"/>
  <c r="D520" i="2"/>
  <c r="I520" i="2"/>
  <c r="J520" i="2"/>
  <c r="M520" i="2"/>
  <c r="N520" i="2"/>
  <c r="R520" i="2"/>
  <c r="S520" i="2"/>
  <c r="C521" i="2"/>
  <c r="D521" i="2"/>
  <c r="I521" i="2"/>
  <c r="J521" i="2"/>
  <c r="M521" i="2"/>
  <c r="N521" i="2"/>
  <c r="R521" i="2"/>
  <c r="S521" i="2"/>
  <c r="C522" i="2"/>
  <c r="D522" i="2"/>
  <c r="I522" i="2"/>
  <c r="J522" i="2"/>
  <c r="M522" i="2"/>
  <c r="N522" i="2"/>
  <c r="R522" i="2"/>
  <c r="S522" i="2"/>
  <c r="C523" i="2"/>
  <c r="D523" i="2"/>
  <c r="I523" i="2"/>
  <c r="J523" i="2"/>
  <c r="M523" i="2"/>
  <c r="N523" i="2"/>
  <c r="R523" i="2"/>
  <c r="S523" i="2"/>
  <c r="C524" i="2"/>
  <c r="D524" i="2"/>
  <c r="I524" i="2"/>
  <c r="J524" i="2"/>
  <c r="M524" i="2"/>
  <c r="N524" i="2"/>
  <c r="R524" i="2"/>
  <c r="S524" i="2"/>
  <c r="C525" i="2"/>
  <c r="D525" i="2"/>
  <c r="I525" i="2"/>
  <c r="J525" i="2"/>
  <c r="M525" i="2"/>
  <c r="N525" i="2"/>
  <c r="R525" i="2"/>
  <c r="S525" i="2"/>
  <c r="C526" i="2"/>
  <c r="D526" i="2"/>
  <c r="I526" i="2"/>
  <c r="J526" i="2"/>
  <c r="M526" i="2"/>
  <c r="N526" i="2"/>
  <c r="R526" i="2"/>
  <c r="S526" i="2"/>
  <c r="C527" i="2"/>
  <c r="D527" i="2"/>
  <c r="I527" i="2"/>
  <c r="J527" i="2"/>
  <c r="M527" i="2"/>
  <c r="N527" i="2"/>
  <c r="R527" i="2"/>
  <c r="S527" i="2"/>
  <c r="C528" i="2"/>
  <c r="D528" i="2"/>
  <c r="I528" i="2"/>
  <c r="J528" i="2"/>
  <c r="M528" i="2"/>
  <c r="N528" i="2"/>
  <c r="R528" i="2"/>
  <c r="S528" i="2"/>
  <c r="C529" i="2"/>
  <c r="D529" i="2"/>
  <c r="I529" i="2"/>
  <c r="J529" i="2"/>
  <c r="M529" i="2"/>
  <c r="N529" i="2"/>
  <c r="R529" i="2"/>
  <c r="S529" i="2"/>
  <c r="C530" i="2"/>
  <c r="D530" i="2"/>
  <c r="I530" i="2"/>
  <c r="J530" i="2"/>
  <c r="M530" i="2"/>
  <c r="N530" i="2"/>
  <c r="R530" i="2"/>
  <c r="S530" i="2"/>
  <c r="C531" i="2"/>
  <c r="D531" i="2"/>
  <c r="I531" i="2"/>
  <c r="J531" i="2"/>
  <c r="M531" i="2"/>
  <c r="N531" i="2"/>
  <c r="R531" i="2"/>
  <c r="S531" i="2"/>
  <c r="C532" i="2"/>
  <c r="D532" i="2"/>
  <c r="I532" i="2"/>
  <c r="J532" i="2"/>
  <c r="M532" i="2"/>
  <c r="N532" i="2"/>
  <c r="R532" i="2"/>
  <c r="S532" i="2"/>
  <c r="C533" i="2"/>
  <c r="D533" i="2"/>
  <c r="I533" i="2"/>
  <c r="J533" i="2"/>
  <c r="M533" i="2"/>
  <c r="N533" i="2"/>
  <c r="R533" i="2"/>
  <c r="S533" i="2"/>
  <c r="C534" i="2"/>
  <c r="D534" i="2"/>
  <c r="I534" i="2"/>
  <c r="J534" i="2"/>
  <c r="M534" i="2"/>
  <c r="N534" i="2"/>
  <c r="R534" i="2"/>
  <c r="S534" i="2"/>
  <c r="C535" i="2"/>
  <c r="D535" i="2"/>
  <c r="I535" i="2"/>
  <c r="J535" i="2"/>
  <c r="M535" i="2"/>
  <c r="N535" i="2"/>
  <c r="R535" i="2"/>
  <c r="S535" i="2"/>
  <c r="C536" i="2"/>
  <c r="D536" i="2"/>
  <c r="I536" i="2"/>
  <c r="J536" i="2"/>
  <c r="M536" i="2"/>
  <c r="N536" i="2"/>
  <c r="R536" i="2"/>
  <c r="S536" i="2"/>
  <c r="C537" i="2"/>
  <c r="D537" i="2"/>
  <c r="I537" i="2"/>
  <c r="J537" i="2"/>
  <c r="M537" i="2"/>
  <c r="N537" i="2"/>
  <c r="R537" i="2"/>
  <c r="S537" i="2"/>
  <c r="C538" i="2"/>
  <c r="D538" i="2"/>
  <c r="I538" i="2"/>
  <c r="J538" i="2"/>
  <c r="M538" i="2"/>
  <c r="N538" i="2"/>
  <c r="R538" i="2"/>
  <c r="S538" i="2"/>
  <c r="C539" i="2"/>
  <c r="D539" i="2"/>
  <c r="I539" i="2"/>
  <c r="J539" i="2"/>
  <c r="M539" i="2"/>
  <c r="N539" i="2"/>
  <c r="R539" i="2"/>
  <c r="S539" i="2"/>
  <c r="C540" i="2"/>
  <c r="D540" i="2"/>
  <c r="I540" i="2"/>
  <c r="J540" i="2"/>
  <c r="M540" i="2"/>
  <c r="N540" i="2"/>
  <c r="R540" i="2"/>
  <c r="S540" i="2"/>
  <c r="C541" i="2"/>
  <c r="D541" i="2"/>
  <c r="I541" i="2"/>
  <c r="J541" i="2"/>
  <c r="M541" i="2"/>
  <c r="N541" i="2"/>
  <c r="R541" i="2"/>
  <c r="S541" i="2"/>
  <c r="C542" i="2"/>
  <c r="D542" i="2"/>
  <c r="I542" i="2"/>
  <c r="J542" i="2"/>
  <c r="M542" i="2"/>
  <c r="N542" i="2"/>
  <c r="R542" i="2"/>
  <c r="S542" i="2"/>
  <c r="C543" i="2"/>
  <c r="D543" i="2"/>
  <c r="I543" i="2"/>
  <c r="J543" i="2"/>
  <c r="M543" i="2"/>
  <c r="N543" i="2"/>
  <c r="R543" i="2"/>
  <c r="S543" i="2"/>
  <c r="C544" i="2"/>
  <c r="D544" i="2"/>
  <c r="I544" i="2"/>
  <c r="J544" i="2"/>
  <c r="M544" i="2"/>
  <c r="N544" i="2"/>
  <c r="R544" i="2"/>
  <c r="S544" i="2"/>
  <c r="C545" i="2"/>
  <c r="D545" i="2"/>
  <c r="I545" i="2"/>
  <c r="J545" i="2"/>
  <c r="M545" i="2"/>
  <c r="N545" i="2"/>
  <c r="R545" i="2"/>
  <c r="S545" i="2"/>
  <c r="C546" i="2"/>
  <c r="D546" i="2"/>
  <c r="I546" i="2"/>
  <c r="J546" i="2"/>
  <c r="M546" i="2"/>
  <c r="N546" i="2"/>
  <c r="R546" i="2"/>
  <c r="S546" i="2"/>
  <c r="C547" i="2"/>
  <c r="D547" i="2"/>
  <c r="I547" i="2"/>
  <c r="J547" i="2"/>
  <c r="M547" i="2"/>
  <c r="N547" i="2"/>
  <c r="R547" i="2"/>
  <c r="S547" i="2"/>
  <c r="C548" i="2"/>
  <c r="D548" i="2"/>
  <c r="I548" i="2"/>
  <c r="J548" i="2"/>
  <c r="M548" i="2"/>
  <c r="N548" i="2"/>
  <c r="R548" i="2"/>
  <c r="S548" i="2"/>
  <c r="C549" i="2"/>
  <c r="D549" i="2"/>
  <c r="I549" i="2"/>
  <c r="J549" i="2"/>
  <c r="M549" i="2"/>
  <c r="N549" i="2"/>
  <c r="R549" i="2"/>
  <c r="S549" i="2"/>
  <c r="C550" i="2"/>
  <c r="D550" i="2"/>
  <c r="I550" i="2"/>
  <c r="J550" i="2"/>
  <c r="M550" i="2"/>
  <c r="N550" i="2"/>
  <c r="R550" i="2"/>
  <c r="S550" i="2"/>
  <c r="C551" i="2"/>
  <c r="D551" i="2"/>
  <c r="I551" i="2"/>
  <c r="J551" i="2"/>
  <c r="M551" i="2"/>
  <c r="N551" i="2"/>
  <c r="R551" i="2"/>
  <c r="S551" i="2"/>
  <c r="C552" i="2"/>
  <c r="D552" i="2"/>
  <c r="I552" i="2"/>
  <c r="J552" i="2"/>
  <c r="M552" i="2"/>
  <c r="N552" i="2"/>
  <c r="R552" i="2"/>
  <c r="S552" i="2"/>
  <c r="C553" i="2"/>
  <c r="D553" i="2"/>
  <c r="I553" i="2"/>
  <c r="J553" i="2"/>
  <c r="M553" i="2"/>
  <c r="N553" i="2"/>
  <c r="R553" i="2"/>
  <c r="S553" i="2"/>
  <c r="C554" i="2"/>
  <c r="D554" i="2"/>
  <c r="I554" i="2"/>
  <c r="J554" i="2"/>
  <c r="M554" i="2"/>
  <c r="N554" i="2"/>
  <c r="R554" i="2"/>
  <c r="S554" i="2"/>
  <c r="C555" i="2"/>
  <c r="D555" i="2"/>
  <c r="I555" i="2"/>
  <c r="J555" i="2"/>
  <c r="M555" i="2"/>
  <c r="N555" i="2"/>
  <c r="R555" i="2"/>
  <c r="S555" i="2"/>
  <c r="C556" i="2"/>
  <c r="D556" i="2"/>
  <c r="I556" i="2"/>
  <c r="J556" i="2"/>
  <c r="M556" i="2"/>
  <c r="N556" i="2"/>
  <c r="R556" i="2"/>
  <c r="S556" i="2"/>
  <c r="C557" i="2"/>
  <c r="D557" i="2"/>
  <c r="I557" i="2"/>
  <c r="J557" i="2"/>
  <c r="M557" i="2"/>
  <c r="N557" i="2"/>
  <c r="R557" i="2"/>
  <c r="S557" i="2"/>
  <c r="C558" i="2"/>
  <c r="D558" i="2"/>
  <c r="I558" i="2"/>
  <c r="J558" i="2"/>
  <c r="M558" i="2"/>
  <c r="N558" i="2"/>
  <c r="R558" i="2"/>
  <c r="S558" i="2"/>
  <c r="C559" i="2"/>
  <c r="D559" i="2"/>
  <c r="I559" i="2"/>
  <c r="J559" i="2"/>
  <c r="M559" i="2"/>
  <c r="N559" i="2"/>
  <c r="R559" i="2"/>
  <c r="S559" i="2"/>
  <c r="C560" i="2"/>
  <c r="D560" i="2"/>
  <c r="I560" i="2"/>
  <c r="J560" i="2"/>
  <c r="M560" i="2"/>
  <c r="N560" i="2"/>
  <c r="R560" i="2"/>
  <c r="S560" i="2"/>
  <c r="C561" i="2"/>
  <c r="D561" i="2"/>
  <c r="I561" i="2"/>
  <c r="J561" i="2"/>
  <c r="M561" i="2"/>
  <c r="N561" i="2"/>
  <c r="R561" i="2"/>
  <c r="S561" i="2"/>
  <c r="C562" i="2"/>
  <c r="D562" i="2"/>
  <c r="I562" i="2"/>
  <c r="J562" i="2"/>
  <c r="M562" i="2"/>
  <c r="N562" i="2"/>
  <c r="R562" i="2"/>
  <c r="S562" i="2"/>
  <c r="C563" i="2"/>
  <c r="D563" i="2"/>
  <c r="I563" i="2"/>
  <c r="J563" i="2"/>
  <c r="M563" i="2"/>
  <c r="N563" i="2"/>
  <c r="R563" i="2"/>
  <c r="S563" i="2"/>
  <c r="C564" i="2"/>
  <c r="D564" i="2"/>
  <c r="I564" i="2"/>
  <c r="J564" i="2"/>
  <c r="M564" i="2"/>
  <c r="N564" i="2"/>
  <c r="R564" i="2"/>
  <c r="S564" i="2"/>
  <c r="C565" i="2"/>
  <c r="D565" i="2"/>
  <c r="I565" i="2"/>
  <c r="J565" i="2"/>
  <c r="M565" i="2"/>
  <c r="N565" i="2"/>
  <c r="R565" i="2"/>
  <c r="S565" i="2"/>
  <c r="C566" i="2"/>
  <c r="D566" i="2"/>
  <c r="I566" i="2"/>
  <c r="J566" i="2"/>
  <c r="M566" i="2"/>
  <c r="N566" i="2"/>
  <c r="R566" i="2"/>
  <c r="S566" i="2"/>
  <c r="C567" i="2"/>
  <c r="D567" i="2"/>
  <c r="I567" i="2"/>
  <c r="J567" i="2"/>
  <c r="M567" i="2"/>
  <c r="N567" i="2"/>
  <c r="R567" i="2"/>
  <c r="S567" i="2"/>
  <c r="C568" i="2"/>
  <c r="D568" i="2"/>
  <c r="I568" i="2"/>
  <c r="J568" i="2"/>
  <c r="M568" i="2"/>
  <c r="N568" i="2"/>
  <c r="R568" i="2"/>
  <c r="S568" i="2"/>
  <c r="C569" i="2"/>
  <c r="D569" i="2"/>
  <c r="I569" i="2"/>
  <c r="J569" i="2"/>
  <c r="M569" i="2"/>
  <c r="N569" i="2"/>
  <c r="R569" i="2"/>
  <c r="S569" i="2"/>
  <c r="C570" i="2"/>
  <c r="D570" i="2"/>
  <c r="I570" i="2"/>
  <c r="J570" i="2"/>
  <c r="M570" i="2"/>
  <c r="N570" i="2"/>
  <c r="R570" i="2"/>
  <c r="S570" i="2"/>
  <c r="C571" i="2"/>
  <c r="D571" i="2"/>
  <c r="I571" i="2"/>
  <c r="J571" i="2"/>
  <c r="M571" i="2"/>
  <c r="N571" i="2"/>
  <c r="R571" i="2"/>
  <c r="S571" i="2"/>
  <c r="C572" i="2"/>
  <c r="D572" i="2"/>
  <c r="I572" i="2"/>
  <c r="J572" i="2"/>
  <c r="M572" i="2"/>
  <c r="N572" i="2"/>
  <c r="R572" i="2"/>
  <c r="S572" i="2"/>
  <c r="C573" i="2"/>
  <c r="D573" i="2"/>
  <c r="I573" i="2"/>
  <c r="J573" i="2"/>
  <c r="M573" i="2"/>
  <c r="N573" i="2"/>
  <c r="R573" i="2"/>
  <c r="S573" i="2"/>
  <c r="C574" i="2"/>
  <c r="D574" i="2"/>
  <c r="I574" i="2"/>
  <c r="J574" i="2"/>
  <c r="M574" i="2"/>
  <c r="N574" i="2"/>
  <c r="R574" i="2"/>
  <c r="S574" i="2"/>
  <c r="C575" i="2"/>
  <c r="D575" i="2"/>
  <c r="I575" i="2"/>
  <c r="J575" i="2"/>
  <c r="M575" i="2"/>
  <c r="N575" i="2"/>
  <c r="R575" i="2"/>
  <c r="S575" i="2"/>
  <c r="C576" i="2"/>
  <c r="D576" i="2"/>
  <c r="I576" i="2"/>
  <c r="J576" i="2"/>
  <c r="M576" i="2"/>
  <c r="N576" i="2"/>
  <c r="R576" i="2"/>
  <c r="S576" i="2"/>
  <c r="C577" i="2"/>
  <c r="D577" i="2"/>
  <c r="I577" i="2"/>
  <c r="J577" i="2"/>
  <c r="M577" i="2"/>
  <c r="N577" i="2"/>
  <c r="R577" i="2"/>
  <c r="S577" i="2"/>
  <c r="C578" i="2"/>
  <c r="D578" i="2"/>
  <c r="I578" i="2"/>
  <c r="J578" i="2"/>
  <c r="M578" i="2"/>
  <c r="N578" i="2"/>
  <c r="R578" i="2"/>
  <c r="S578" i="2"/>
  <c r="C579" i="2"/>
  <c r="D579" i="2"/>
  <c r="I579" i="2"/>
  <c r="J579" i="2"/>
  <c r="M579" i="2"/>
  <c r="N579" i="2"/>
  <c r="R579" i="2"/>
  <c r="S579" i="2"/>
  <c r="C580" i="2"/>
  <c r="D580" i="2"/>
  <c r="I580" i="2"/>
  <c r="J580" i="2"/>
  <c r="M580" i="2"/>
  <c r="N580" i="2"/>
  <c r="R580" i="2"/>
  <c r="S580" i="2"/>
  <c r="C581" i="2"/>
  <c r="D581" i="2"/>
  <c r="I581" i="2"/>
  <c r="J581" i="2"/>
  <c r="M581" i="2"/>
  <c r="N581" i="2"/>
  <c r="R581" i="2"/>
  <c r="S581" i="2"/>
  <c r="C582" i="2"/>
  <c r="D582" i="2"/>
  <c r="I582" i="2"/>
  <c r="J582" i="2"/>
  <c r="M582" i="2"/>
  <c r="N582" i="2"/>
  <c r="R582" i="2"/>
  <c r="S582" i="2"/>
  <c r="C583" i="2"/>
  <c r="D583" i="2"/>
  <c r="I583" i="2"/>
  <c r="J583" i="2"/>
  <c r="M583" i="2"/>
  <c r="N583" i="2"/>
  <c r="R583" i="2"/>
  <c r="S583" i="2"/>
  <c r="C584" i="2"/>
  <c r="D584" i="2"/>
  <c r="I584" i="2"/>
  <c r="J584" i="2"/>
  <c r="M584" i="2"/>
  <c r="N584" i="2"/>
  <c r="R584" i="2"/>
  <c r="S584" i="2"/>
  <c r="C585" i="2"/>
  <c r="D585" i="2"/>
  <c r="I585" i="2"/>
  <c r="J585" i="2"/>
  <c r="M585" i="2"/>
  <c r="N585" i="2"/>
  <c r="R585" i="2"/>
  <c r="S585" i="2"/>
  <c r="C586" i="2"/>
  <c r="D586" i="2"/>
  <c r="I586" i="2"/>
  <c r="J586" i="2"/>
  <c r="M586" i="2"/>
  <c r="N586" i="2"/>
  <c r="R586" i="2"/>
  <c r="S586" i="2"/>
  <c r="C587" i="2"/>
  <c r="D587" i="2"/>
  <c r="I587" i="2"/>
  <c r="J587" i="2"/>
  <c r="M587" i="2"/>
  <c r="N587" i="2"/>
  <c r="R587" i="2"/>
  <c r="S587" i="2"/>
  <c r="C588" i="2"/>
  <c r="D588" i="2"/>
  <c r="I588" i="2"/>
  <c r="J588" i="2"/>
  <c r="M588" i="2"/>
  <c r="N588" i="2"/>
  <c r="R588" i="2"/>
  <c r="S588" i="2"/>
  <c r="C589" i="2"/>
  <c r="D589" i="2"/>
  <c r="I589" i="2"/>
  <c r="J589" i="2"/>
  <c r="M589" i="2"/>
  <c r="N589" i="2"/>
  <c r="R589" i="2"/>
  <c r="S589" i="2"/>
  <c r="C590" i="2"/>
  <c r="D590" i="2"/>
  <c r="I590" i="2"/>
  <c r="J590" i="2"/>
  <c r="M590" i="2"/>
  <c r="N590" i="2"/>
  <c r="R590" i="2"/>
  <c r="S590" i="2"/>
  <c r="C591" i="2"/>
  <c r="D591" i="2"/>
  <c r="I591" i="2"/>
  <c r="J591" i="2"/>
  <c r="M591" i="2"/>
  <c r="N591" i="2"/>
  <c r="R591" i="2"/>
  <c r="S591" i="2"/>
  <c r="C592" i="2"/>
  <c r="D592" i="2"/>
  <c r="I592" i="2"/>
  <c r="J592" i="2"/>
  <c r="M592" i="2"/>
  <c r="N592" i="2"/>
  <c r="R592" i="2"/>
  <c r="S592" i="2"/>
  <c r="C593" i="2"/>
  <c r="D593" i="2"/>
  <c r="I593" i="2"/>
  <c r="J593" i="2"/>
  <c r="M593" i="2"/>
  <c r="N593" i="2"/>
  <c r="R593" i="2"/>
  <c r="S593" i="2"/>
  <c r="C594" i="2"/>
  <c r="D594" i="2"/>
  <c r="I594" i="2"/>
  <c r="J594" i="2"/>
  <c r="M594" i="2"/>
  <c r="N594" i="2"/>
  <c r="R594" i="2"/>
  <c r="S594" i="2"/>
  <c r="C595" i="2"/>
  <c r="D595" i="2"/>
  <c r="I595" i="2"/>
  <c r="J595" i="2"/>
  <c r="M595" i="2"/>
  <c r="N595" i="2"/>
  <c r="R595" i="2"/>
  <c r="S595" i="2"/>
  <c r="C596" i="2"/>
  <c r="D596" i="2"/>
  <c r="I596" i="2"/>
  <c r="J596" i="2"/>
  <c r="M596" i="2"/>
  <c r="N596" i="2"/>
  <c r="R596" i="2"/>
  <c r="S596" i="2"/>
  <c r="C597" i="2"/>
  <c r="D597" i="2"/>
  <c r="I597" i="2"/>
  <c r="J597" i="2"/>
  <c r="M597" i="2"/>
  <c r="N597" i="2"/>
  <c r="R597" i="2"/>
  <c r="S597" i="2"/>
  <c r="C598" i="2"/>
  <c r="D598" i="2"/>
  <c r="I598" i="2"/>
  <c r="J598" i="2"/>
  <c r="M598" i="2"/>
  <c r="N598" i="2"/>
  <c r="R598" i="2"/>
  <c r="S598" i="2"/>
  <c r="C599" i="2"/>
  <c r="D599" i="2"/>
  <c r="I599" i="2"/>
  <c r="J599" i="2"/>
  <c r="M599" i="2"/>
  <c r="N599" i="2"/>
  <c r="R599" i="2"/>
  <c r="S599" i="2"/>
  <c r="C600" i="2"/>
  <c r="D600" i="2"/>
  <c r="I600" i="2"/>
  <c r="J600" i="2"/>
  <c r="M600" i="2"/>
  <c r="N600" i="2"/>
  <c r="R600" i="2"/>
  <c r="S600" i="2"/>
  <c r="C601" i="2"/>
  <c r="D601" i="2"/>
  <c r="I601" i="2"/>
  <c r="J601" i="2"/>
  <c r="M601" i="2"/>
  <c r="N601" i="2"/>
  <c r="R601" i="2"/>
  <c r="S601" i="2"/>
  <c r="C602" i="2"/>
  <c r="D602" i="2"/>
  <c r="I602" i="2"/>
  <c r="J602" i="2"/>
  <c r="M602" i="2"/>
  <c r="N602" i="2"/>
  <c r="R602" i="2"/>
  <c r="S602" i="2"/>
  <c r="C603" i="2"/>
  <c r="D603" i="2"/>
  <c r="I603" i="2"/>
  <c r="J603" i="2"/>
  <c r="M603" i="2"/>
  <c r="N603" i="2"/>
  <c r="R603" i="2"/>
  <c r="S603" i="2"/>
  <c r="C604" i="2"/>
  <c r="D604" i="2"/>
  <c r="I604" i="2"/>
  <c r="J604" i="2"/>
  <c r="M604" i="2"/>
  <c r="N604" i="2"/>
  <c r="R604" i="2"/>
  <c r="S604" i="2"/>
  <c r="C605" i="2"/>
  <c r="D605" i="2"/>
  <c r="I605" i="2"/>
  <c r="J605" i="2"/>
  <c r="M605" i="2"/>
  <c r="N605" i="2"/>
  <c r="R605" i="2"/>
  <c r="S605" i="2"/>
  <c r="C606" i="2"/>
  <c r="D606" i="2"/>
  <c r="I606" i="2"/>
  <c r="J606" i="2"/>
  <c r="M606" i="2"/>
  <c r="N606" i="2"/>
  <c r="R606" i="2"/>
  <c r="S606" i="2"/>
  <c r="C607" i="2"/>
  <c r="D607" i="2"/>
  <c r="I607" i="2"/>
  <c r="J607" i="2"/>
  <c r="M607" i="2"/>
  <c r="N607" i="2"/>
  <c r="R607" i="2"/>
  <c r="S607" i="2"/>
  <c r="C608" i="2"/>
  <c r="D608" i="2"/>
  <c r="I608" i="2"/>
  <c r="J608" i="2"/>
  <c r="M608" i="2"/>
  <c r="N608" i="2"/>
  <c r="R608" i="2"/>
  <c r="S608" i="2"/>
  <c r="C609" i="2"/>
  <c r="D609" i="2"/>
  <c r="I609" i="2"/>
  <c r="J609" i="2"/>
  <c r="M609" i="2"/>
  <c r="N609" i="2"/>
  <c r="R609" i="2"/>
  <c r="S609" i="2"/>
  <c r="C610" i="2"/>
  <c r="D610" i="2"/>
  <c r="I610" i="2"/>
  <c r="J610" i="2"/>
  <c r="M610" i="2"/>
  <c r="N610" i="2"/>
  <c r="R610" i="2"/>
  <c r="S610" i="2"/>
  <c r="C611" i="2"/>
  <c r="D611" i="2"/>
  <c r="I611" i="2"/>
  <c r="J611" i="2"/>
  <c r="M611" i="2"/>
  <c r="N611" i="2"/>
  <c r="R611" i="2"/>
  <c r="S611" i="2"/>
  <c r="C612" i="2"/>
  <c r="D612" i="2"/>
  <c r="I612" i="2"/>
  <c r="J612" i="2"/>
  <c r="M612" i="2"/>
  <c r="N612" i="2"/>
  <c r="R612" i="2"/>
  <c r="S612" i="2"/>
  <c r="C613" i="2"/>
  <c r="D613" i="2"/>
  <c r="I613" i="2"/>
  <c r="J613" i="2"/>
  <c r="M613" i="2"/>
  <c r="N613" i="2"/>
  <c r="R613" i="2"/>
  <c r="S613" i="2"/>
  <c r="C614" i="2"/>
  <c r="D614" i="2"/>
  <c r="I614" i="2"/>
  <c r="J614" i="2"/>
  <c r="M614" i="2"/>
  <c r="N614" i="2"/>
  <c r="R614" i="2"/>
  <c r="S614" i="2"/>
  <c r="C615" i="2"/>
  <c r="D615" i="2"/>
  <c r="I615" i="2"/>
  <c r="J615" i="2"/>
  <c r="M615" i="2"/>
  <c r="N615" i="2"/>
  <c r="R615" i="2"/>
  <c r="S615" i="2"/>
  <c r="C616" i="2"/>
  <c r="D616" i="2"/>
  <c r="I616" i="2"/>
  <c r="J616" i="2"/>
  <c r="M616" i="2"/>
  <c r="N616" i="2"/>
  <c r="R616" i="2"/>
  <c r="S616" i="2"/>
  <c r="C617" i="2"/>
  <c r="D617" i="2"/>
  <c r="I617" i="2"/>
  <c r="J617" i="2"/>
  <c r="M617" i="2"/>
  <c r="N617" i="2"/>
  <c r="R617" i="2"/>
  <c r="S617" i="2"/>
  <c r="C618" i="2"/>
  <c r="D618" i="2"/>
  <c r="I618" i="2"/>
  <c r="J618" i="2"/>
  <c r="M618" i="2"/>
  <c r="N618" i="2"/>
  <c r="R618" i="2"/>
  <c r="S618" i="2"/>
  <c r="C619" i="2"/>
  <c r="D619" i="2"/>
  <c r="I619" i="2"/>
  <c r="J619" i="2"/>
  <c r="M619" i="2"/>
  <c r="N619" i="2"/>
  <c r="R619" i="2"/>
  <c r="S619" i="2"/>
  <c r="C620" i="2"/>
  <c r="D620" i="2"/>
  <c r="I620" i="2"/>
  <c r="J620" i="2"/>
  <c r="M620" i="2"/>
  <c r="N620" i="2"/>
  <c r="R620" i="2"/>
  <c r="S620" i="2"/>
  <c r="C621" i="2"/>
  <c r="D621" i="2"/>
  <c r="I621" i="2"/>
  <c r="J621" i="2"/>
  <c r="M621" i="2"/>
  <c r="N621" i="2"/>
  <c r="R621" i="2"/>
  <c r="S621" i="2"/>
  <c r="C622" i="2"/>
  <c r="D622" i="2"/>
  <c r="I622" i="2"/>
  <c r="J622" i="2"/>
  <c r="M622" i="2"/>
  <c r="N622" i="2"/>
  <c r="R622" i="2"/>
  <c r="S622" i="2"/>
  <c r="C623" i="2"/>
  <c r="D623" i="2"/>
  <c r="I623" i="2"/>
  <c r="J623" i="2"/>
  <c r="M623" i="2"/>
  <c r="N623" i="2"/>
  <c r="R623" i="2"/>
  <c r="S623" i="2"/>
  <c r="C624" i="2"/>
  <c r="D624" i="2"/>
  <c r="I624" i="2"/>
  <c r="J624" i="2"/>
  <c r="M624" i="2"/>
  <c r="N624" i="2"/>
  <c r="R624" i="2"/>
  <c r="S624" i="2"/>
  <c r="C625" i="2"/>
  <c r="D625" i="2"/>
  <c r="I625" i="2"/>
  <c r="J625" i="2"/>
  <c r="M625" i="2"/>
  <c r="N625" i="2"/>
  <c r="R625" i="2"/>
  <c r="S625" i="2"/>
  <c r="C626" i="2"/>
  <c r="D626" i="2"/>
  <c r="I626" i="2"/>
  <c r="J626" i="2"/>
  <c r="M626" i="2"/>
  <c r="N626" i="2"/>
  <c r="R626" i="2"/>
  <c r="S626" i="2"/>
  <c r="C627" i="2"/>
  <c r="D627" i="2"/>
  <c r="I627" i="2"/>
  <c r="J627" i="2"/>
  <c r="M627" i="2"/>
  <c r="N627" i="2"/>
  <c r="R627" i="2"/>
  <c r="S627" i="2"/>
  <c r="C628" i="2"/>
  <c r="D628" i="2"/>
  <c r="I628" i="2"/>
  <c r="J628" i="2"/>
  <c r="M628" i="2"/>
  <c r="N628" i="2"/>
  <c r="R628" i="2"/>
  <c r="S628" i="2"/>
  <c r="C629" i="2"/>
  <c r="D629" i="2"/>
  <c r="I629" i="2"/>
  <c r="J629" i="2"/>
  <c r="M629" i="2"/>
  <c r="N629" i="2"/>
  <c r="R629" i="2"/>
  <c r="S629" i="2"/>
  <c r="C630" i="2"/>
  <c r="D630" i="2"/>
  <c r="I630" i="2"/>
  <c r="J630" i="2"/>
  <c r="M630" i="2"/>
  <c r="N630" i="2"/>
  <c r="R630" i="2"/>
  <c r="S630" i="2"/>
  <c r="C631" i="2"/>
  <c r="D631" i="2"/>
  <c r="I631" i="2"/>
  <c r="J631" i="2"/>
  <c r="M631" i="2"/>
  <c r="N631" i="2"/>
  <c r="R631" i="2"/>
  <c r="S631" i="2"/>
  <c r="C632" i="2"/>
  <c r="D632" i="2"/>
  <c r="I632" i="2"/>
  <c r="J632" i="2"/>
  <c r="M632" i="2"/>
  <c r="N632" i="2"/>
  <c r="R632" i="2"/>
  <c r="S632" i="2"/>
  <c r="C633" i="2"/>
  <c r="D633" i="2"/>
  <c r="I633" i="2"/>
  <c r="J633" i="2"/>
  <c r="M633" i="2"/>
  <c r="N633" i="2"/>
  <c r="R633" i="2"/>
  <c r="S633" i="2"/>
  <c r="C634" i="2"/>
  <c r="D634" i="2"/>
  <c r="I634" i="2"/>
  <c r="J634" i="2"/>
  <c r="M634" i="2"/>
  <c r="N634" i="2"/>
  <c r="R634" i="2"/>
  <c r="S634" i="2"/>
  <c r="C635" i="2"/>
  <c r="D635" i="2"/>
  <c r="I635" i="2"/>
  <c r="J635" i="2"/>
  <c r="M635" i="2"/>
  <c r="N635" i="2"/>
  <c r="R635" i="2"/>
  <c r="S635" i="2"/>
  <c r="C636" i="2"/>
  <c r="D636" i="2"/>
  <c r="I636" i="2"/>
  <c r="J636" i="2"/>
  <c r="M636" i="2"/>
  <c r="N636" i="2"/>
  <c r="R636" i="2"/>
  <c r="S636" i="2"/>
  <c r="C637" i="2"/>
  <c r="D637" i="2"/>
  <c r="I637" i="2"/>
  <c r="J637" i="2"/>
  <c r="M637" i="2"/>
  <c r="N637" i="2"/>
  <c r="R637" i="2"/>
  <c r="S637" i="2"/>
  <c r="C638" i="2"/>
  <c r="D638" i="2"/>
  <c r="I638" i="2"/>
  <c r="J638" i="2"/>
  <c r="M638" i="2"/>
  <c r="N638" i="2"/>
  <c r="R638" i="2"/>
  <c r="S638" i="2"/>
  <c r="C639" i="2"/>
  <c r="D639" i="2"/>
  <c r="I639" i="2"/>
  <c r="J639" i="2"/>
  <c r="M639" i="2"/>
  <c r="N639" i="2"/>
  <c r="R639" i="2"/>
  <c r="S639" i="2"/>
  <c r="C640" i="2"/>
  <c r="D640" i="2"/>
  <c r="I640" i="2"/>
  <c r="J640" i="2"/>
  <c r="M640" i="2"/>
  <c r="N640" i="2"/>
  <c r="R640" i="2"/>
  <c r="S640" i="2"/>
  <c r="C641" i="2"/>
  <c r="D641" i="2"/>
  <c r="I641" i="2"/>
  <c r="J641" i="2"/>
  <c r="M641" i="2"/>
  <c r="N641" i="2"/>
  <c r="R641" i="2"/>
  <c r="S641" i="2"/>
  <c r="C642" i="2"/>
  <c r="D642" i="2"/>
  <c r="I642" i="2"/>
  <c r="J642" i="2"/>
  <c r="M642" i="2"/>
  <c r="N642" i="2"/>
  <c r="R642" i="2"/>
  <c r="S642" i="2"/>
  <c r="C643" i="2"/>
  <c r="D643" i="2"/>
  <c r="I643" i="2"/>
  <c r="J643" i="2"/>
  <c r="M643" i="2"/>
  <c r="N643" i="2"/>
  <c r="R643" i="2"/>
  <c r="S643" i="2"/>
  <c r="C644" i="2"/>
  <c r="D644" i="2"/>
  <c r="I644" i="2"/>
  <c r="J644" i="2"/>
  <c r="M644" i="2"/>
  <c r="N644" i="2"/>
  <c r="R644" i="2"/>
  <c r="S644" i="2"/>
  <c r="C645" i="2"/>
  <c r="D645" i="2"/>
  <c r="I645" i="2"/>
  <c r="J645" i="2"/>
  <c r="M645" i="2"/>
  <c r="N645" i="2"/>
  <c r="R645" i="2"/>
  <c r="S645" i="2"/>
  <c r="C646" i="2"/>
  <c r="D646" i="2"/>
  <c r="I646" i="2"/>
  <c r="J646" i="2"/>
  <c r="M646" i="2"/>
  <c r="N646" i="2"/>
  <c r="R646" i="2"/>
  <c r="S646" i="2"/>
  <c r="C647" i="2"/>
  <c r="D647" i="2"/>
  <c r="I647" i="2"/>
  <c r="J647" i="2"/>
  <c r="M647" i="2"/>
  <c r="N647" i="2"/>
  <c r="R647" i="2"/>
  <c r="S647" i="2"/>
  <c r="C648" i="2"/>
  <c r="D648" i="2"/>
  <c r="I648" i="2"/>
  <c r="J648" i="2"/>
  <c r="M648" i="2"/>
  <c r="N648" i="2"/>
  <c r="R648" i="2"/>
  <c r="S648" i="2"/>
  <c r="C649" i="2"/>
  <c r="D649" i="2"/>
  <c r="I649" i="2"/>
  <c r="J649" i="2"/>
  <c r="M649" i="2"/>
  <c r="N649" i="2"/>
  <c r="R649" i="2"/>
  <c r="S649" i="2"/>
  <c r="C650" i="2"/>
  <c r="D650" i="2"/>
  <c r="I650" i="2"/>
  <c r="J650" i="2"/>
  <c r="M650" i="2"/>
  <c r="N650" i="2"/>
  <c r="R650" i="2"/>
  <c r="S650" i="2"/>
  <c r="C651" i="2"/>
  <c r="D651" i="2"/>
  <c r="I651" i="2"/>
  <c r="J651" i="2"/>
  <c r="M651" i="2"/>
  <c r="N651" i="2"/>
  <c r="R651" i="2"/>
  <c r="S651" i="2"/>
  <c r="C652" i="2"/>
  <c r="D652" i="2"/>
  <c r="I652" i="2"/>
  <c r="J652" i="2"/>
  <c r="M652" i="2"/>
  <c r="N652" i="2"/>
  <c r="R652" i="2"/>
  <c r="S652" i="2"/>
  <c r="C653" i="2"/>
  <c r="D653" i="2"/>
  <c r="I653" i="2"/>
  <c r="J653" i="2"/>
  <c r="M653" i="2"/>
  <c r="N653" i="2"/>
  <c r="R653" i="2"/>
  <c r="S653" i="2"/>
  <c r="C654" i="2"/>
  <c r="D654" i="2"/>
  <c r="I654" i="2"/>
  <c r="J654" i="2"/>
  <c r="M654" i="2"/>
  <c r="N654" i="2"/>
  <c r="R654" i="2"/>
  <c r="S654" i="2"/>
  <c r="C655" i="2"/>
  <c r="D655" i="2"/>
  <c r="I655" i="2"/>
  <c r="J655" i="2"/>
  <c r="M655" i="2"/>
  <c r="N655" i="2"/>
  <c r="R655" i="2"/>
  <c r="S655" i="2"/>
  <c r="C656" i="2"/>
  <c r="D656" i="2"/>
  <c r="I656" i="2"/>
  <c r="J656" i="2"/>
  <c r="M656" i="2"/>
  <c r="N656" i="2"/>
  <c r="R656" i="2"/>
  <c r="S656" i="2"/>
  <c r="C657" i="2"/>
  <c r="D657" i="2"/>
  <c r="I657" i="2"/>
  <c r="J657" i="2"/>
  <c r="M657" i="2"/>
  <c r="N657" i="2"/>
  <c r="R657" i="2"/>
  <c r="S657" i="2"/>
  <c r="C658" i="2"/>
  <c r="D658" i="2"/>
  <c r="I658" i="2"/>
  <c r="J658" i="2"/>
  <c r="M658" i="2"/>
  <c r="N658" i="2"/>
  <c r="R658" i="2"/>
  <c r="S658" i="2"/>
  <c r="C659" i="2"/>
  <c r="D659" i="2"/>
  <c r="I659" i="2"/>
  <c r="J659" i="2"/>
  <c r="M659" i="2"/>
  <c r="N659" i="2"/>
  <c r="R659" i="2"/>
  <c r="S659" i="2"/>
  <c r="C660" i="2"/>
  <c r="D660" i="2"/>
  <c r="I660" i="2"/>
  <c r="J660" i="2"/>
  <c r="M660" i="2"/>
  <c r="N660" i="2"/>
  <c r="R660" i="2"/>
  <c r="S660" i="2"/>
  <c r="C661" i="2"/>
  <c r="D661" i="2"/>
  <c r="I661" i="2"/>
  <c r="J661" i="2"/>
  <c r="M661" i="2"/>
  <c r="N661" i="2"/>
  <c r="R661" i="2"/>
  <c r="S661" i="2"/>
  <c r="C662" i="2"/>
  <c r="D662" i="2"/>
  <c r="I662" i="2"/>
  <c r="J662" i="2"/>
  <c r="M662" i="2"/>
  <c r="N662" i="2"/>
  <c r="R662" i="2"/>
  <c r="S662" i="2"/>
  <c r="C663" i="2"/>
  <c r="D663" i="2"/>
  <c r="I663" i="2"/>
  <c r="J663" i="2"/>
  <c r="M663" i="2"/>
  <c r="N663" i="2"/>
  <c r="R663" i="2"/>
  <c r="S663" i="2"/>
  <c r="C664" i="2"/>
  <c r="D664" i="2"/>
  <c r="I664" i="2"/>
  <c r="J664" i="2"/>
  <c r="M664" i="2"/>
  <c r="N664" i="2"/>
  <c r="R664" i="2"/>
  <c r="S664" i="2"/>
  <c r="C665" i="2"/>
  <c r="D665" i="2"/>
  <c r="I665" i="2"/>
  <c r="J665" i="2"/>
  <c r="M665" i="2"/>
  <c r="N665" i="2"/>
  <c r="R665" i="2"/>
  <c r="S665" i="2"/>
  <c r="C666" i="2"/>
  <c r="D666" i="2"/>
  <c r="I666" i="2"/>
  <c r="J666" i="2"/>
  <c r="M666" i="2"/>
  <c r="N666" i="2"/>
  <c r="R666" i="2"/>
  <c r="S666" i="2"/>
  <c r="C667" i="2"/>
  <c r="D667" i="2"/>
  <c r="I667" i="2"/>
  <c r="J667" i="2"/>
  <c r="M667" i="2"/>
  <c r="N667" i="2"/>
  <c r="R667" i="2"/>
  <c r="S667" i="2"/>
  <c r="C668" i="2"/>
  <c r="D668" i="2"/>
  <c r="I668" i="2"/>
  <c r="J668" i="2"/>
  <c r="M668" i="2"/>
  <c r="N668" i="2"/>
  <c r="R668" i="2"/>
  <c r="S668" i="2"/>
  <c r="C669" i="2"/>
  <c r="D669" i="2"/>
  <c r="I669" i="2"/>
  <c r="J669" i="2"/>
  <c r="M669" i="2"/>
  <c r="N669" i="2"/>
  <c r="R669" i="2"/>
  <c r="S669" i="2"/>
  <c r="C670" i="2"/>
  <c r="D670" i="2"/>
  <c r="I670" i="2"/>
  <c r="J670" i="2"/>
  <c r="M670" i="2"/>
  <c r="N670" i="2"/>
  <c r="R670" i="2"/>
  <c r="S670" i="2"/>
  <c r="C671" i="2"/>
  <c r="D671" i="2"/>
  <c r="I671" i="2"/>
  <c r="J671" i="2"/>
  <c r="M671" i="2"/>
  <c r="N671" i="2"/>
  <c r="R671" i="2"/>
  <c r="S671" i="2"/>
  <c r="C672" i="2"/>
  <c r="D672" i="2"/>
  <c r="I672" i="2"/>
  <c r="J672" i="2"/>
  <c r="M672" i="2"/>
  <c r="N672" i="2"/>
  <c r="R672" i="2"/>
  <c r="S672" i="2"/>
  <c r="C673" i="2"/>
  <c r="D673" i="2"/>
  <c r="I673" i="2"/>
  <c r="J673" i="2"/>
  <c r="M673" i="2"/>
  <c r="N673" i="2"/>
  <c r="R673" i="2"/>
  <c r="S673" i="2"/>
  <c r="C674" i="2"/>
  <c r="D674" i="2"/>
  <c r="I674" i="2"/>
  <c r="J674" i="2"/>
  <c r="M674" i="2"/>
  <c r="N674" i="2"/>
  <c r="R674" i="2"/>
  <c r="S674" i="2"/>
  <c r="C675" i="2"/>
  <c r="D675" i="2"/>
  <c r="I675" i="2"/>
  <c r="J675" i="2"/>
  <c r="M675" i="2"/>
  <c r="N675" i="2"/>
  <c r="R675" i="2"/>
  <c r="S675" i="2"/>
  <c r="C676" i="2"/>
  <c r="D676" i="2"/>
  <c r="I676" i="2"/>
  <c r="J676" i="2"/>
  <c r="M676" i="2"/>
  <c r="N676" i="2"/>
  <c r="R676" i="2"/>
  <c r="S676" i="2"/>
  <c r="C677" i="2"/>
  <c r="D677" i="2"/>
  <c r="I677" i="2"/>
  <c r="J677" i="2"/>
  <c r="M677" i="2"/>
  <c r="N677" i="2"/>
  <c r="R677" i="2"/>
  <c r="S677" i="2"/>
  <c r="C678" i="2"/>
  <c r="D678" i="2"/>
  <c r="I678" i="2"/>
  <c r="J678" i="2"/>
  <c r="M678" i="2"/>
  <c r="N678" i="2"/>
  <c r="R678" i="2"/>
  <c r="S678" i="2"/>
  <c r="C679" i="2"/>
  <c r="D679" i="2"/>
  <c r="I679" i="2"/>
  <c r="J679" i="2"/>
  <c r="M679" i="2"/>
  <c r="N679" i="2"/>
  <c r="R679" i="2"/>
  <c r="S679" i="2"/>
  <c r="C680" i="2"/>
  <c r="D680" i="2"/>
  <c r="I680" i="2"/>
  <c r="J680" i="2"/>
  <c r="M680" i="2"/>
  <c r="N680" i="2"/>
  <c r="R680" i="2"/>
  <c r="S680" i="2"/>
  <c r="C681" i="2"/>
  <c r="D681" i="2"/>
  <c r="I681" i="2"/>
  <c r="J681" i="2"/>
  <c r="M681" i="2"/>
  <c r="N681" i="2"/>
  <c r="R681" i="2"/>
  <c r="S681" i="2"/>
  <c r="C682" i="2"/>
  <c r="D682" i="2"/>
  <c r="I682" i="2"/>
  <c r="J682" i="2"/>
  <c r="M682" i="2"/>
  <c r="N682" i="2"/>
  <c r="R682" i="2"/>
  <c r="S682" i="2"/>
  <c r="C683" i="2"/>
  <c r="D683" i="2"/>
  <c r="I683" i="2"/>
  <c r="J683" i="2"/>
  <c r="M683" i="2"/>
  <c r="N683" i="2"/>
  <c r="R683" i="2"/>
  <c r="S683" i="2"/>
  <c r="C684" i="2"/>
  <c r="D684" i="2"/>
  <c r="I684" i="2"/>
  <c r="J684" i="2"/>
  <c r="M684" i="2"/>
  <c r="N684" i="2"/>
  <c r="R684" i="2"/>
  <c r="S684" i="2"/>
  <c r="C685" i="2"/>
  <c r="D685" i="2"/>
  <c r="I685" i="2"/>
  <c r="J685" i="2"/>
  <c r="M685" i="2"/>
  <c r="N685" i="2"/>
  <c r="R685" i="2"/>
  <c r="S685" i="2"/>
  <c r="C686" i="2"/>
  <c r="D686" i="2"/>
  <c r="I686" i="2"/>
  <c r="J686" i="2"/>
  <c r="M686" i="2"/>
  <c r="N686" i="2"/>
  <c r="R686" i="2"/>
  <c r="S686" i="2"/>
  <c r="C687" i="2"/>
  <c r="D687" i="2"/>
  <c r="I687" i="2"/>
  <c r="J687" i="2"/>
  <c r="M687" i="2"/>
  <c r="N687" i="2"/>
  <c r="R687" i="2"/>
  <c r="S687" i="2"/>
  <c r="C688" i="2"/>
  <c r="D688" i="2"/>
  <c r="I688" i="2"/>
  <c r="J688" i="2"/>
  <c r="M688" i="2"/>
  <c r="N688" i="2"/>
  <c r="R688" i="2"/>
  <c r="S688" i="2"/>
  <c r="C689" i="2"/>
  <c r="D689" i="2"/>
  <c r="I689" i="2"/>
  <c r="J689" i="2"/>
  <c r="M689" i="2"/>
  <c r="N689" i="2"/>
  <c r="R689" i="2"/>
  <c r="S689" i="2"/>
  <c r="C690" i="2"/>
  <c r="D690" i="2"/>
  <c r="I690" i="2"/>
  <c r="J690" i="2"/>
  <c r="M690" i="2"/>
  <c r="N690" i="2"/>
  <c r="R690" i="2"/>
  <c r="S690" i="2"/>
  <c r="C691" i="2"/>
  <c r="D691" i="2"/>
  <c r="I691" i="2"/>
  <c r="J691" i="2"/>
  <c r="M691" i="2"/>
  <c r="N691" i="2"/>
  <c r="R691" i="2"/>
  <c r="S691" i="2"/>
  <c r="C692" i="2"/>
  <c r="D692" i="2"/>
  <c r="I692" i="2"/>
  <c r="J692" i="2"/>
  <c r="M692" i="2"/>
  <c r="N692" i="2"/>
  <c r="R692" i="2"/>
  <c r="S692" i="2"/>
  <c r="C693" i="2"/>
  <c r="D693" i="2"/>
  <c r="I693" i="2"/>
  <c r="J693" i="2"/>
  <c r="M693" i="2"/>
  <c r="N693" i="2"/>
  <c r="R693" i="2"/>
  <c r="S693" i="2"/>
  <c r="C694" i="2"/>
  <c r="D694" i="2"/>
  <c r="I694" i="2"/>
  <c r="J694" i="2"/>
  <c r="M694" i="2"/>
  <c r="N694" i="2"/>
  <c r="R694" i="2"/>
  <c r="S694" i="2"/>
  <c r="C695" i="2"/>
  <c r="D695" i="2"/>
  <c r="I695" i="2"/>
  <c r="J695" i="2"/>
  <c r="M695" i="2"/>
  <c r="N695" i="2"/>
  <c r="R695" i="2"/>
  <c r="S695" i="2"/>
  <c r="C696" i="2"/>
  <c r="D696" i="2"/>
  <c r="I696" i="2"/>
  <c r="J696" i="2"/>
  <c r="M696" i="2"/>
  <c r="N696" i="2"/>
  <c r="R696" i="2"/>
  <c r="S696" i="2"/>
  <c r="C697" i="2"/>
  <c r="D697" i="2"/>
  <c r="I697" i="2"/>
  <c r="J697" i="2"/>
  <c r="M697" i="2"/>
  <c r="N697" i="2"/>
  <c r="R697" i="2"/>
  <c r="S697" i="2"/>
  <c r="C698" i="2"/>
  <c r="D698" i="2"/>
  <c r="I698" i="2"/>
  <c r="J698" i="2"/>
  <c r="M698" i="2"/>
  <c r="N698" i="2"/>
  <c r="R698" i="2"/>
  <c r="S698" i="2"/>
  <c r="C699" i="2"/>
  <c r="D699" i="2"/>
  <c r="I699" i="2"/>
  <c r="J699" i="2"/>
  <c r="M699" i="2"/>
  <c r="N699" i="2"/>
  <c r="R699" i="2"/>
  <c r="S699" i="2"/>
  <c r="C700" i="2"/>
  <c r="D700" i="2"/>
  <c r="I700" i="2"/>
  <c r="J700" i="2"/>
  <c r="M700" i="2"/>
  <c r="N700" i="2"/>
  <c r="R700" i="2"/>
  <c r="S700" i="2"/>
  <c r="C701" i="2"/>
  <c r="D701" i="2"/>
  <c r="I701" i="2"/>
  <c r="J701" i="2"/>
  <c r="M701" i="2"/>
  <c r="N701" i="2"/>
  <c r="R701" i="2"/>
  <c r="S701" i="2"/>
  <c r="C702" i="2"/>
  <c r="D702" i="2"/>
  <c r="I702" i="2"/>
  <c r="J702" i="2"/>
  <c r="M702" i="2"/>
  <c r="N702" i="2"/>
  <c r="R702" i="2"/>
  <c r="S702" i="2"/>
  <c r="C703" i="2"/>
  <c r="D703" i="2"/>
  <c r="I703" i="2"/>
  <c r="J703" i="2"/>
  <c r="M703" i="2"/>
  <c r="N703" i="2"/>
  <c r="R703" i="2"/>
  <c r="S703" i="2"/>
  <c r="C704" i="2"/>
  <c r="D704" i="2"/>
  <c r="I704" i="2"/>
  <c r="J704" i="2"/>
  <c r="M704" i="2"/>
  <c r="N704" i="2"/>
  <c r="R704" i="2"/>
  <c r="S704" i="2"/>
  <c r="C705" i="2"/>
  <c r="D705" i="2"/>
  <c r="I705" i="2"/>
  <c r="J705" i="2"/>
  <c r="M705" i="2"/>
  <c r="N705" i="2"/>
  <c r="R705" i="2"/>
  <c r="S705" i="2"/>
  <c r="C706" i="2"/>
  <c r="D706" i="2"/>
  <c r="I706" i="2"/>
  <c r="J706" i="2"/>
  <c r="M706" i="2"/>
  <c r="N706" i="2"/>
  <c r="R706" i="2"/>
  <c r="S706" i="2"/>
  <c r="C707" i="2"/>
  <c r="D707" i="2"/>
  <c r="I707" i="2"/>
  <c r="J707" i="2"/>
  <c r="M707" i="2"/>
  <c r="N707" i="2"/>
  <c r="R707" i="2"/>
  <c r="S707" i="2"/>
  <c r="C708" i="2"/>
  <c r="D708" i="2"/>
  <c r="I708" i="2"/>
  <c r="J708" i="2"/>
  <c r="M708" i="2"/>
  <c r="N708" i="2"/>
  <c r="R708" i="2"/>
  <c r="S708" i="2"/>
  <c r="C709" i="2"/>
  <c r="D709" i="2"/>
  <c r="I709" i="2"/>
  <c r="J709" i="2"/>
  <c r="M709" i="2"/>
  <c r="N709" i="2"/>
  <c r="R709" i="2"/>
  <c r="S709" i="2"/>
  <c r="C710" i="2"/>
  <c r="D710" i="2"/>
  <c r="I710" i="2"/>
  <c r="J710" i="2"/>
  <c r="M710" i="2"/>
  <c r="N710" i="2"/>
  <c r="R710" i="2"/>
  <c r="S710" i="2"/>
  <c r="C711" i="2"/>
  <c r="D711" i="2"/>
  <c r="I711" i="2"/>
  <c r="J711" i="2"/>
  <c r="M711" i="2"/>
  <c r="N711" i="2"/>
  <c r="R711" i="2"/>
  <c r="S711" i="2"/>
  <c r="C712" i="2"/>
  <c r="D712" i="2"/>
  <c r="I712" i="2"/>
  <c r="J712" i="2"/>
  <c r="M712" i="2"/>
  <c r="N712" i="2"/>
  <c r="R712" i="2"/>
  <c r="S712" i="2"/>
  <c r="C713" i="2"/>
  <c r="D713" i="2"/>
  <c r="I713" i="2"/>
  <c r="J713" i="2"/>
  <c r="M713" i="2"/>
  <c r="N713" i="2"/>
  <c r="R713" i="2"/>
  <c r="S713" i="2"/>
  <c r="C714" i="2"/>
  <c r="D714" i="2"/>
  <c r="I714" i="2"/>
  <c r="J714" i="2"/>
  <c r="M714" i="2"/>
  <c r="N714" i="2"/>
  <c r="R714" i="2"/>
  <c r="S714" i="2"/>
  <c r="C715" i="2"/>
  <c r="D715" i="2"/>
  <c r="I715" i="2"/>
  <c r="J715" i="2"/>
  <c r="M715" i="2"/>
  <c r="N715" i="2"/>
  <c r="R715" i="2"/>
  <c r="S715" i="2"/>
  <c r="C716" i="2"/>
  <c r="D716" i="2"/>
  <c r="I716" i="2"/>
  <c r="J716" i="2"/>
  <c r="M716" i="2"/>
  <c r="N716" i="2"/>
  <c r="R716" i="2"/>
  <c r="S716" i="2"/>
  <c r="C717" i="2"/>
  <c r="D717" i="2"/>
  <c r="I717" i="2"/>
  <c r="J717" i="2"/>
  <c r="M717" i="2"/>
  <c r="N717" i="2"/>
  <c r="R717" i="2"/>
  <c r="S717" i="2"/>
  <c r="C718" i="2"/>
  <c r="D718" i="2"/>
  <c r="I718" i="2"/>
  <c r="J718" i="2"/>
  <c r="M718" i="2"/>
  <c r="N718" i="2"/>
  <c r="R718" i="2"/>
  <c r="S718" i="2"/>
  <c r="C719" i="2"/>
  <c r="D719" i="2"/>
  <c r="I719" i="2"/>
  <c r="J719" i="2"/>
  <c r="M719" i="2"/>
  <c r="N719" i="2"/>
  <c r="R719" i="2"/>
  <c r="S719" i="2"/>
  <c r="C720" i="2"/>
  <c r="D720" i="2"/>
  <c r="I720" i="2"/>
  <c r="J720" i="2"/>
  <c r="M720" i="2"/>
  <c r="N720" i="2"/>
  <c r="R720" i="2"/>
  <c r="S720" i="2"/>
  <c r="C721" i="2"/>
  <c r="D721" i="2"/>
  <c r="I721" i="2"/>
  <c r="J721" i="2"/>
  <c r="M721" i="2"/>
  <c r="N721" i="2"/>
  <c r="R721" i="2"/>
  <c r="S721" i="2"/>
  <c r="C722" i="2"/>
  <c r="D722" i="2"/>
  <c r="I722" i="2"/>
  <c r="J722" i="2"/>
  <c r="M722" i="2"/>
  <c r="N722" i="2"/>
  <c r="R722" i="2"/>
  <c r="S722" i="2"/>
  <c r="C723" i="2"/>
  <c r="D723" i="2"/>
  <c r="I723" i="2"/>
  <c r="J723" i="2"/>
  <c r="M723" i="2"/>
  <c r="N723" i="2"/>
  <c r="R723" i="2"/>
  <c r="S723" i="2"/>
  <c r="C724" i="2"/>
  <c r="D724" i="2"/>
  <c r="I724" i="2"/>
  <c r="J724" i="2"/>
  <c r="M724" i="2"/>
  <c r="N724" i="2"/>
  <c r="R724" i="2"/>
  <c r="S724" i="2"/>
  <c r="C725" i="2"/>
  <c r="D725" i="2"/>
  <c r="I725" i="2"/>
  <c r="J725" i="2"/>
  <c r="M725" i="2"/>
  <c r="N725" i="2"/>
  <c r="R725" i="2"/>
  <c r="S725" i="2"/>
  <c r="C726" i="2"/>
  <c r="D726" i="2"/>
  <c r="I726" i="2"/>
  <c r="J726" i="2"/>
  <c r="M726" i="2"/>
  <c r="N726" i="2"/>
  <c r="R726" i="2"/>
  <c r="S726" i="2"/>
  <c r="C727" i="2"/>
  <c r="D727" i="2"/>
  <c r="I727" i="2"/>
  <c r="J727" i="2"/>
  <c r="M727" i="2"/>
  <c r="N727" i="2"/>
  <c r="R727" i="2"/>
  <c r="S727" i="2"/>
  <c r="C728" i="2"/>
  <c r="D728" i="2"/>
  <c r="I728" i="2"/>
  <c r="J728" i="2"/>
  <c r="M728" i="2"/>
  <c r="N728" i="2"/>
  <c r="R728" i="2"/>
  <c r="S728" i="2"/>
  <c r="C729" i="2"/>
  <c r="D729" i="2"/>
  <c r="I729" i="2"/>
  <c r="J729" i="2"/>
  <c r="M729" i="2"/>
  <c r="N729" i="2"/>
  <c r="R729" i="2"/>
  <c r="S729" i="2"/>
  <c r="C730" i="2"/>
  <c r="D730" i="2"/>
  <c r="I730" i="2"/>
  <c r="J730" i="2"/>
  <c r="M730" i="2"/>
  <c r="N730" i="2"/>
  <c r="R730" i="2"/>
  <c r="S730" i="2"/>
  <c r="C731" i="2"/>
  <c r="D731" i="2"/>
  <c r="I731" i="2"/>
  <c r="J731" i="2"/>
  <c r="M731" i="2"/>
  <c r="N731" i="2"/>
  <c r="R731" i="2"/>
  <c r="S731" i="2"/>
  <c r="C732" i="2"/>
  <c r="D732" i="2"/>
  <c r="I732" i="2"/>
  <c r="J732" i="2"/>
  <c r="M732" i="2"/>
  <c r="N732" i="2"/>
  <c r="R732" i="2"/>
  <c r="S732" i="2"/>
  <c r="C733" i="2"/>
  <c r="D733" i="2"/>
  <c r="I733" i="2"/>
  <c r="J733" i="2"/>
  <c r="M733" i="2"/>
  <c r="N733" i="2"/>
  <c r="R733" i="2"/>
  <c r="S733" i="2"/>
  <c r="C734" i="2"/>
  <c r="D734" i="2"/>
  <c r="I734" i="2"/>
  <c r="J734" i="2"/>
  <c r="M734" i="2"/>
  <c r="N734" i="2"/>
  <c r="R734" i="2"/>
  <c r="S734" i="2"/>
  <c r="C735" i="2"/>
  <c r="D735" i="2"/>
  <c r="I735" i="2"/>
  <c r="J735" i="2"/>
  <c r="M735" i="2"/>
  <c r="N735" i="2"/>
  <c r="R735" i="2"/>
  <c r="S735" i="2"/>
  <c r="C736" i="2"/>
  <c r="D736" i="2"/>
  <c r="I736" i="2"/>
  <c r="J736" i="2"/>
  <c r="M736" i="2"/>
  <c r="N736" i="2"/>
  <c r="R736" i="2"/>
  <c r="S736" i="2"/>
  <c r="C737" i="2"/>
  <c r="D737" i="2"/>
  <c r="I737" i="2"/>
  <c r="J737" i="2"/>
  <c r="M737" i="2"/>
  <c r="N737" i="2"/>
  <c r="R737" i="2"/>
  <c r="S737" i="2"/>
  <c r="C738" i="2"/>
  <c r="D738" i="2"/>
  <c r="I738" i="2"/>
  <c r="J738" i="2"/>
  <c r="M738" i="2"/>
  <c r="N738" i="2"/>
  <c r="R738" i="2"/>
  <c r="S738" i="2"/>
  <c r="C739" i="2"/>
  <c r="D739" i="2"/>
  <c r="I739" i="2"/>
  <c r="J739" i="2"/>
  <c r="M739" i="2"/>
  <c r="N739" i="2"/>
  <c r="R739" i="2"/>
  <c r="S739" i="2"/>
  <c r="C740" i="2"/>
  <c r="D740" i="2"/>
  <c r="I740" i="2"/>
  <c r="J740" i="2"/>
  <c r="M740" i="2"/>
  <c r="N740" i="2"/>
  <c r="R740" i="2"/>
  <c r="S740" i="2"/>
  <c r="C741" i="2"/>
  <c r="D741" i="2"/>
  <c r="I741" i="2"/>
  <c r="J741" i="2"/>
  <c r="M741" i="2"/>
  <c r="N741" i="2"/>
  <c r="R741" i="2"/>
  <c r="S741" i="2"/>
  <c r="C742" i="2"/>
  <c r="D742" i="2"/>
  <c r="I742" i="2"/>
  <c r="J742" i="2"/>
  <c r="M742" i="2"/>
  <c r="N742" i="2"/>
  <c r="R742" i="2"/>
  <c r="S742" i="2"/>
  <c r="C743" i="2"/>
  <c r="D743" i="2"/>
  <c r="I743" i="2"/>
  <c r="J743" i="2"/>
  <c r="M743" i="2"/>
  <c r="N743" i="2"/>
  <c r="R743" i="2"/>
  <c r="S743" i="2"/>
  <c r="C744" i="2"/>
  <c r="D744" i="2"/>
  <c r="I744" i="2"/>
  <c r="J744" i="2"/>
  <c r="M744" i="2"/>
  <c r="N744" i="2"/>
  <c r="R744" i="2"/>
  <c r="S744" i="2"/>
  <c r="C745" i="2"/>
  <c r="D745" i="2"/>
  <c r="I745" i="2"/>
  <c r="J745" i="2"/>
  <c r="M745" i="2"/>
  <c r="N745" i="2"/>
  <c r="R745" i="2"/>
  <c r="S745" i="2"/>
  <c r="C746" i="2"/>
  <c r="D746" i="2"/>
  <c r="I746" i="2"/>
  <c r="J746" i="2"/>
  <c r="M746" i="2"/>
  <c r="N746" i="2"/>
  <c r="R746" i="2"/>
  <c r="S746" i="2"/>
  <c r="C747" i="2"/>
  <c r="D747" i="2"/>
  <c r="I747" i="2"/>
  <c r="J747" i="2"/>
  <c r="M747" i="2"/>
  <c r="N747" i="2"/>
  <c r="R747" i="2"/>
  <c r="S747" i="2"/>
  <c r="C748" i="2"/>
  <c r="D748" i="2"/>
  <c r="I748" i="2"/>
  <c r="J748" i="2"/>
  <c r="M748" i="2"/>
  <c r="N748" i="2"/>
  <c r="R748" i="2"/>
  <c r="S748" i="2"/>
  <c r="C749" i="2"/>
  <c r="D749" i="2"/>
  <c r="I749" i="2"/>
  <c r="J749" i="2"/>
  <c r="M749" i="2"/>
  <c r="N749" i="2"/>
  <c r="R749" i="2"/>
  <c r="S749" i="2"/>
  <c r="C750" i="2"/>
  <c r="D750" i="2"/>
  <c r="I750" i="2"/>
  <c r="J750" i="2"/>
  <c r="M750" i="2"/>
  <c r="N750" i="2"/>
  <c r="R750" i="2"/>
  <c r="S750" i="2"/>
  <c r="C751" i="2"/>
  <c r="D751" i="2"/>
  <c r="I751" i="2"/>
  <c r="J751" i="2"/>
  <c r="M751" i="2"/>
  <c r="N751" i="2"/>
  <c r="R751" i="2"/>
  <c r="S751" i="2"/>
  <c r="C752" i="2"/>
  <c r="D752" i="2"/>
  <c r="I752" i="2"/>
  <c r="J752" i="2"/>
  <c r="M752" i="2"/>
  <c r="N752" i="2"/>
  <c r="R752" i="2"/>
  <c r="S752" i="2"/>
  <c r="C753" i="2"/>
  <c r="D753" i="2"/>
  <c r="I753" i="2"/>
  <c r="J753" i="2"/>
  <c r="M753" i="2"/>
  <c r="N753" i="2"/>
  <c r="R753" i="2"/>
  <c r="S753" i="2"/>
  <c r="C754" i="2"/>
  <c r="D754" i="2"/>
  <c r="I754" i="2"/>
  <c r="J754" i="2"/>
  <c r="M754" i="2"/>
  <c r="N754" i="2"/>
  <c r="R754" i="2"/>
  <c r="S754" i="2"/>
  <c r="C755" i="2"/>
  <c r="D755" i="2"/>
  <c r="I755" i="2"/>
  <c r="J755" i="2"/>
  <c r="M755" i="2"/>
  <c r="N755" i="2"/>
  <c r="R755" i="2"/>
  <c r="S755" i="2"/>
  <c r="C756" i="2"/>
  <c r="D756" i="2"/>
  <c r="I756" i="2"/>
  <c r="J756" i="2"/>
  <c r="M756" i="2"/>
  <c r="N756" i="2"/>
  <c r="R756" i="2"/>
  <c r="S756" i="2"/>
  <c r="C757" i="2"/>
  <c r="D757" i="2"/>
  <c r="I757" i="2"/>
  <c r="J757" i="2"/>
  <c r="M757" i="2"/>
  <c r="N757" i="2"/>
  <c r="R757" i="2"/>
  <c r="S757" i="2"/>
  <c r="C758" i="2"/>
  <c r="D758" i="2"/>
  <c r="I758" i="2"/>
  <c r="J758" i="2"/>
  <c r="M758" i="2"/>
  <c r="N758" i="2"/>
  <c r="R758" i="2"/>
  <c r="S758" i="2"/>
  <c r="C759" i="2"/>
  <c r="D759" i="2"/>
  <c r="I759" i="2"/>
  <c r="J759" i="2"/>
  <c r="M759" i="2"/>
  <c r="N759" i="2"/>
  <c r="R759" i="2"/>
  <c r="S759" i="2"/>
  <c r="C760" i="2"/>
  <c r="D760" i="2"/>
  <c r="I760" i="2"/>
  <c r="J760" i="2"/>
  <c r="M760" i="2"/>
  <c r="N760" i="2"/>
  <c r="R760" i="2"/>
  <c r="S760" i="2"/>
  <c r="C761" i="2"/>
  <c r="D761" i="2"/>
  <c r="I761" i="2"/>
  <c r="J761" i="2"/>
  <c r="M761" i="2"/>
  <c r="N761" i="2"/>
  <c r="R761" i="2"/>
  <c r="S761" i="2"/>
  <c r="C762" i="2"/>
  <c r="D762" i="2"/>
  <c r="I762" i="2"/>
  <c r="J762" i="2"/>
  <c r="M762" i="2"/>
  <c r="N762" i="2"/>
  <c r="R762" i="2"/>
  <c r="S762" i="2"/>
  <c r="C763" i="2"/>
  <c r="D763" i="2"/>
  <c r="I763" i="2"/>
  <c r="J763" i="2"/>
  <c r="M763" i="2"/>
  <c r="N763" i="2"/>
  <c r="R763" i="2"/>
  <c r="S763" i="2"/>
  <c r="C764" i="2"/>
  <c r="D764" i="2"/>
  <c r="I764" i="2"/>
  <c r="J764" i="2"/>
  <c r="M764" i="2"/>
  <c r="N764" i="2"/>
  <c r="R764" i="2"/>
  <c r="S764" i="2"/>
  <c r="C765" i="2"/>
  <c r="D765" i="2"/>
  <c r="I765" i="2"/>
  <c r="J765" i="2"/>
  <c r="M765" i="2"/>
  <c r="N765" i="2"/>
  <c r="R765" i="2"/>
  <c r="S765" i="2"/>
  <c r="C766" i="2"/>
  <c r="D766" i="2"/>
  <c r="I766" i="2"/>
  <c r="J766" i="2"/>
  <c r="M766" i="2"/>
  <c r="N766" i="2"/>
  <c r="R766" i="2"/>
  <c r="S766" i="2"/>
  <c r="C767" i="2"/>
  <c r="D767" i="2"/>
  <c r="I767" i="2"/>
  <c r="J767" i="2"/>
  <c r="M767" i="2"/>
  <c r="N767" i="2"/>
  <c r="R767" i="2"/>
  <c r="S767" i="2"/>
  <c r="C768" i="2"/>
  <c r="D768" i="2"/>
  <c r="I768" i="2"/>
  <c r="J768" i="2"/>
  <c r="M768" i="2"/>
  <c r="N768" i="2"/>
  <c r="R768" i="2"/>
  <c r="S768" i="2"/>
  <c r="C769" i="2"/>
  <c r="D769" i="2"/>
  <c r="I769" i="2"/>
  <c r="J769" i="2"/>
  <c r="M769" i="2"/>
  <c r="N769" i="2"/>
  <c r="R769" i="2"/>
  <c r="S769" i="2"/>
  <c r="C770" i="2"/>
  <c r="D770" i="2"/>
  <c r="I770" i="2"/>
  <c r="J770" i="2"/>
  <c r="M770" i="2"/>
  <c r="N770" i="2"/>
  <c r="R770" i="2"/>
  <c r="S770" i="2"/>
  <c r="C771" i="2"/>
  <c r="D771" i="2"/>
  <c r="I771" i="2"/>
  <c r="J771" i="2"/>
  <c r="M771" i="2"/>
  <c r="N771" i="2"/>
  <c r="R771" i="2"/>
  <c r="S771" i="2"/>
  <c r="C772" i="2"/>
  <c r="D772" i="2"/>
  <c r="I772" i="2"/>
  <c r="J772" i="2"/>
  <c r="M772" i="2"/>
  <c r="N772" i="2"/>
  <c r="R772" i="2"/>
  <c r="S772" i="2"/>
  <c r="C773" i="2"/>
  <c r="D773" i="2"/>
  <c r="I773" i="2"/>
  <c r="J773" i="2"/>
  <c r="M773" i="2"/>
  <c r="N773" i="2"/>
  <c r="R773" i="2"/>
  <c r="S773" i="2"/>
  <c r="C774" i="2"/>
  <c r="D774" i="2"/>
  <c r="I774" i="2"/>
  <c r="J774" i="2"/>
  <c r="M774" i="2"/>
  <c r="N774" i="2"/>
  <c r="R774" i="2"/>
  <c r="S774" i="2"/>
  <c r="C775" i="2"/>
  <c r="D775" i="2"/>
  <c r="I775" i="2"/>
  <c r="J775" i="2"/>
  <c r="M775" i="2"/>
  <c r="N775" i="2"/>
  <c r="R775" i="2"/>
  <c r="S775" i="2"/>
  <c r="C776" i="2"/>
  <c r="D776" i="2"/>
  <c r="I776" i="2"/>
  <c r="J776" i="2"/>
  <c r="M776" i="2"/>
  <c r="N776" i="2"/>
  <c r="R776" i="2"/>
  <c r="S776" i="2"/>
  <c r="C777" i="2"/>
  <c r="D777" i="2"/>
  <c r="I777" i="2"/>
  <c r="J777" i="2"/>
  <c r="M777" i="2"/>
  <c r="N777" i="2"/>
  <c r="R777" i="2"/>
  <c r="S777" i="2"/>
  <c r="C778" i="2"/>
  <c r="D778" i="2"/>
  <c r="I778" i="2"/>
  <c r="J778" i="2"/>
  <c r="M778" i="2"/>
  <c r="N778" i="2"/>
  <c r="R778" i="2"/>
  <c r="S778" i="2"/>
  <c r="C779" i="2"/>
  <c r="D779" i="2"/>
  <c r="I779" i="2"/>
  <c r="J779" i="2"/>
  <c r="M779" i="2"/>
  <c r="N779" i="2"/>
  <c r="R779" i="2"/>
  <c r="S779" i="2"/>
  <c r="C780" i="2"/>
  <c r="D780" i="2"/>
  <c r="I780" i="2"/>
  <c r="J780" i="2"/>
  <c r="M780" i="2"/>
  <c r="N780" i="2"/>
  <c r="R780" i="2"/>
  <c r="S780" i="2"/>
  <c r="C781" i="2"/>
  <c r="D781" i="2"/>
  <c r="I781" i="2"/>
  <c r="J781" i="2"/>
  <c r="M781" i="2"/>
  <c r="N781" i="2"/>
  <c r="R781" i="2"/>
  <c r="S781" i="2"/>
  <c r="C782" i="2"/>
  <c r="D782" i="2"/>
  <c r="I782" i="2"/>
  <c r="J782" i="2"/>
  <c r="M782" i="2"/>
  <c r="N782" i="2"/>
  <c r="R782" i="2"/>
  <c r="S782" i="2"/>
  <c r="C783" i="2"/>
  <c r="D783" i="2"/>
  <c r="I783" i="2"/>
  <c r="J783" i="2"/>
  <c r="M783" i="2"/>
  <c r="N783" i="2"/>
  <c r="R783" i="2"/>
  <c r="S783" i="2"/>
  <c r="C784" i="2"/>
  <c r="D784" i="2"/>
  <c r="I784" i="2"/>
  <c r="J784" i="2"/>
  <c r="M784" i="2"/>
  <c r="N784" i="2"/>
  <c r="R784" i="2"/>
  <c r="S784" i="2"/>
  <c r="C785" i="2"/>
  <c r="D785" i="2"/>
  <c r="I785" i="2"/>
  <c r="J785" i="2"/>
  <c r="M785" i="2"/>
  <c r="N785" i="2"/>
  <c r="R785" i="2"/>
  <c r="S785" i="2"/>
  <c r="C786" i="2"/>
  <c r="D786" i="2"/>
  <c r="I786" i="2"/>
  <c r="J786" i="2"/>
  <c r="M786" i="2"/>
  <c r="N786" i="2"/>
  <c r="R786" i="2"/>
  <c r="S786" i="2"/>
  <c r="C787" i="2"/>
  <c r="D787" i="2"/>
  <c r="I787" i="2"/>
  <c r="J787" i="2"/>
  <c r="M787" i="2"/>
  <c r="N787" i="2"/>
  <c r="R787" i="2"/>
  <c r="S787" i="2"/>
  <c r="C788" i="2"/>
  <c r="D788" i="2"/>
  <c r="I788" i="2"/>
  <c r="J788" i="2"/>
  <c r="M788" i="2"/>
  <c r="N788" i="2"/>
  <c r="R788" i="2"/>
  <c r="S788" i="2"/>
  <c r="C789" i="2"/>
  <c r="D789" i="2"/>
  <c r="I789" i="2"/>
  <c r="J789" i="2"/>
  <c r="M789" i="2"/>
  <c r="N789" i="2"/>
  <c r="R789" i="2"/>
  <c r="S789" i="2"/>
  <c r="C790" i="2"/>
  <c r="D790" i="2"/>
  <c r="I790" i="2"/>
  <c r="J790" i="2"/>
  <c r="M790" i="2"/>
  <c r="N790" i="2"/>
  <c r="R790" i="2"/>
  <c r="S790" i="2"/>
  <c r="C791" i="2"/>
  <c r="D791" i="2"/>
  <c r="I791" i="2"/>
  <c r="J791" i="2"/>
  <c r="M791" i="2"/>
  <c r="N791" i="2"/>
  <c r="R791" i="2"/>
  <c r="S791" i="2"/>
  <c r="C792" i="2"/>
  <c r="D792" i="2"/>
  <c r="I792" i="2"/>
  <c r="J792" i="2"/>
  <c r="M792" i="2"/>
  <c r="N792" i="2"/>
  <c r="R792" i="2"/>
  <c r="S792" i="2"/>
  <c r="C793" i="2"/>
  <c r="D793" i="2"/>
  <c r="I793" i="2"/>
  <c r="J793" i="2"/>
  <c r="M793" i="2"/>
  <c r="N793" i="2"/>
  <c r="R793" i="2"/>
  <c r="S793" i="2"/>
  <c r="C794" i="2"/>
  <c r="D794" i="2"/>
  <c r="I794" i="2"/>
  <c r="J794" i="2"/>
  <c r="M794" i="2"/>
  <c r="N794" i="2"/>
  <c r="R794" i="2"/>
  <c r="S794" i="2"/>
  <c r="C795" i="2"/>
  <c r="D795" i="2"/>
  <c r="I795" i="2"/>
  <c r="J795" i="2"/>
  <c r="M795" i="2"/>
  <c r="N795" i="2"/>
  <c r="R795" i="2"/>
  <c r="S795" i="2"/>
  <c r="C796" i="2"/>
  <c r="D796" i="2"/>
  <c r="I796" i="2"/>
  <c r="J796" i="2"/>
  <c r="M796" i="2"/>
  <c r="N796" i="2"/>
  <c r="R796" i="2"/>
  <c r="S796" i="2"/>
  <c r="C797" i="2"/>
  <c r="D797" i="2"/>
  <c r="I797" i="2"/>
  <c r="J797" i="2"/>
  <c r="M797" i="2"/>
  <c r="N797" i="2"/>
  <c r="R797" i="2"/>
  <c r="S797" i="2"/>
  <c r="C798" i="2"/>
  <c r="D798" i="2"/>
  <c r="I798" i="2"/>
  <c r="J798" i="2"/>
  <c r="M798" i="2"/>
  <c r="N798" i="2"/>
  <c r="R798" i="2"/>
  <c r="S798" i="2"/>
  <c r="C799" i="2"/>
  <c r="D799" i="2"/>
  <c r="I799" i="2"/>
  <c r="J799" i="2"/>
  <c r="M799" i="2"/>
  <c r="N799" i="2"/>
  <c r="R799" i="2"/>
  <c r="S799" i="2"/>
  <c r="C800" i="2"/>
  <c r="D800" i="2"/>
  <c r="I800" i="2"/>
  <c r="J800" i="2"/>
  <c r="M800" i="2"/>
  <c r="N800" i="2"/>
  <c r="R800" i="2"/>
  <c r="S800" i="2"/>
  <c r="C801" i="2"/>
  <c r="D801" i="2"/>
  <c r="I801" i="2"/>
  <c r="J801" i="2"/>
  <c r="M801" i="2"/>
  <c r="N801" i="2"/>
  <c r="R801" i="2"/>
  <c r="S801" i="2"/>
  <c r="C802" i="2"/>
  <c r="D802" i="2"/>
  <c r="I802" i="2"/>
  <c r="J802" i="2"/>
  <c r="M802" i="2"/>
  <c r="N802" i="2"/>
  <c r="R802" i="2"/>
  <c r="S802" i="2"/>
  <c r="C803" i="2"/>
  <c r="D803" i="2"/>
  <c r="I803" i="2"/>
  <c r="J803" i="2"/>
  <c r="M803" i="2"/>
  <c r="N803" i="2"/>
  <c r="R803" i="2"/>
  <c r="S803" i="2"/>
  <c r="C804" i="2"/>
  <c r="D804" i="2"/>
  <c r="I804" i="2"/>
  <c r="J804" i="2"/>
  <c r="M804" i="2"/>
  <c r="N804" i="2"/>
  <c r="R804" i="2"/>
  <c r="S804" i="2"/>
  <c r="C805" i="2"/>
  <c r="D805" i="2"/>
  <c r="I805" i="2"/>
  <c r="J805" i="2"/>
  <c r="M805" i="2"/>
  <c r="N805" i="2"/>
  <c r="R805" i="2"/>
  <c r="S805" i="2"/>
  <c r="C806" i="2"/>
  <c r="D806" i="2"/>
  <c r="I806" i="2"/>
  <c r="J806" i="2"/>
  <c r="M806" i="2"/>
  <c r="N806" i="2"/>
  <c r="R806" i="2"/>
  <c r="S806" i="2"/>
  <c r="C807" i="2"/>
  <c r="D807" i="2"/>
  <c r="I807" i="2"/>
  <c r="J807" i="2"/>
  <c r="M807" i="2"/>
  <c r="N807" i="2"/>
  <c r="R807" i="2"/>
  <c r="S807" i="2"/>
  <c r="C808" i="2"/>
  <c r="D808" i="2"/>
  <c r="I808" i="2"/>
  <c r="J808" i="2"/>
  <c r="M808" i="2"/>
  <c r="N808" i="2"/>
  <c r="R808" i="2"/>
  <c r="S808" i="2"/>
  <c r="C809" i="2"/>
  <c r="D809" i="2"/>
  <c r="I809" i="2"/>
  <c r="J809" i="2"/>
  <c r="M809" i="2"/>
  <c r="N809" i="2"/>
  <c r="R809" i="2"/>
  <c r="S809" i="2"/>
  <c r="C810" i="2"/>
  <c r="D810" i="2"/>
  <c r="I810" i="2"/>
  <c r="J810" i="2"/>
  <c r="M810" i="2"/>
  <c r="N810" i="2"/>
  <c r="R810" i="2"/>
  <c r="S810" i="2"/>
  <c r="C811" i="2"/>
  <c r="D811" i="2"/>
  <c r="I811" i="2"/>
  <c r="J811" i="2"/>
  <c r="M811" i="2"/>
  <c r="N811" i="2"/>
  <c r="R811" i="2"/>
  <c r="S811" i="2"/>
  <c r="C812" i="2"/>
  <c r="D812" i="2"/>
  <c r="I812" i="2"/>
  <c r="J812" i="2"/>
  <c r="M812" i="2"/>
  <c r="N812" i="2"/>
  <c r="R812" i="2"/>
  <c r="S812" i="2"/>
  <c r="C813" i="2"/>
  <c r="D813" i="2"/>
  <c r="I813" i="2"/>
  <c r="J813" i="2"/>
  <c r="M813" i="2"/>
  <c r="N813" i="2"/>
  <c r="R813" i="2"/>
  <c r="S813" i="2"/>
  <c r="C814" i="2"/>
  <c r="D814" i="2"/>
  <c r="I814" i="2"/>
  <c r="J814" i="2"/>
  <c r="M814" i="2"/>
  <c r="N814" i="2"/>
  <c r="R814" i="2"/>
  <c r="S814" i="2"/>
  <c r="C815" i="2"/>
  <c r="D815" i="2"/>
  <c r="I815" i="2"/>
  <c r="J815" i="2"/>
  <c r="M815" i="2"/>
  <c r="N815" i="2"/>
  <c r="R815" i="2"/>
  <c r="S815" i="2"/>
  <c r="C816" i="2"/>
  <c r="D816" i="2"/>
  <c r="I816" i="2"/>
  <c r="J816" i="2"/>
  <c r="M816" i="2"/>
  <c r="N816" i="2"/>
  <c r="R816" i="2"/>
  <c r="S816" i="2"/>
  <c r="C817" i="2"/>
  <c r="D817" i="2"/>
  <c r="I817" i="2"/>
  <c r="J817" i="2"/>
  <c r="M817" i="2"/>
  <c r="N817" i="2"/>
  <c r="R817" i="2"/>
  <c r="S817" i="2"/>
  <c r="C818" i="2"/>
  <c r="D818" i="2"/>
  <c r="I818" i="2"/>
  <c r="J818" i="2"/>
  <c r="M818" i="2"/>
  <c r="N818" i="2"/>
  <c r="R818" i="2"/>
  <c r="S818" i="2"/>
  <c r="C819" i="2"/>
  <c r="D819" i="2"/>
  <c r="I819" i="2"/>
  <c r="J819" i="2"/>
  <c r="M819" i="2"/>
  <c r="N819" i="2"/>
  <c r="R819" i="2"/>
  <c r="S819" i="2"/>
  <c r="C820" i="2"/>
  <c r="D820" i="2"/>
  <c r="I820" i="2"/>
  <c r="J820" i="2"/>
  <c r="M820" i="2"/>
  <c r="N820" i="2"/>
  <c r="R820" i="2"/>
  <c r="S820" i="2"/>
  <c r="C821" i="2"/>
  <c r="D821" i="2"/>
  <c r="I821" i="2"/>
  <c r="J821" i="2"/>
  <c r="M821" i="2"/>
  <c r="N821" i="2"/>
  <c r="R821" i="2"/>
  <c r="S821" i="2"/>
  <c r="C822" i="2"/>
  <c r="D822" i="2"/>
  <c r="I822" i="2"/>
  <c r="J822" i="2"/>
  <c r="M822" i="2"/>
  <c r="N822" i="2"/>
  <c r="R822" i="2"/>
  <c r="S822" i="2"/>
  <c r="C823" i="2"/>
  <c r="D823" i="2"/>
  <c r="I823" i="2"/>
  <c r="J823" i="2"/>
  <c r="M823" i="2"/>
  <c r="N823" i="2"/>
  <c r="R823" i="2"/>
  <c r="S823" i="2"/>
  <c r="C824" i="2"/>
  <c r="D824" i="2"/>
  <c r="I824" i="2"/>
  <c r="J824" i="2"/>
  <c r="M824" i="2"/>
  <c r="N824" i="2"/>
  <c r="R824" i="2"/>
  <c r="S824" i="2"/>
  <c r="C825" i="2"/>
  <c r="D825" i="2"/>
  <c r="I825" i="2"/>
  <c r="J825" i="2"/>
  <c r="M825" i="2"/>
  <c r="N825" i="2"/>
  <c r="R825" i="2"/>
  <c r="S825" i="2"/>
  <c r="C826" i="2"/>
  <c r="D826" i="2"/>
  <c r="I826" i="2"/>
  <c r="J826" i="2"/>
  <c r="M826" i="2"/>
  <c r="N826" i="2"/>
  <c r="R826" i="2"/>
  <c r="S826" i="2"/>
  <c r="C827" i="2"/>
  <c r="D827" i="2"/>
  <c r="I827" i="2"/>
  <c r="J827" i="2"/>
  <c r="M827" i="2"/>
  <c r="N827" i="2"/>
  <c r="R827" i="2"/>
  <c r="S827" i="2"/>
  <c r="C828" i="2"/>
  <c r="D828" i="2"/>
  <c r="I828" i="2"/>
  <c r="J828" i="2"/>
  <c r="M828" i="2"/>
  <c r="N828" i="2"/>
  <c r="R828" i="2"/>
  <c r="S828" i="2"/>
  <c r="C829" i="2"/>
  <c r="D829" i="2"/>
  <c r="I829" i="2"/>
  <c r="J829" i="2"/>
  <c r="M829" i="2"/>
  <c r="N829" i="2"/>
  <c r="R829" i="2"/>
  <c r="S829" i="2"/>
  <c r="C830" i="2"/>
  <c r="D830" i="2"/>
  <c r="I830" i="2"/>
  <c r="J830" i="2"/>
  <c r="M830" i="2"/>
  <c r="N830" i="2"/>
  <c r="R830" i="2"/>
  <c r="S830" i="2"/>
  <c r="C831" i="2"/>
  <c r="D831" i="2"/>
  <c r="I831" i="2"/>
  <c r="J831" i="2"/>
  <c r="M831" i="2"/>
  <c r="N831" i="2"/>
  <c r="R831" i="2"/>
  <c r="S831" i="2"/>
  <c r="C832" i="2"/>
  <c r="D832" i="2"/>
  <c r="I832" i="2"/>
  <c r="J832" i="2"/>
  <c r="M832" i="2"/>
  <c r="N832" i="2"/>
  <c r="R832" i="2"/>
  <c r="S832" i="2"/>
  <c r="C833" i="2"/>
  <c r="D833" i="2"/>
  <c r="I833" i="2"/>
  <c r="J833" i="2"/>
  <c r="M833" i="2"/>
  <c r="N833" i="2"/>
  <c r="R833" i="2"/>
  <c r="S833" i="2"/>
  <c r="C834" i="2"/>
  <c r="D834" i="2"/>
  <c r="I834" i="2"/>
  <c r="J834" i="2"/>
  <c r="M834" i="2"/>
  <c r="N834" i="2"/>
  <c r="R834" i="2"/>
  <c r="S834" i="2"/>
  <c r="C835" i="2"/>
  <c r="D835" i="2"/>
  <c r="I835" i="2"/>
  <c r="J835" i="2"/>
  <c r="M835" i="2"/>
  <c r="N835" i="2"/>
  <c r="R835" i="2"/>
  <c r="S835" i="2"/>
  <c r="C836" i="2"/>
  <c r="D836" i="2"/>
  <c r="I836" i="2"/>
  <c r="J836" i="2"/>
  <c r="M836" i="2"/>
  <c r="N836" i="2"/>
  <c r="R836" i="2"/>
  <c r="S836" i="2"/>
  <c r="C837" i="2"/>
  <c r="D837" i="2"/>
  <c r="I837" i="2"/>
  <c r="J837" i="2"/>
  <c r="M837" i="2"/>
  <c r="N837" i="2"/>
  <c r="R837" i="2"/>
  <c r="S837" i="2"/>
  <c r="C838" i="2"/>
  <c r="D838" i="2"/>
  <c r="I838" i="2"/>
  <c r="J838" i="2"/>
  <c r="M838" i="2"/>
  <c r="N838" i="2"/>
  <c r="R838" i="2"/>
  <c r="S838" i="2"/>
  <c r="C839" i="2"/>
  <c r="D839" i="2"/>
  <c r="I839" i="2"/>
  <c r="J839" i="2"/>
  <c r="M839" i="2"/>
  <c r="N839" i="2"/>
  <c r="R839" i="2"/>
  <c r="S839" i="2"/>
  <c r="C840" i="2"/>
  <c r="D840" i="2"/>
  <c r="I840" i="2"/>
  <c r="J840" i="2"/>
  <c r="M840" i="2"/>
  <c r="N840" i="2"/>
  <c r="R840" i="2"/>
  <c r="S840" i="2"/>
  <c r="C841" i="2"/>
  <c r="D841" i="2"/>
  <c r="I841" i="2"/>
  <c r="J841" i="2"/>
  <c r="M841" i="2"/>
  <c r="N841" i="2"/>
  <c r="R841" i="2"/>
  <c r="S841" i="2"/>
  <c r="C842" i="2"/>
  <c r="D842" i="2"/>
  <c r="I842" i="2"/>
  <c r="J842" i="2"/>
  <c r="M842" i="2"/>
  <c r="N842" i="2"/>
  <c r="R842" i="2"/>
  <c r="S842" i="2"/>
  <c r="C843" i="2"/>
  <c r="D843" i="2"/>
  <c r="I843" i="2"/>
  <c r="J843" i="2"/>
  <c r="M843" i="2"/>
  <c r="N843" i="2"/>
  <c r="R843" i="2"/>
  <c r="S843" i="2"/>
  <c r="C844" i="2"/>
  <c r="D844" i="2"/>
  <c r="I844" i="2"/>
  <c r="J844" i="2"/>
  <c r="M844" i="2"/>
  <c r="N844" i="2"/>
  <c r="R844" i="2"/>
  <c r="S844" i="2"/>
  <c r="C845" i="2"/>
  <c r="D845" i="2"/>
  <c r="I845" i="2"/>
  <c r="J845" i="2"/>
  <c r="M845" i="2"/>
  <c r="N845" i="2"/>
  <c r="R845" i="2"/>
  <c r="S845" i="2"/>
  <c r="C846" i="2"/>
  <c r="D846" i="2"/>
  <c r="I846" i="2"/>
  <c r="J846" i="2"/>
  <c r="M846" i="2"/>
  <c r="N846" i="2"/>
  <c r="R846" i="2"/>
  <c r="S846" i="2"/>
  <c r="C847" i="2"/>
  <c r="D847" i="2"/>
  <c r="I847" i="2"/>
  <c r="J847" i="2"/>
  <c r="M847" i="2"/>
  <c r="N847" i="2"/>
  <c r="R847" i="2"/>
  <c r="S847" i="2"/>
  <c r="C848" i="2"/>
  <c r="D848" i="2"/>
  <c r="I848" i="2"/>
  <c r="J848" i="2"/>
  <c r="M848" i="2"/>
  <c r="N848" i="2"/>
  <c r="R848" i="2"/>
  <c r="S848" i="2"/>
  <c r="C849" i="2"/>
  <c r="D849" i="2"/>
  <c r="I849" i="2"/>
  <c r="J849" i="2"/>
  <c r="M849" i="2"/>
  <c r="N849" i="2"/>
  <c r="R849" i="2"/>
  <c r="S849" i="2"/>
  <c r="C850" i="2"/>
  <c r="D850" i="2"/>
  <c r="I850" i="2"/>
  <c r="J850" i="2"/>
  <c r="M850" i="2"/>
  <c r="N850" i="2"/>
  <c r="R850" i="2"/>
  <c r="S850" i="2"/>
  <c r="C851" i="2"/>
  <c r="D851" i="2"/>
  <c r="I851" i="2"/>
  <c r="J851" i="2"/>
  <c r="M851" i="2"/>
  <c r="N851" i="2"/>
  <c r="R851" i="2"/>
  <c r="S851" i="2"/>
  <c r="C852" i="2"/>
  <c r="D852" i="2"/>
  <c r="I852" i="2"/>
  <c r="J852" i="2"/>
  <c r="M852" i="2"/>
  <c r="N852" i="2"/>
  <c r="R852" i="2"/>
  <c r="S852" i="2"/>
  <c r="C853" i="2"/>
  <c r="D853" i="2"/>
  <c r="I853" i="2"/>
  <c r="J853" i="2"/>
  <c r="M853" i="2"/>
  <c r="N853" i="2"/>
  <c r="R853" i="2"/>
  <c r="S853" i="2"/>
  <c r="C854" i="2"/>
  <c r="D854" i="2"/>
  <c r="I854" i="2"/>
  <c r="J854" i="2"/>
  <c r="M854" i="2"/>
  <c r="N854" i="2"/>
  <c r="R854" i="2"/>
  <c r="S854" i="2"/>
  <c r="C855" i="2"/>
  <c r="D855" i="2"/>
  <c r="I855" i="2"/>
  <c r="J855" i="2"/>
  <c r="M855" i="2"/>
  <c r="N855" i="2"/>
  <c r="R855" i="2"/>
  <c r="S855" i="2"/>
  <c r="C856" i="2"/>
  <c r="D856" i="2"/>
  <c r="I856" i="2"/>
  <c r="J856" i="2"/>
  <c r="M856" i="2"/>
  <c r="N856" i="2"/>
  <c r="R856" i="2"/>
  <c r="S856" i="2"/>
  <c r="C857" i="2"/>
  <c r="D857" i="2"/>
  <c r="I857" i="2"/>
  <c r="J857" i="2"/>
  <c r="M857" i="2"/>
  <c r="N857" i="2"/>
  <c r="R857" i="2"/>
  <c r="S857" i="2"/>
  <c r="C858" i="2"/>
  <c r="D858" i="2"/>
  <c r="I858" i="2"/>
  <c r="J858" i="2"/>
  <c r="M858" i="2"/>
  <c r="N858" i="2"/>
  <c r="R858" i="2"/>
  <c r="S858" i="2"/>
  <c r="C859" i="2"/>
  <c r="D859" i="2"/>
  <c r="I859" i="2"/>
  <c r="J859" i="2"/>
  <c r="M859" i="2"/>
  <c r="N859" i="2"/>
  <c r="R859" i="2"/>
  <c r="S859" i="2"/>
  <c r="C860" i="2"/>
  <c r="D860" i="2"/>
  <c r="I860" i="2"/>
  <c r="J860" i="2"/>
  <c r="M860" i="2"/>
  <c r="N860" i="2"/>
  <c r="R860" i="2"/>
  <c r="S860" i="2"/>
  <c r="C861" i="2"/>
  <c r="D861" i="2"/>
  <c r="I861" i="2"/>
  <c r="J861" i="2"/>
  <c r="M861" i="2"/>
  <c r="N861" i="2"/>
  <c r="R861" i="2"/>
  <c r="S861" i="2"/>
  <c r="C862" i="2"/>
  <c r="D862" i="2"/>
  <c r="I862" i="2"/>
  <c r="J862" i="2"/>
  <c r="M862" i="2"/>
  <c r="N862" i="2"/>
  <c r="R862" i="2"/>
  <c r="S862" i="2"/>
  <c r="C863" i="2"/>
  <c r="D863" i="2"/>
  <c r="I863" i="2"/>
  <c r="J863" i="2"/>
  <c r="M863" i="2"/>
  <c r="N863" i="2"/>
  <c r="R863" i="2"/>
  <c r="S863" i="2"/>
  <c r="C864" i="2"/>
  <c r="D864" i="2"/>
  <c r="I864" i="2"/>
  <c r="J864" i="2"/>
  <c r="M864" i="2"/>
  <c r="N864" i="2"/>
  <c r="R864" i="2"/>
  <c r="S864" i="2"/>
  <c r="C865" i="2"/>
  <c r="D865" i="2"/>
  <c r="I865" i="2"/>
  <c r="J865" i="2"/>
  <c r="M865" i="2"/>
  <c r="N865" i="2"/>
  <c r="R865" i="2"/>
  <c r="S865" i="2"/>
  <c r="C866" i="2"/>
  <c r="D866" i="2"/>
  <c r="I866" i="2"/>
  <c r="J866" i="2"/>
  <c r="M866" i="2"/>
  <c r="N866" i="2"/>
  <c r="R866" i="2"/>
  <c r="S866" i="2"/>
  <c r="C867" i="2"/>
  <c r="D867" i="2"/>
  <c r="I867" i="2"/>
  <c r="J867" i="2"/>
  <c r="M867" i="2"/>
  <c r="N867" i="2"/>
  <c r="R867" i="2"/>
  <c r="S867" i="2"/>
  <c r="C868" i="2"/>
  <c r="D868" i="2"/>
  <c r="I868" i="2"/>
  <c r="J868" i="2"/>
  <c r="M868" i="2"/>
  <c r="N868" i="2"/>
  <c r="R868" i="2"/>
  <c r="S868" i="2"/>
  <c r="C869" i="2"/>
  <c r="D869" i="2"/>
  <c r="I869" i="2"/>
  <c r="J869" i="2"/>
  <c r="M869" i="2"/>
  <c r="N869" i="2"/>
  <c r="R869" i="2"/>
  <c r="S869" i="2"/>
  <c r="C870" i="2"/>
  <c r="D870" i="2"/>
  <c r="I870" i="2"/>
  <c r="J870" i="2"/>
  <c r="M870" i="2"/>
  <c r="N870" i="2"/>
  <c r="R870" i="2"/>
  <c r="S870" i="2"/>
  <c r="C871" i="2"/>
  <c r="D871" i="2"/>
  <c r="I871" i="2"/>
  <c r="J871" i="2"/>
  <c r="M871" i="2"/>
  <c r="N871" i="2"/>
  <c r="R871" i="2"/>
  <c r="S871" i="2"/>
  <c r="C872" i="2"/>
  <c r="D872" i="2"/>
  <c r="I872" i="2"/>
  <c r="J872" i="2"/>
  <c r="M872" i="2"/>
  <c r="N872" i="2"/>
  <c r="R872" i="2"/>
  <c r="S872" i="2"/>
  <c r="C873" i="2"/>
  <c r="D873" i="2"/>
  <c r="I873" i="2"/>
  <c r="J873" i="2"/>
  <c r="M873" i="2"/>
  <c r="N873" i="2"/>
  <c r="R873" i="2"/>
  <c r="S873" i="2"/>
  <c r="C874" i="2"/>
  <c r="D874" i="2"/>
  <c r="I874" i="2"/>
  <c r="J874" i="2"/>
  <c r="M874" i="2"/>
  <c r="N874" i="2"/>
  <c r="R874" i="2"/>
  <c r="S874" i="2"/>
  <c r="C875" i="2"/>
  <c r="D875" i="2"/>
  <c r="I875" i="2"/>
  <c r="J875" i="2"/>
  <c r="M875" i="2"/>
  <c r="N875" i="2"/>
  <c r="R875" i="2"/>
  <c r="S875" i="2"/>
  <c r="C876" i="2"/>
  <c r="D876" i="2"/>
  <c r="I876" i="2"/>
  <c r="J876" i="2"/>
  <c r="M876" i="2"/>
  <c r="N876" i="2"/>
  <c r="R876" i="2"/>
  <c r="S876" i="2"/>
  <c r="C877" i="2"/>
  <c r="D877" i="2"/>
  <c r="I877" i="2"/>
  <c r="J877" i="2"/>
  <c r="M877" i="2"/>
  <c r="N877" i="2"/>
  <c r="R877" i="2"/>
  <c r="S877" i="2"/>
  <c r="C878" i="2"/>
  <c r="D878" i="2"/>
  <c r="I878" i="2"/>
  <c r="J878" i="2"/>
  <c r="M878" i="2"/>
  <c r="N878" i="2"/>
  <c r="R878" i="2"/>
  <c r="S878" i="2"/>
  <c r="C879" i="2"/>
  <c r="D879" i="2"/>
  <c r="I879" i="2"/>
  <c r="J879" i="2"/>
  <c r="M879" i="2"/>
  <c r="N879" i="2"/>
  <c r="R879" i="2"/>
  <c r="S879" i="2"/>
  <c r="C880" i="2"/>
  <c r="D880" i="2"/>
  <c r="I880" i="2"/>
  <c r="J880" i="2"/>
  <c r="M880" i="2"/>
  <c r="N880" i="2"/>
  <c r="R880" i="2"/>
  <c r="S880" i="2"/>
  <c r="C881" i="2"/>
  <c r="D881" i="2"/>
  <c r="I881" i="2"/>
  <c r="J881" i="2"/>
  <c r="M881" i="2"/>
  <c r="N881" i="2"/>
  <c r="R881" i="2"/>
  <c r="S881" i="2"/>
  <c r="C882" i="2"/>
  <c r="D882" i="2"/>
  <c r="I882" i="2"/>
  <c r="J882" i="2"/>
  <c r="M882" i="2"/>
  <c r="N882" i="2"/>
  <c r="R882" i="2"/>
  <c r="S882" i="2"/>
  <c r="C883" i="2"/>
  <c r="D883" i="2"/>
  <c r="I883" i="2"/>
  <c r="J883" i="2"/>
  <c r="M883" i="2"/>
  <c r="N883" i="2"/>
  <c r="R883" i="2"/>
  <c r="S883" i="2"/>
  <c r="C884" i="2"/>
  <c r="D884" i="2"/>
  <c r="I884" i="2"/>
  <c r="J884" i="2"/>
  <c r="M884" i="2"/>
  <c r="N884" i="2"/>
  <c r="R884" i="2"/>
  <c r="S884" i="2"/>
  <c r="C885" i="2"/>
  <c r="D885" i="2"/>
  <c r="I885" i="2"/>
  <c r="J885" i="2"/>
  <c r="M885" i="2"/>
  <c r="N885" i="2"/>
  <c r="R885" i="2"/>
  <c r="S885" i="2"/>
  <c r="C886" i="2"/>
  <c r="D886" i="2"/>
  <c r="I886" i="2"/>
  <c r="J886" i="2"/>
  <c r="M886" i="2"/>
  <c r="N886" i="2"/>
  <c r="R886" i="2"/>
  <c r="S886" i="2"/>
  <c r="C887" i="2"/>
  <c r="D887" i="2"/>
  <c r="I887" i="2"/>
  <c r="J887" i="2"/>
  <c r="M887" i="2"/>
  <c r="N887" i="2"/>
  <c r="R887" i="2"/>
  <c r="S887" i="2"/>
  <c r="C888" i="2"/>
  <c r="D888" i="2"/>
  <c r="I888" i="2"/>
  <c r="J888" i="2"/>
  <c r="M888" i="2"/>
  <c r="N888" i="2"/>
  <c r="R888" i="2"/>
  <c r="S888" i="2"/>
  <c r="C889" i="2"/>
  <c r="D889" i="2"/>
  <c r="I889" i="2"/>
  <c r="J889" i="2"/>
  <c r="M889" i="2"/>
  <c r="N889" i="2"/>
  <c r="R889" i="2"/>
  <c r="S889" i="2"/>
  <c r="C890" i="2"/>
  <c r="D890" i="2"/>
  <c r="I890" i="2"/>
  <c r="J890" i="2"/>
  <c r="M890" i="2"/>
  <c r="N890" i="2"/>
  <c r="R890" i="2"/>
  <c r="S890" i="2"/>
  <c r="C891" i="2"/>
  <c r="D891" i="2"/>
  <c r="I891" i="2"/>
  <c r="J891" i="2"/>
  <c r="M891" i="2"/>
  <c r="N891" i="2"/>
  <c r="R891" i="2"/>
  <c r="S891" i="2"/>
  <c r="C892" i="2"/>
  <c r="D892" i="2"/>
  <c r="I892" i="2"/>
  <c r="J892" i="2"/>
  <c r="M892" i="2"/>
  <c r="N892" i="2"/>
  <c r="R892" i="2"/>
  <c r="S892" i="2"/>
  <c r="C893" i="2"/>
  <c r="D893" i="2"/>
  <c r="I893" i="2"/>
  <c r="J893" i="2"/>
  <c r="M893" i="2"/>
  <c r="N893" i="2"/>
  <c r="R893" i="2"/>
  <c r="S893" i="2"/>
  <c r="C894" i="2"/>
  <c r="D894" i="2"/>
  <c r="I894" i="2"/>
  <c r="J894" i="2"/>
  <c r="M894" i="2"/>
  <c r="N894" i="2"/>
  <c r="R894" i="2"/>
  <c r="S894" i="2"/>
  <c r="C895" i="2"/>
  <c r="D895" i="2"/>
  <c r="I895" i="2"/>
  <c r="J895" i="2"/>
  <c r="M895" i="2"/>
  <c r="N895" i="2"/>
  <c r="R895" i="2"/>
  <c r="S895" i="2"/>
  <c r="C896" i="2"/>
  <c r="D896" i="2"/>
  <c r="I896" i="2"/>
  <c r="J896" i="2"/>
  <c r="M896" i="2"/>
  <c r="N896" i="2"/>
  <c r="R896" i="2"/>
  <c r="S896" i="2"/>
  <c r="C897" i="2"/>
  <c r="D897" i="2"/>
  <c r="I897" i="2"/>
  <c r="J897" i="2"/>
  <c r="M897" i="2"/>
  <c r="N897" i="2"/>
  <c r="R897" i="2"/>
  <c r="S897" i="2"/>
  <c r="C898" i="2"/>
  <c r="D898" i="2"/>
  <c r="I898" i="2"/>
  <c r="J898" i="2"/>
  <c r="M898" i="2"/>
  <c r="N898" i="2"/>
  <c r="R898" i="2"/>
  <c r="S898" i="2"/>
  <c r="C899" i="2"/>
  <c r="D899" i="2"/>
  <c r="I899" i="2"/>
  <c r="J899" i="2"/>
  <c r="M899" i="2"/>
  <c r="N899" i="2"/>
  <c r="R899" i="2"/>
  <c r="S899" i="2"/>
  <c r="C900" i="2"/>
  <c r="D900" i="2"/>
  <c r="I900" i="2"/>
  <c r="J900" i="2"/>
  <c r="M900" i="2"/>
  <c r="N900" i="2"/>
  <c r="R900" i="2"/>
  <c r="S900" i="2"/>
  <c r="C901" i="2"/>
  <c r="D901" i="2"/>
  <c r="I901" i="2"/>
  <c r="J901" i="2"/>
  <c r="M901" i="2"/>
  <c r="N901" i="2"/>
  <c r="R901" i="2"/>
  <c r="S901" i="2"/>
  <c r="C902" i="2"/>
  <c r="D902" i="2"/>
  <c r="I902" i="2"/>
  <c r="J902" i="2"/>
  <c r="M902" i="2"/>
  <c r="N902" i="2"/>
  <c r="R902" i="2"/>
  <c r="S902" i="2"/>
  <c r="C903" i="2"/>
  <c r="D903" i="2"/>
  <c r="I903" i="2"/>
  <c r="J903" i="2"/>
  <c r="M903" i="2"/>
  <c r="N903" i="2"/>
  <c r="R903" i="2"/>
  <c r="S903" i="2"/>
  <c r="C904" i="2"/>
  <c r="D904" i="2"/>
  <c r="I904" i="2"/>
  <c r="J904" i="2"/>
  <c r="M904" i="2"/>
  <c r="N904" i="2"/>
  <c r="R904" i="2"/>
  <c r="S904" i="2"/>
  <c r="C905" i="2"/>
  <c r="D905" i="2"/>
  <c r="I905" i="2"/>
  <c r="J905" i="2"/>
  <c r="M905" i="2"/>
  <c r="N905" i="2"/>
  <c r="R905" i="2"/>
  <c r="S905" i="2"/>
  <c r="C906" i="2"/>
  <c r="D906" i="2"/>
  <c r="I906" i="2"/>
  <c r="J906" i="2"/>
  <c r="M906" i="2"/>
  <c r="N906" i="2"/>
  <c r="R906" i="2"/>
  <c r="S906" i="2"/>
  <c r="C907" i="2"/>
  <c r="D907" i="2"/>
  <c r="I907" i="2"/>
  <c r="J907" i="2"/>
  <c r="M907" i="2"/>
  <c r="N907" i="2"/>
  <c r="R907" i="2"/>
  <c r="S907" i="2"/>
  <c r="C908" i="2"/>
  <c r="D908" i="2"/>
  <c r="I908" i="2"/>
  <c r="J908" i="2"/>
  <c r="M908" i="2"/>
  <c r="N908" i="2"/>
  <c r="R908" i="2"/>
  <c r="S908" i="2"/>
  <c r="C909" i="2"/>
  <c r="D909" i="2"/>
  <c r="I909" i="2"/>
  <c r="J909" i="2"/>
  <c r="M909" i="2"/>
  <c r="N909" i="2"/>
  <c r="R909" i="2"/>
  <c r="S909" i="2"/>
  <c r="C910" i="2"/>
  <c r="D910" i="2"/>
  <c r="I910" i="2"/>
  <c r="J910" i="2"/>
  <c r="M910" i="2"/>
  <c r="N910" i="2"/>
  <c r="R910" i="2"/>
  <c r="S910" i="2"/>
  <c r="C911" i="2"/>
  <c r="D911" i="2"/>
  <c r="I911" i="2"/>
  <c r="J911" i="2"/>
  <c r="M911" i="2"/>
  <c r="N911" i="2"/>
  <c r="R911" i="2"/>
  <c r="S911" i="2"/>
  <c r="C912" i="2"/>
  <c r="D912" i="2"/>
  <c r="I912" i="2"/>
  <c r="J912" i="2"/>
  <c r="M912" i="2"/>
  <c r="N912" i="2"/>
  <c r="R912" i="2"/>
  <c r="S912" i="2"/>
  <c r="C913" i="2"/>
  <c r="D913" i="2"/>
  <c r="I913" i="2"/>
  <c r="J913" i="2"/>
  <c r="M913" i="2"/>
  <c r="N913" i="2"/>
  <c r="R913" i="2"/>
  <c r="S913" i="2"/>
  <c r="C914" i="2"/>
  <c r="D914" i="2"/>
  <c r="I914" i="2"/>
  <c r="J914" i="2"/>
  <c r="M914" i="2"/>
  <c r="N914" i="2"/>
  <c r="R914" i="2"/>
  <c r="S914" i="2"/>
  <c r="C915" i="2"/>
  <c r="D915" i="2"/>
  <c r="I915" i="2"/>
  <c r="J915" i="2"/>
  <c r="M915" i="2"/>
  <c r="N915" i="2"/>
  <c r="R915" i="2"/>
  <c r="S915" i="2"/>
  <c r="C916" i="2"/>
  <c r="D916" i="2"/>
  <c r="I916" i="2"/>
  <c r="J916" i="2"/>
  <c r="M916" i="2"/>
  <c r="N916" i="2"/>
  <c r="R916" i="2"/>
  <c r="S916" i="2"/>
  <c r="C917" i="2"/>
  <c r="D917" i="2"/>
  <c r="I917" i="2"/>
  <c r="J917" i="2"/>
  <c r="M917" i="2"/>
  <c r="N917" i="2"/>
  <c r="R917" i="2"/>
  <c r="S917" i="2"/>
  <c r="C918" i="2"/>
  <c r="D918" i="2"/>
  <c r="I918" i="2"/>
  <c r="J918" i="2"/>
  <c r="M918" i="2"/>
  <c r="N918" i="2"/>
  <c r="R918" i="2"/>
  <c r="S918" i="2"/>
  <c r="C919" i="2"/>
  <c r="D919" i="2"/>
  <c r="I919" i="2"/>
  <c r="J919" i="2"/>
  <c r="M919" i="2"/>
  <c r="N919" i="2"/>
  <c r="R919" i="2"/>
  <c r="S919" i="2"/>
  <c r="C920" i="2"/>
  <c r="D920" i="2"/>
  <c r="I920" i="2"/>
  <c r="J920" i="2"/>
  <c r="M920" i="2"/>
  <c r="N920" i="2"/>
  <c r="R920" i="2"/>
  <c r="S920" i="2"/>
  <c r="C921" i="2"/>
  <c r="D921" i="2"/>
  <c r="I921" i="2"/>
  <c r="J921" i="2"/>
  <c r="M921" i="2"/>
  <c r="N921" i="2"/>
  <c r="R921" i="2"/>
  <c r="S921" i="2"/>
  <c r="C922" i="2"/>
  <c r="D922" i="2"/>
  <c r="I922" i="2"/>
  <c r="J922" i="2"/>
  <c r="M922" i="2"/>
  <c r="N922" i="2"/>
  <c r="R922" i="2"/>
  <c r="S922" i="2"/>
  <c r="C923" i="2"/>
  <c r="D923" i="2"/>
  <c r="I923" i="2"/>
  <c r="J923" i="2"/>
  <c r="M923" i="2"/>
  <c r="N923" i="2"/>
  <c r="R923" i="2"/>
  <c r="S923" i="2"/>
  <c r="C924" i="2"/>
  <c r="D924" i="2"/>
  <c r="I924" i="2"/>
  <c r="J924" i="2"/>
  <c r="M924" i="2"/>
  <c r="N924" i="2"/>
  <c r="R924" i="2"/>
  <c r="S924" i="2"/>
  <c r="C925" i="2"/>
  <c r="D925" i="2"/>
  <c r="I925" i="2"/>
  <c r="J925" i="2"/>
  <c r="M925" i="2"/>
  <c r="N925" i="2"/>
  <c r="R925" i="2"/>
  <c r="S925" i="2"/>
  <c r="C926" i="2"/>
  <c r="D926" i="2"/>
  <c r="I926" i="2"/>
  <c r="J926" i="2"/>
  <c r="M926" i="2"/>
  <c r="N926" i="2"/>
  <c r="R926" i="2"/>
  <c r="S926" i="2"/>
  <c r="C927" i="2"/>
  <c r="D927" i="2"/>
  <c r="I927" i="2"/>
  <c r="J927" i="2"/>
  <c r="M927" i="2"/>
  <c r="N927" i="2"/>
  <c r="R927" i="2"/>
  <c r="S927" i="2"/>
  <c r="C928" i="2"/>
  <c r="D928" i="2"/>
  <c r="I928" i="2"/>
  <c r="J928" i="2"/>
  <c r="M928" i="2"/>
  <c r="N928" i="2"/>
  <c r="R928" i="2"/>
  <c r="S928" i="2"/>
  <c r="C929" i="2"/>
  <c r="D929" i="2"/>
  <c r="I929" i="2"/>
  <c r="J929" i="2"/>
  <c r="M929" i="2"/>
  <c r="N929" i="2"/>
  <c r="R929" i="2"/>
  <c r="S929" i="2"/>
  <c r="C930" i="2"/>
  <c r="D930" i="2"/>
  <c r="I930" i="2"/>
  <c r="J930" i="2"/>
  <c r="M930" i="2"/>
  <c r="N930" i="2"/>
  <c r="R930" i="2"/>
  <c r="S930" i="2"/>
  <c r="C931" i="2"/>
  <c r="D931" i="2"/>
  <c r="I931" i="2"/>
  <c r="J931" i="2"/>
  <c r="M931" i="2"/>
  <c r="N931" i="2"/>
  <c r="R931" i="2"/>
  <c r="S931" i="2"/>
  <c r="C932" i="2"/>
  <c r="D932" i="2"/>
  <c r="I932" i="2"/>
  <c r="J932" i="2"/>
  <c r="M932" i="2"/>
  <c r="N932" i="2"/>
  <c r="R932" i="2"/>
  <c r="S932" i="2"/>
  <c r="C933" i="2"/>
  <c r="D933" i="2"/>
  <c r="I933" i="2"/>
  <c r="J933" i="2"/>
  <c r="M933" i="2"/>
  <c r="N933" i="2"/>
  <c r="R933" i="2"/>
  <c r="S933" i="2"/>
  <c r="C934" i="2"/>
  <c r="D934" i="2"/>
  <c r="I934" i="2"/>
  <c r="J934" i="2"/>
  <c r="M934" i="2"/>
  <c r="N934" i="2"/>
  <c r="R934" i="2"/>
  <c r="S934" i="2"/>
  <c r="C935" i="2"/>
  <c r="D935" i="2"/>
  <c r="I935" i="2"/>
  <c r="J935" i="2"/>
  <c r="M935" i="2"/>
  <c r="N935" i="2"/>
  <c r="R935" i="2"/>
  <c r="S935" i="2"/>
  <c r="C936" i="2"/>
  <c r="D936" i="2"/>
  <c r="I936" i="2"/>
  <c r="J936" i="2"/>
  <c r="M936" i="2"/>
  <c r="N936" i="2"/>
  <c r="R936" i="2"/>
  <c r="S936" i="2"/>
  <c r="C937" i="2"/>
  <c r="D937" i="2"/>
  <c r="I937" i="2"/>
  <c r="J937" i="2"/>
  <c r="M937" i="2"/>
  <c r="N937" i="2"/>
  <c r="R937" i="2"/>
  <c r="S937" i="2"/>
  <c r="C938" i="2"/>
  <c r="D938" i="2"/>
  <c r="I938" i="2"/>
  <c r="J938" i="2"/>
  <c r="M938" i="2"/>
  <c r="N938" i="2"/>
  <c r="R938" i="2"/>
  <c r="S938" i="2"/>
  <c r="C939" i="2"/>
  <c r="D939" i="2"/>
  <c r="I939" i="2"/>
  <c r="J939" i="2"/>
  <c r="M939" i="2"/>
  <c r="N939" i="2"/>
  <c r="R939" i="2"/>
  <c r="S939" i="2"/>
  <c r="C940" i="2"/>
  <c r="D940" i="2"/>
  <c r="I940" i="2"/>
  <c r="J940" i="2"/>
  <c r="M940" i="2"/>
  <c r="N940" i="2"/>
  <c r="R940" i="2"/>
  <c r="S940" i="2"/>
  <c r="C941" i="2"/>
  <c r="D941" i="2"/>
  <c r="I941" i="2"/>
  <c r="J941" i="2"/>
  <c r="M941" i="2"/>
  <c r="N941" i="2"/>
  <c r="R941" i="2"/>
  <c r="S941" i="2"/>
  <c r="C942" i="2"/>
  <c r="D942" i="2"/>
  <c r="I942" i="2"/>
  <c r="J942" i="2"/>
  <c r="M942" i="2"/>
  <c r="N942" i="2"/>
  <c r="R942" i="2"/>
  <c r="S942" i="2"/>
  <c r="C943" i="2"/>
  <c r="D943" i="2"/>
  <c r="I943" i="2"/>
  <c r="J943" i="2"/>
  <c r="M943" i="2"/>
  <c r="N943" i="2"/>
  <c r="R943" i="2"/>
  <c r="S943" i="2"/>
  <c r="C944" i="2"/>
  <c r="D944" i="2"/>
  <c r="I944" i="2"/>
  <c r="J944" i="2"/>
  <c r="M944" i="2"/>
  <c r="N944" i="2"/>
  <c r="R944" i="2"/>
  <c r="S944" i="2"/>
  <c r="C945" i="2"/>
  <c r="D945" i="2"/>
  <c r="I945" i="2"/>
  <c r="J945" i="2"/>
  <c r="M945" i="2"/>
  <c r="N945" i="2"/>
  <c r="R945" i="2"/>
  <c r="S945" i="2"/>
  <c r="C946" i="2"/>
  <c r="D946" i="2"/>
  <c r="I946" i="2"/>
  <c r="J946" i="2"/>
  <c r="M946" i="2"/>
  <c r="N946" i="2"/>
  <c r="R946" i="2"/>
  <c r="S946" i="2"/>
  <c r="C947" i="2"/>
  <c r="D947" i="2"/>
  <c r="I947" i="2"/>
  <c r="J947" i="2"/>
  <c r="M947" i="2"/>
  <c r="N947" i="2"/>
  <c r="R947" i="2"/>
  <c r="S947" i="2"/>
  <c r="C948" i="2"/>
  <c r="D948" i="2"/>
  <c r="I948" i="2"/>
  <c r="J948" i="2"/>
  <c r="M948" i="2"/>
  <c r="N948" i="2"/>
  <c r="R948" i="2"/>
  <c r="S948" i="2"/>
  <c r="C949" i="2"/>
  <c r="D949" i="2"/>
  <c r="I949" i="2"/>
  <c r="J949" i="2"/>
  <c r="M949" i="2"/>
  <c r="N949" i="2"/>
  <c r="R949" i="2"/>
  <c r="S949" i="2"/>
  <c r="C950" i="2"/>
  <c r="D950" i="2"/>
  <c r="I950" i="2"/>
  <c r="J950" i="2"/>
  <c r="M950" i="2"/>
  <c r="N950" i="2"/>
  <c r="R950" i="2"/>
  <c r="S950" i="2"/>
  <c r="C951" i="2"/>
  <c r="D951" i="2"/>
  <c r="I951" i="2"/>
  <c r="J951" i="2"/>
  <c r="M951" i="2"/>
  <c r="N951" i="2"/>
  <c r="R951" i="2"/>
  <c r="S951" i="2"/>
  <c r="C952" i="2"/>
  <c r="D952" i="2"/>
  <c r="I952" i="2"/>
  <c r="J952" i="2"/>
  <c r="M952" i="2"/>
  <c r="N952" i="2"/>
  <c r="R952" i="2"/>
  <c r="S952" i="2"/>
  <c r="C953" i="2"/>
  <c r="D953" i="2"/>
  <c r="I953" i="2"/>
  <c r="J953" i="2"/>
  <c r="M953" i="2"/>
  <c r="N953" i="2"/>
  <c r="R953" i="2"/>
  <c r="S953" i="2"/>
  <c r="C954" i="2"/>
  <c r="D954" i="2"/>
  <c r="I954" i="2"/>
  <c r="J954" i="2"/>
  <c r="M954" i="2"/>
  <c r="N954" i="2"/>
  <c r="R954" i="2"/>
  <c r="S954" i="2"/>
  <c r="C955" i="2"/>
  <c r="D955" i="2"/>
  <c r="I955" i="2"/>
  <c r="J955" i="2"/>
  <c r="M955" i="2"/>
  <c r="N955" i="2"/>
  <c r="R955" i="2"/>
  <c r="S955" i="2"/>
  <c r="C956" i="2"/>
  <c r="D956" i="2"/>
  <c r="I956" i="2"/>
  <c r="J956" i="2"/>
  <c r="M956" i="2"/>
  <c r="N956" i="2"/>
  <c r="R956" i="2"/>
  <c r="S956" i="2"/>
  <c r="C957" i="2"/>
  <c r="D957" i="2"/>
  <c r="I957" i="2"/>
  <c r="J957" i="2"/>
  <c r="M957" i="2"/>
  <c r="N957" i="2"/>
  <c r="R957" i="2"/>
  <c r="S957" i="2"/>
  <c r="C958" i="2"/>
  <c r="D958" i="2"/>
  <c r="I958" i="2"/>
  <c r="J958" i="2"/>
  <c r="M958" i="2"/>
  <c r="N958" i="2"/>
  <c r="R958" i="2"/>
  <c r="S958" i="2"/>
  <c r="C959" i="2"/>
  <c r="D959" i="2"/>
  <c r="I959" i="2"/>
  <c r="J959" i="2"/>
  <c r="M959" i="2"/>
  <c r="N959" i="2"/>
  <c r="R959" i="2"/>
  <c r="S959" i="2"/>
  <c r="C960" i="2"/>
  <c r="D960" i="2"/>
  <c r="I960" i="2"/>
  <c r="J960" i="2"/>
  <c r="M960" i="2"/>
  <c r="N960" i="2"/>
  <c r="R960" i="2"/>
  <c r="S960" i="2"/>
  <c r="C961" i="2"/>
  <c r="D961" i="2"/>
  <c r="I961" i="2"/>
  <c r="J961" i="2"/>
  <c r="M961" i="2"/>
  <c r="N961" i="2"/>
  <c r="R961" i="2"/>
  <c r="S961" i="2"/>
  <c r="C962" i="2"/>
  <c r="D962" i="2"/>
  <c r="I962" i="2"/>
  <c r="J962" i="2"/>
  <c r="M962" i="2"/>
  <c r="N962" i="2"/>
  <c r="R962" i="2"/>
  <c r="S962" i="2"/>
  <c r="C963" i="2"/>
  <c r="D963" i="2"/>
  <c r="I963" i="2"/>
  <c r="J963" i="2"/>
  <c r="M963" i="2"/>
  <c r="N963" i="2"/>
  <c r="R963" i="2"/>
  <c r="S963" i="2"/>
  <c r="C964" i="2"/>
  <c r="D964" i="2"/>
  <c r="I964" i="2"/>
  <c r="J964" i="2"/>
  <c r="M964" i="2"/>
  <c r="N964" i="2"/>
  <c r="R964" i="2"/>
  <c r="S964" i="2"/>
  <c r="C965" i="2"/>
  <c r="D965" i="2"/>
  <c r="I965" i="2"/>
  <c r="J965" i="2"/>
  <c r="M965" i="2"/>
  <c r="N965" i="2"/>
  <c r="R965" i="2"/>
  <c r="S965" i="2"/>
  <c r="C966" i="2"/>
  <c r="D966" i="2"/>
  <c r="I966" i="2"/>
  <c r="J966" i="2"/>
  <c r="M966" i="2"/>
  <c r="N966" i="2"/>
  <c r="R966" i="2"/>
  <c r="S966" i="2"/>
  <c r="C967" i="2"/>
  <c r="D967" i="2"/>
  <c r="I967" i="2"/>
  <c r="J967" i="2"/>
  <c r="M967" i="2"/>
  <c r="N967" i="2"/>
  <c r="R967" i="2"/>
  <c r="S967" i="2"/>
  <c r="C968" i="2"/>
  <c r="D968" i="2"/>
  <c r="I968" i="2"/>
  <c r="J968" i="2"/>
  <c r="M968" i="2"/>
  <c r="N968" i="2"/>
  <c r="R968" i="2"/>
  <c r="S968" i="2"/>
  <c r="C969" i="2"/>
  <c r="D969" i="2"/>
  <c r="I969" i="2"/>
  <c r="J969" i="2"/>
  <c r="M969" i="2"/>
  <c r="N969" i="2"/>
  <c r="R969" i="2"/>
  <c r="S969" i="2"/>
  <c r="C970" i="2"/>
  <c r="D970" i="2"/>
  <c r="I970" i="2"/>
  <c r="J970" i="2"/>
  <c r="M970" i="2"/>
  <c r="N970" i="2"/>
  <c r="R970" i="2"/>
  <c r="S970" i="2"/>
  <c r="C971" i="2"/>
  <c r="D971" i="2"/>
  <c r="I971" i="2"/>
  <c r="J971" i="2"/>
  <c r="M971" i="2"/>
  <c r="N971" i="2"/>
  <c r="R971" i="2"/>
  <c r="S971" i="2"/>
  <c r="C972" i="2"/>
  <c r="D972" i="2"/>
  <c r="I972" i="2"/>
  <c r="J972" i="2"/>
  <c r="M972" i="2"/>
  <c r="N972" i="2"/>
  <c r="R972" i="2"/>
  <c r="S972" i="2"/>
  <c r="C973" i="2"/>
  <c r="D973" i="2"/>
  <c r="I973" i="2"/>
  <c r="J973" i="2"/>
  <c r="M973" i="2"/>
  <c r="N973" i="2"/>
  <c r="R973" i="2"/>
  <c r="S973" i="2"/>
  <c r="C974" i="2"/>
  <c r="D974" i="2"/>
  <c r="I974" i="2"/>
  <c r="J974" i="2"/>
  <c r="M974" i="2"/>
  <c r="N974" i="2"/>
  <c r="R974" i="2"/>
  <c r="S974" i="2"/>
  <c r="C975" i="2"/>
  <c r="D975" i="2"/>
  <c r="I975" i="2"/>
  <c r="J975" i="2"/>
  <c r="M975" i="2"/>
  <c r="N975" i="2"/>
  <c r="R975" i="2"/>
  <c r="S975" i="2"/>
  <c r="C976" i="2"/>
  <c r="D976" i="2"/>
  <c r="I976" i="2"/>
  <c r="J976" i="2"/>
  <c r="M976" i="2"/>
  <c r="N976" i="2"/>
  <c r="R976" i="2"/>
  <c r="S976" i="2"/>
  <c r="C977" i="2"/>
  <c r="D977" i="2"/>
  <c r="I977" i="2"/>
  <c r="J977" i="2"/>
  <c r="M977" i="2"/>
  <c r="N977" i="2"/>
  <c r="R977" i="2"/>
  <c r="S977" i="2"/>
  <c r="C978" i="2"/>
  <c r="D978" i="2"/>
  <c r="I978" i="2"/>
  <c r="J978" i="2"/>
  <c r="M978" i="2"/>
  <c r="N978" i="2"/>
  <c r="R978" i="2"/>
  <c r="S978" i="2"/>
  <c r="C979" i="2"/>
  <c r="D979" i="2"/>
  <c r="I979" i="2"/>
  <c r="J979" i="2"/>
  <c r="M979" i="2"/>
  <c r="N979" i="2"/>
  <c r="R979" i="2"/>
  <c r="S979" i="2"/>
  <c r="C980" i="2"/>
  <c r="D980" i="2"/>
  <c r="I980" i="2"/>
  <c r="J980" i="2"/>
  <c r="M980" i="2"/>
  <c r="N980" i="2"/>
  <c r="R980" i="2"/>
  <c r="S980" i="2"/>
  <c r="C981" i="2"/>
  <c r="D981" i="2"/>
  <c r="I981" i="2"/>
  <c r="J981" i="2"/>
  <c r="M981" i="2"/>
  <c r="N981" i="2"/>
  <c r="R981" i="2"/>
  <c r="S981" i="2"/>
  <c r="C982" i="2"/>
  <c r="D982" i="2"/>
  <c r="I982" i="2"/>
  <c r="J982" i="2"/>
  <c r="M982" i="2"/>
  <c r="N982" i="2"/>
  <c r="R982" i="2"/>
  <c r="S982" i="2"/>
  <c r="C983" i="2"/>
  <c r="D983" i="2"/>
  <c r="I983" i="2"/>
  <c r="J983" i="2"/>
  <c r="M983" i="2"/>
  <c r="N983" i="2"/>
  <c r="R983" i="2"/>
  <c r="S983" i="2"/>
  <c r="C984" i="2"/>
  <c r="D984" i="2"/>
  <c r="I984" i="2"/>
  <c r="J984" i="2"/>
  <c r="M984" i="2"/>
  <c r="N984" i="2"/>
  <c r="R984" i="2"/>
  <c r="S984" i="2"/>
  <c r="C985" i="2"/>
  <c r="D985" i="2"/>
  <c r="I985" i="2"/>
  <c r="J985" i="2"/>
  <c r="M985" i="2"/>
  <c r="N985" i="2"/>
  <c r="R985" i="2"/>
  <c r="S985" i="2"/>
  <c r="C986" i="2"/>
  <c r="D986" i="2"/>
  <c r="I986" i="2"/>
  <c r="J986" i="2"/>
  <c r="M986" i="2"/>
  <c r="N986" i="2"/>
  <c r="R986" i="2"/>
  <c r="S986" i="2"/>
  <c r="C987" i="2"/>
  <c r="D987" i="2"/>
  <c r="I987" i="2"/>
  <c r="J987" i="2"/>
  <c r="M987" i="2"/>
  <c r="N987" i="2"/>
  <c r="R987" i="2"/>
  <c r="S987" i="2"/>
  <c r="C988" i="2"/>
  <c r="D988" i="2"/>
  <c r="I988" i="2"/>
  <c r="J988" i="2"/>
  <c r="M988" i="2"/>
  <c r="N988" i="2"/>
  <c r="R988" i="2"/>
  <c r="S988" i="2"/>
  <c r="C989" i="2"/>
  <c r="D989" i="2"/>
  <c r="I989" i="2"/>
  <c r="J989" i="2"/>
  <c r="M989" i="2"/>
  <c r="N989" i="2"/>
  <c r="R989" i="2"/>
  <c r="S989" i="2"/>
  <c r="C990" i="2"/>
  <c r="D990" i="2"/>
  <c r="I990" i="2"/>
  <c r="J990" i="2"/>
  <c r="M990" i="2"/>
  <c r="N990" i="2"/>
  <c r="R990" i="2"/>
  <c r="S990" i="2"/>
  <c r="C991" i="2"/>
  <c r="D991" i="2"/>
  <c r="I991" i="2"/>
  <c r="J991" i="2"/>
  <c r="M991" i="2"/>
  <c r="N991" i="2"/>
  <c r="R991" i="2"/>
  <c r="S991" i="2"/>
  <c r="C992" i="2"/>
  <c r="D992" i="2"/>
  <c r="I992" i="2"/>
  <c r="J992" i="2"/>
  <c r="M992" i="2"/>
  <c r="N992" i="2"/>
  <c r="R992" i="2"/>
  <c r="S992" i="2"/>
  <c r="C993" i="2"/>
  <c r="D993" i="2"/>
  <c r="I993" i="2"/>
  <c r="J993" i="2"/>
  <c r="M993" i="2"/>
  <c r="N993" i="2"/>
  <c r="R993" i="2"/>
  <c r="S993" i="2"/>
  <c r="C994" i="2"/>
  <c r="D994" i="2"/>
  <c r="I994" i="2"/>
  <c r="J994" i="2"/>
  <c r="M994" i="2"/>
  <c r="N994" i="2"/>
  <c r="R994" i="2"/>
  <c r="S994" i="2"/>
  <c r="C995" i="2"/>
  <c r="D995" i="2"/>
  <c r="I995" i="2"/>
  <c r="J995" i="2"/>
  <c r="M995" i="2"/>
  <c r="N995" i="2"/>
  <c r="R995" i="2"/>
  <c r="S995" i="2"/>
  <c r="C996" i="2"/>
  <c r="D996" i="2"/>
  <c r="I996" i="2"/>
  <c r="J996" i="2"/>
  <c r="M996" i="2"/>
  <c r="N996" i="2"/>
  <c r="R996" i="2"/>
  <c r="S996" i="2"/>
  <c r="C997" i="2"/>
  <c r="D997" i="2"/>
  <c r="I997" i="2"/>
  <c r="J997" i="2"/>
  <c r="M997" i="2"/>
  <c r="N997" i="2"/>
  <c r="R997" i="2"/>
  <c r="S997" i="2"/>
  <c r="C998" i="2"/>
  <c r="D998" i="2"/>
  <c r="I998" i="2"/>
  <c r="J998" i="2"/>
  <c r="M998" i="2"/>
  <c r="N998" i="2"/>
  <c r="R998" i="2"/>
  <c r="S998" i="2"/>
  <c r="C999" i="2"/>
  <c r="D999" i="2"/>
  <c r="I999" i="2"/>
  <c r="J999" i="2"/>
  <c r="M999" i="2"/>
  <c r="N999" i="2"/>
  <c r="R999" i="2"/>
  <c r="S999" i="2"/>
  <c r="C1000" i="2"/>
  <c r="D1000" i="2"/>
  <c r="I1000" i="2"/>
  <c r="J1000" i="2"/>
  <c r="M1000" i="2"/>
  <c r="N1000" i="2"/>
  <c r="R1000" i="2"/>
  <c r="S1000" i="2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2" i="1"/>
  <c r="Q3" i="1"/>
  <c r="Q2" i="1"/>
  <c r="R3" i="2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S2" i="2"/>
  <c r="R2" i="2"/>
  <c r="AP2" i="1"/>
  <c r="AP3" i="1"/>
  <c r="AM3" i="1"/>
  <c r="AN3" i="1" s="1"/>
  <c r="AM4" i="1"/>
  <c r="AN4" i="1" s="1"/>
  <c r="AM5" i="1"/>
  <c r="AN5" i="1" s="1"/>
  <c r="AM6" i="1"/>
  <c r="AN6" i="1"/>
  <c r="AM7" i="1"/>
  <c r="AN7" i="1" s="1"/>
  <c r="AM8" i="1"/>
  <c r="AN8" i="1" s="1"/>
  <c r="AM9" i="1"/>
  <c r="AN9" i="1" s="1"/>
  <c r="AM10" i="1"/>
  <c r="AN10" i="1"/>
  <c r="AM11" i="1"/>
  <c r="AN11" i="1" s="1"/>
  <c r="AM12" i="1"/>
  <c r="AN12" i="1" s="1"/>
  <c r="AM13" i="1"/>
  <c r="AN13" i="1" s="1"/>
  <c r="AM14" i="1"/>
  <c r="AN14" i="1"/>
  <c r="AM15" i="1"/>
  <c r="AN15" i="1" s="1"/>
  <c r="AM16" i="1"/>
  <c r="AN16" i="1" s="1"/>
  <c r="AM17" i="1"/>
  <c r="AN17" i="1" s="1"/>
  <c r="AM18" i="1"/>
  <c r="AN18" i="1"/>
  <c r="AM19" i="1"/>
  <c r="AN19" i="1" s="1"/>
  <c r="AM20" i="1"/>
  <c r="AN20" i="1" s="1"/>
  <c r="AM21" i="1"/>
  <c r="AN21" i="1" s="1"/>
  <c r="AM22" i="1"/>
  <c r="AN22" i="1"/>
  <c r="AM23" i="1"/>
  <c r="AN23" i="1" s="1"/>
  <c r="AM24" i="1"/>
  <c r="AN24" i="1" s="1"/>
  <c r="AM25" i="1"/>
  <c r="AN25" i="1" s="1"/>
  <c r="AM26" i="1"/>
  <c r="AN26" i="1"/>
  <c r="AM27" i="1"/>
  <c r="AN27" i="1" s="1"/>
  <c r="AM28" i="1"/>
  <c r="AN28" i="1" s="1"/>
  <c r="AM29" i="1"/>
  <c r="AN29" i="1" s="1"/>
  <c r="AM30" i="1"/>
  <c r="AN30" i="1"/>
  <c r="AM31" i="1"/>
  <c r="AN31" i="1" s="1"/>
  <c r="AM32" i="1"/>
  <c r="AN32" i="1" s="1"/>
  <c r="AM33" i="1"/>
  <c r="AN33" i="1" s="1"/>
  <c r="AM34" i="1"/>
  <c r="AN34" i="1"/>
  <c r="AM35" i="1"/>
  <c r="AN35" i="1" s="1"/>
  <c r="AM36" i="1"/>
  <c r="AN36" i="1" s="1"/>
  <c r="AM37" i="1"/>
  <c r="AN37" i="1" s="1"/>
  <c r="AM38" i="1"/>
  <c r="AN38" i="1"/>
  <c r="AM39" i="1"/>
  <c r="AN39" i="1" s="1"/>
  <c r="AM40" i="1"/>
  <c r="AN40" i="1" s="1"/>
  <c r="AM41" i="1"/>
  <c r="AN41" i="1" s="1"/>
  <c r="AM42" i="1"/>
  <c r="AN42" i="1"/>
  <c r="AM43" i="1"/>
  <c r="AN43" i="1" s="1"/>
  <c r="AM44" i="1"/>
  <c r="AN44" i="1" s="1"/>
  <c r="AM45" i="1"/>
  <c r="AN45" i="1" s="1"/>
  <c r="AM46" i="1"/>
  <c r="AN46" i="1"/>
  <c r="AM47" i="1"/>
  <c r="AN47" i="1" s="1"/>
  <c r="AM48" i="1"/>
  <c r="AN48" i="1" s="1"/>
  <c r="AM49" i="1"/>
  <c r="AN49" i="1" s="1"/>
  <c r="AM50" i="1"/>
  <c r="AN50" i="1"/>
  <c r="AM51" i="1"/>
  <c r="AN51" i="1" s="1"/>
  <c r="AM52" i="1"/>
  <c r="AN52" i="1" s="1"/>
  <c r="AM53" i="1"/>
  <c r="AN53" i="1" s="1"/>
  <c r="AM54" i="1"/>
  <c r="AN54" i="1"/>
  <c r="AM55" i="1"/>
  <c r="AN55" i="1" s="1"/>
  <c r="AM56" i="1"/>
  <c r="AN56" i="1" s="1"/>
  <c r="AM57" i="1"/>
  <c r="AN57" i="1" s="1"/>
  <c r="AM58" i="1"/>
  <c r="AN58" i="1"/>
  <c r="AM59" i="1"/>
  <c r="AN59" i="1" s="1"/>
  <c r="AM60" i="1"/>
  <c r="AN60" i="1" s="1"/>
  <c r="AM61" i="1"/>
  <c r="AN61" i="1" s="1"/>
  <c r="AM62" i="1"/>
  <c r="AN62" i="1"/>
  <c r="AM63" i="1"/>
  <c r="AN63" i="1" s="1"/>
  <c r="AM64" i="1"/>
  <c r="AN64" i="1" s="1"/>
  <c r="AM65" i="1"/>
  <c r="AN65" i="1" s="1"/>
  <c r="AM66" i="1"/>
  <c r="AN66" i="1"/>
  <c r="AM67" i="1"/>
  <c r="AN67" i="1" s="1"/>
  <c r="AM68" i="1"/>
  <c r="AN68" i="1" s="1"/>
  <c r="AM2" i="1"/>
  <c r="AN2" i="1" s="1"/>
  <c r="P2" i="1"/>
  <c r="AC2" i="1"/>
  <c r="N3" i="2"/>
  <c r="N4" i="2"/>
  <c r="N5" i="2"/>
  <c r="N6" i="2"/>
  <c r="N7" i="2"/>
  <c r="N8" i="2"/>
  <c r="N9" i="2"/>
  <c r="N10" i="2"/>
  <c r="N2" i="2"/>
  <c r="M3" i="2"/>
  <c r="M4" i="2"/>
  <c r="M5" i="2"/>
  <c r="M6" i="2"/>
  <c r="M7" i="2"/>
  <c r="M8" i="2"/>
  <c r="M9" i="2"/>
  <c r="M10" i="2"/>
  <c r="M2" i="2"/>
  <c r="J4" i="2"/>
  <c r="J5" i="2"/>
  <c r="J3" i="2"/>
  <c r="J6" i="2"/>
  <c r="J7" i="2"/>
  <c r="J8" i="2"/>
  <c r="J9" i="2"/>
  <c r="J10" i="2"/>
  <c r="J2" i="2"/>
  <c r="I3" i="2"/>
  <c r="I4" i="2"/>
  <c r="I5" i="2"/>
  <c r="I6" i="2"/>
  <c r="I7" i="2"/>
  <c r="I8" i="2"/>
  <c r="I9" i="2"/>
  <c r="I10" i="2"/>
  <c r="I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D2" i="2"/>
  <c r="C2" i="2"/>
  <c r="AG15" i="2"/>
  <c r="AG16" i="2"/>
  <c r="AG14" i="2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E843" i="2" l="1"/>
  <c r="F843" i="2" s="1"/>
  <c r="T975" i="2"/>
  <c r="T419" i="2"/>
  <c r="T416" i="2"/>
  <c r="T405" i="2"/>
  <c r="T385" i="2"/>
  <c r="T377" i="2"/>
  <c r="T376" i="2"/>
  <c r="O86" i="2"/>
  <c r="P86" i="2" s="1"/>
  <c r="K898" i="2"/>
  <c r="K802" i="2"/>
  <c r="E405" i="2"/>
  <c r="F405" i="2" s="1"/>
  <c r="E402" i="2"/>
  <c r="G402" i="2" s="1"/>
  <c r="O940" i="2"/>
  <c r="P940" i="2" s="1"/>
  <c r="O571" i="2"/>
  <c r="P571" i="2" s="1"/>
  <c r="O491" i="2"/>
  <c r="P491" i="2" s="1"/>
  <c r="O103" i="2"/>
  <c r="P103" i="2" s="1"/>
  <c r="O90" i="2"/>
  <c r="P90" i="2" s="1"/>
  <c r="O89" i="2"/>
  <c r="P89" i="2" s="1"/>
  <c r="O87" i="2"/>
  <c r="P87" i="2" s="1"/>
  <c r="E979" i="2"/>
  <c r="G979" i="2" s="1"/>
  <c r="E951" i="2"/>
  <c r="G951" i="2" s="1"/>
  <c r="E917" i="2"/>
  <c r="F917" i="2" s="1"/>
  <c r="E605" i="2"/>
  <c r="F605" i="2" s="1"/>
  <c r="E580" i="2"/>
  <c r="G580" i="2" s="1"/>
  <c r="E345" i="2"/>
  <c r="E263" i="2"/>
  <c r="G263" i="2" s="1"/>
  <c r="E262" i="2"/>
  <c r="G262" i="2" s="1"/>
  <c r="E84" i="2"/>
  <c r="F84" i="2" s="1"/>
  <c r="O944" i="2"/>
  <c r="P944" i="2" s="1"/>
  <c r="T47" i="2"/>
  <c r="T40" i="2"/>
  <c r="K827" i="2"/>
  <c r="K823" i="2"/>
  <c r="K822" i="2"/>
  <c r="K424" i="2"/>
  <c r="K422" i="2"/>
  <c r="K360" i="2"/>
  <c r="K350" i="2"/>
  <c r="O342" i="2"/>
  <c r="P342" i="2" s="1"/>
  <c r="O341" i="2"/>
  <c r="P341" i="2" s="1"/>
  <c r="O339" i="2"/>
  <c r="P339" i="2" s="1"/>
  <c r="O338" i="2"/>
  <c r="P338" i="2" s="1"/>
  <c r="E399" i="2"/>
  <c r="G399" i="2" s="1"/>
  <c r="K327" i="2"/>
  <c r="K326" i="2"/>
  <c r="K303" i="2"/>
  <c r="K302" i="2"/>
  <c r="K294" i="2"/>
  <c r="K290" i="2"/>
  <c r="K289" i="2"/>
  <c r="K286" i="2"/>
  <c r="K284" i="2"/>
  <c r="K278" i="2"/>
  <c r="K275" i="2"/>
  <c r="K105" i="2"/>
  <c r="T634" i="2"/>
  <c r="T271" i="2"/>
  <c r="T220" i="2"/>
  <c r="T218" i="2"/>
  <c r="T93" i="2"/>
  <c r="E72" i="2"/>
  <c r="G72" i="2" s="1"/>
  <c r="E67" i="2"/>
  <c r="F67" i="2" s="1"/>
  <c r="E47" i="2"/>
  <c r="F47" i="2" s="1"/>
  <c r="E33" i="2"/>
  <c r="F33" i="2" s="1"/>
  <c r="T879" i="2"/>
  <c r="T864" i="2"/>
  <c r="E803" i="2"/>
  <c r="G803" i="2" s="1"/>
  <c r="E785" i="2"/>
  <c r="F785" i="2" s="1"/>
  <c r="E639" i="2"/>
  <c r="G639" i="2" s="1"/>
  <c r="E635" i="2"/>
  <c r="G635" i="2" s="1"/>
  <c r="K529" i="2"/>
  <c r="K525" i="2"/>
  <c r="K523" i="2"/>
  <c r="K521" i="2"/>
  <c r="K500" i="2"/>
  <c r="K449" i="2"/>
  <c r="K431" i="2"/>
  <c r="K430" i="2"/>
  <c r="K428" i="2"/>
  <c r="K427" i="2"/>
  <c r="O124" i="2"/>
  <c r="T837" i="2"/>
  <c r="T832" i="2"/>
  <c r="T829" i="2"/>
  <c r="T828" i="2"/>
  <c r="T827" i="2"/>
  <c r="T823" i="2"/>
  <c r="E427" i="2"/>
  <c r="G427" i="2" s="1"/>
  <c r="K924" i="2"/>
  <c r="O884" i="2"/>
  <c r="P884" i="2" s="1"/>
  <c r="O880" i="2"/>
  <c r="P880" i="2" s="1"/>
  <c r="O865" i="2"/>
  <c r="P865" i="2" s="1"/>
  <c r="O863" i="2"/>
  <c r="P863" i="2" s="1"/>
  <c r="O862" i="2"/>
  <c r="P862" i="2" s="1"/>
  <c r="O853" i="2"/>
  <c r="P853" i="2" s="1"/>
  <c r="O850" i="2"/>
  <c r="P850" i="2" s="1"/>
  <c r="T797" i="2"/>
  <c r="T795" i="2"/>
  <c r="T781" i="2"/>
  <c r="T699" i="2"/>
  <c r="T593" i="2"/>
  <c r="T587" i="2"/>
  <c r="T586" i="2"/>
  <c r="T579" i="2"/>
  <c r="T578" i="2"/>
  <c r="T575" i="2"/>
  <c r="T574" i="2"/>
  <c r="T534" i="2"/>
  <c r="E96" i="2"/>
  <c r="G96" i="2" s="1"/>
  <c r="O576" i="2"/>
  <c r="P576" i="2" s="1"/>
  <c r="T290" i="2"/>
  <c r="T995" i="2"/>
  <c r="T991" i="2"/>
  <c r="T967" i="2"/>
  <c r="E903" i="2"/>
  <c r="G903" i="2" s="1"/>
  <c r="E850" i="2"/>
  <c r="G850" i="2" s="1"/>
  <c r="E849" i="2"/>
  <c r="G849" i="2" s="1"/>
  <c r="K798" i="2"/>
  <c r="K746" i="2"/>
  <c r="O545" i="2"/>
  <c r="P545" i="2" s="1"/>
  <c r="O543" i="2"/>
  <c r="P543" i="2" s="1"/>
  <c r="O541" i="2"/>
  <c r="P541" i="2" s="1"/>
  <c r="O540" i="2"/>
  <c r="P540" i="2" s="1"/>
  <c r="O500" i="2"/>
  <c r="P500" i="2" s="1"/>
  <c r="O424" i="2"/>
  <c r="P424" i="2" s="1"/>
  <c r="O413" i="2"/>
  <c r="P413" i="2" s="1"/>
  <c r="O408" i="2"/>
  <c r="P408" i="2" s="1"/>
  <c r="O401" i="2"/>
  <c r="P401" i="2" s="1"/>
  <c r="O400" i="2"/>
  <c r="P400" i="2" s="1"/>
  <c r="O396" i="2"/>
  <c r="P396" i="2" s="1"/>
  <c r="O393" i="2"/>
  <c r="P393" i="2" s="1"/>
  <c r="O392" i="2"/>
  <c r="P392" i="2" s="1"/>
  <c r="O389" i="2"/>
  <c r="P389" i="2" s="1"/>
  <c r="O388" i="2"/>
  <c r="P388" i="2" s="1"/>
  <c r="O350" i="2"/>
  <c r="P350" i="2" s="1"/>
  <c r="O346" i="2"/>
  <c r="P346" i="2" s="1"/>
  <c r="T217" i="2"/>
  <c r="T165" i="2"/>
  <c r="T142" i="2"/>
  <c r="T140" i="2"/>
  <c r="T139" i="2"/>
  <c r="T138" i="2"/>
  <c r="T124" i="2"/>
  <c r="T114" i="2"/>
  <c r="T27" i="2"/>
  <c r="T16" i="2"/>
  <c r="T14" i="2"/>
  <c r="E929" i="2"/>
  <c r="F929" i="2" s="1"/>
  <c r="E919" i="2"/>
  <c r="G919" i="2" s="1"/>
  <c r="O623" i="2"/>
  <c r="P623" i="2" s="1"/>
  <c r="O612" i="2"/>
  <c r="P612" i="2" s="1"/>
  <c r="T495" i="2"/>
  <c r="T491" i="2"/>
  <c r="E425" i="2"/>
  <c r="E420" i="2"/>
  <c r="E387" i="2"/>
  <c r="G387" i="2" s="1"/>
  <c r="E374" i="2"/>
  <c r="G374" i="2" s="1"/>
  <c r="T961" i="2"/>
  <c r="T960" i="2"/>
  <c r="T956" i="2"/>
  <c r="T925" i="2"/>
  <c r="E837" i="2"/>
  <c r="E825" i="2"/>
  <c r="F825" i="2" s="1"/>
  <c r="E811" i="2"/>
  <c r="G811" i="2" s="1"/>
  <c r="K689" i="2"/>
  <c r="K657" i="2"/>
  <c r="K644" i="2"/>
  <c r="O603" i="2"/>
  <c r="P603" i="2" s="1"/>
  <c r="O600" i="2"/>
  <c r="P600" i="2" s="1"/>
  <c r="O565" i="2"/>
  <c r="P565" i="2" s="1"/>
  <c r="O564" i="2"/>
  <c r="P564" i="2" s="1"/>
  <c r="O494" i="2"/>
  <c r="P494" i="2" s="1"/>
  <c r="T484" i="2"/>
  <c r="T483" i="2"/>
  <c r="T466" i="2"/>
  <c r="E329" i="2"/>
  <c r="F329" i="2" s="1"/>
  <c r="E301" i="2"/>
  <c r="E289" i="2"/>
  <c r="E284" i="2"/>
  <c r="E279" i="2"/>
  <c r="G279" i="2" s="1"/>
  <c r="E253" i="2"/>
  <c r="F253" i="2" s="1"/>
  <c r="E245" i="2"/>
  <c r="G245" i="2" s="1"/>
  <c r="E228" i="2"/>
  <c r="F228" i="2" s="1"/>
  <c r="K202" i="2"/>
  <c r="K201" i="2"/>
  <c r="O38" i="2"/>
  <c r="P38" i="2" s="1"/>
  <c r="O35" i="2"/>
  <c r="P35" i="2" s="1"/>
  <c r="E928" i="2"/>
  <c r="F928" i="2" s="1"/>
  <c r="E799" i="2"/>
  <c r="G799" i="2" s="1"/>
  <c r="E798" i="2"/>
  <c r="G798" i="2" s="1"/>
  <c r="E754" i="2"/>
  <c r="G754" i="2" s="1"/>
  <c r="E745" i="2"/>
  <c r="F745" i="2" s="1"/>
  <c r="E744" i="2"/>
  <c r="F744" i="2" s="1"/>
  <c r="E732" i="2"/>
  <c r="E685" i="2"/>
  <c r="G685" i="2" s="1"/>
  <c r="K600" i="2"/>
  <c r="K549" i="2"/>
  <c r="O466" i="2"/>
  <c r="P466" i="2" s="1"/>
  <c r="O464" i="2"/>
  <c r="P464" i="2" s="1"/>
  <c r="O450" i="2"/>
  <c r="P450" i="2" s="1"/>
  <c r="T327" i="2"/>
  <c r="T324" i="2"/>
  <c r="T313" i="2"/>
  <c r="T312" i="2"/>
  <c r="T310" i="2"/>
  <c r="E215" i="2"/>
  <c r="G215" i="2" s="1"/>
  <c r="E197" i="2"/>
  <c r="F197" i="2" s="1"/>
  <c r="E196" i="2"/>
  <c r="G196" i="2" s="1"/>
  <c r="E188" i="2"/>
  <c r="G188" i="2" s="1"/>
  <c r="E186" i="2"/>
  <c r="F186" i="2" s="1"/>
  <c r="E168" i="2"/>
  <c r="F168" i="2" s="1"/>
  <c r="O624" i="2"/>
  <c r="P624" i="2" s="1"/>
  <c r="T493" i="2"/>
  <c r="E426" i="2"/>
  <c r="G426" i="2" s="1"/>
  <c r="E422" i="2"/>
  <c r="G422" i="2" s="1"/>
  <c r="E372" i="2"/>
  <c r="F372" i="2" s="1"/>
  <c r="O912" i="2"/>
  <c r="P912" i="2" s="1"/>
  <c r="T775" i="2"/>
  <c r="O345" i="2"/>
  <c r="P345" i="2" s="1"/>
  <c r="O301" i="2"/>
  <c r="P301" i="2" s="1"/>
  <c r="O288" i="2"/>
  <c r="P288" i="2" s="1"/>
  <c r="O287" i="2"/>
  <c r="P287" i="2" s="1"/>
  <c r="T255" i="2"/>
  <c r="E34" i="2"/>
  <c r="F34" i="2" s="1"/>
  <c r="E962" i="2"/>
  <c r="G962" i="2" s="1"/>
  <c r="E961" i="2"/>
  <c r="K943" i="2"/>
  <c r="K940" i="2"/>
  <c r="K939" i="2"/>
  <c r="K938" i="2"/>
  <c r="K935" i="2"/>
  <c r="K866" i="2"/>
  <c r="K855" i="2"/>
  <c r="K848" i="2"/>
  <c r="O711" i="2"/>
  <c r="P711" i="2" s="1"/>
  <c r="O699" i="2"/>
  <c r="P699" i="2" s="1"/>
  <c r="O642" i="2"/>
  <c r="P642" i="2" s="1"/>
  <c r="T603" i="2"/>
  <c r="T601" i="2"/>
  <c r="E554" i="2"/>
  <c r="F554" i="2" s="1"/>
  <c r="E544" i="2"/>
  <c r="F544" i="2" s="1"/>
  <c r="E540" i="2"/>
  <c r="G540" i="2" s="1"/>
  <c r="E537" i="2"/>
  <c r="E524" i="2"/>
  <c r="F524" i="2" s="1"/>
  <c r="E520" i="2"/>
  <c r="G520" i="2" s="1"/>
  <c r="E519" i="2"/>
  <c r="G519" i="2" s="1"/>
  <c r="E508" i="2"/>
  <c r="G508" i="2" s="1"/>
  <c r="E500" i="2"/>
  <c r="F500" i="2" s="1"/>
  <c r="K426" i="2"/>
  <c r="K388" i="2"/>
  <c r="K387" i="2"/>
  <c r="K379" i="2"/>
  <c r="K378" i="2"/>
  <c r="K338" i="2"/>
  <c r="O271" i="2"/>
  <c r="P271" i="2" s="1"/>
  <c r="O269" i="2"/>
  <c r="P269" i="2" s="1"/>
  <c r="O224" i="2"/>
  <c r="P224" i="2" s="1"/>
  <c r="O221" i="2"/>
  <c r="P221" i="2" s="1"/>
  <c r="O218" i="2"/>
  <c r="P218" i="2" s="1"/>
  <c r="O148" i="2"/>
  <c r="P148" i="2" s="1"/>
  <c r="T105" i="2"/>
  <c r="E30" i="2"/>
  <c r="F30" i="2" s="1"/>
  <c r="E29" i="2"/>
  <c r="G29" i="2" s="1"/>
  <c r="E28" i="2"/>
  <c r="G28" i="2" s="1"/>
  <c r="E25" i="2"/>
  <c r="F25" i="2" s="1"/>
  <c r="E21" i="2"/>
  <c r="G21" i="2" s="1"/>
  <c r="E19" i="2"/>
  <c r="G19" i="2" s="1"/>
  <c r="E17" i="2"/>
  <c r="G17" i="2" s="1"/>
  <c r="E11" i="2"/>
  <c r="G11" i="2" s="1"/>
  <c r="O966" i="2"/>
  <c r="P966" i="2" s="1"/>
  <c r="T923" i="2"/>
  <c r="E901" i="2"/>
  <c r="F901" i="2" s="1"/>
  <c r="E997" i="2"/>
  <c r="F997" i="2" s="1"/>
  <c r="E990" i="2"/>
  <c r="E987" i="2"/>
  <c r="G987" i="2" s="1"/>
  <c r="E894" i="2"/>
  <c r="G894" i="2" s="1"/>
  <c r="O772" i="2"/>
  <c r="P772" i="2" s="1"/>
  <c r="E954" i="2"/>
  <c r="F954" i="2" s="1"/>
  <c r="E953" i="2"/>
  <c r="F953" i="2" s="1"/>
  <c r="E793" i="2"/>
  <c r="F793" i="2" s="1"/>
  <c r="E786" i="2"/>
  <c r="G786" i="2" s="1"/>
  <c r="E757" i="2"/>
  <c r="F757" i="2" s="1"/>
  <c r="K709" i="2"/>
  <c r="E564" i="2"/>
  <c r="F564" i="2" s="1"/>
  <c r="E556" i="2"/>
  <c r="G556" i="2" s="1"/>
  <c r="E553" i="2"/>
  <c r="G553" i="2" s="1"/>
  <c r="E552" i="2"/>
  <c r="F552" i="2" s="1"/>
  <c r="E550" i="2"/>
  <c r="G550" i="2" s="1"/>
  <c r="E522" i="2"/>
  <c r="F522" i="2" s="1"/>
  <c r="K499" i="2"/>
  <c r="K496" i="2"/>
  <c r="K492" i="2"/>
  <c r="K467" i="2"/>
  <c r="T404" i="2"/>
  <c r="T391" i="2"/>
  <c r="E371" i="2"/>
  <c r="G371" i="2" s="1"/>
  <c r="T247" i="2"/>
  <c r="T245" i="2"/>
  <c r="T244" i="2"/>
  <c r="T236" i="2"/>
  <c r="E156" i="2"/>
  <c r="F156" i="2" s="1"/>
  <c r="E155" i="2"/>
  <c r="F155" i="2" s="1"/>
  <c r="E151" i="2"/>
  <c r="F151" i="2" s="1"/>
  <c r="E128" i="2"/>
  <c r="F128" i="2" s="1"/>
  <c r="O96" i="2"/>
  <c r="P96" i="2" s="1"/>
  <c r="T33" i="2"/>
  <c r="K980" i="2"/>
  <c r="T920" i="2"/>
  <c r="E902" i="2"/>
  <c r="F902" i="2" s="1"/>
  <c r="E985" i="2"/>
  <c r="F985" i="2" s="1"/>
  <c r="E891" i="2"/>
  <c r="F891" i="2" s="1"/>
  <c r="O761" i="2"/>
  <c r="P761" i="2" s="1"/>
  <c r="T952" i="2"/>
  <c r="E749" i="2"/>
  <c r="F749" i="2" s="1"/>
  <c r="E743" i="2"/>
  <c r="G743" i="2" s="1"/>
  <c r="E741" i="2"/>
  <c r="G741" i="2" s="1"/>
  <c r="E736" i="2"/>
  <c r="G736" i="2" s="1"/>
  <c r="O236" i="2"/>
  <c r="P236" i="2" s="1"/>
  <c r="O60" i="2"/>
  <c r="P60" i="2" s="1"/>
  <c r="O52" i="2"/>
  <c r="P52" i="2" s="1"/>
  <c r="O50" i="2"/>
  <c r="P50" i="2" s="1"/>
  <c r="O48" i="2"/>
  <c r="P48" i="2" s="1"/>
  <c r="K887" i="2"/>
  <c r="E726" i="2"/>
  <c r="G726" i="2" s="1"/>
  <c r="E714" i="2"/>
  <c r="F714" i="2" s="1"/>
  <c r="E712" i="2"/>
  <c r="F712" i="2" s="1"/>
  <c r="E691" i="2"/>
  <c r="G691" i="2" s="1"/>
  <c r="E684" i="2"/>
  <c r="F684" i="2" s="1"/>
  <c r="E676" i="2"/>
  <c r="F676" i="2" s="1"/>
  <c r="K625" i="2"/>
  <c r="K605" i="2"/>
  <c r="O581" i="2"/>
  <c r="P581" i="2" s="1"/>
  <c r="T522" i="2"/>
  <c r="E476" i="2"/>
  <c r="F476" i="2" s="1"/>
  <c r="E473" i="2"/>
  <c r="F473" i="2" s="1"/>
  <c r="E470" i="2"/>
  <c r="F470" i="2" s="1"/>
  <c r="E467" i="2"/>
  <c r="F467" i="2" s="1"/>
  <c r="E457" i="2"/>
  <c r="G457" i="2" s="1"/>
  <c r="E454" i="2"/>
  <c r="G454" i="2" s="1"/>
  <c r="E449" i="2"/>
  <c r="G449" i="2" s="1"/>
  <c r="E448" i="2"/>
  <c r="F448" i="2" s="1"/>
  <c r="E432" i="2"/>
  <c r="F432" i="2" s="1"/>
  <c r="K419" i="2"/>
  <c r="K418" i="2"/>
  <c r="K414" i="2"/>
  <c r="K412" i="2"/>
  <c r="K410" i="2"/>
  <c r="K403" i="2"/>
  <c r="K395" i="2"/>
  <c r="K394" i="2"/>
  <c r="O381" i="2"/>
  <c r="P381" i="2" s="1"/>
  <c r="O380" i="2"/>
  <c r="P380" i="2" s="1"/>
  <c r="O376" i="2"/>
  <c r="P376" i="2" s="1"/>
  <c r="O374" i="2"/>
  <c r="P374" i="2" s="1"/>
  <c r="O372" i="2"/>
  <c r="P372" i="2" s="1"/>
  <c r="O357" i="2"/>
  <c r="P357" i="2" s="1"/>
  <c r="K271" i="2"/>
  <c r="K270" i="2"/>
  <c r="K268" i="2"/>
  <c r="K264" i="2"/>
  <c r="K258" i="2"/>
  <c r="O213" i="2"/>
  <c r="P213" i="2" s="1"/>
  <c r="O180" i="2"/>
  <c r="P180" i="2" s="1"/>
  <c r="O178" i="2"/>
  <c r="P178" i="2" s="1"/>
  <c r="K79" i="2"/>
  <c r="K66" i="2"/>
  <c r="K65" i="2"/>
  <c r="K63" i="2"/>
  <c r="K62" i="2"/>
  <c r="K48" i="2"/>
  <c r="O16" i="2"/>
  <c r="P16" i="2" s="1"/>
  <c r="O14" i="2"/>
  <c r="P14" i="2" s="1"/>
  <c r="O13" i="2"/>
  <c r="P13" i="2" s="1"/>
  <c r="O11" i="2"/>
  <c r="P11" i="2" s="1"/>
  <c r="O970" i="2"/>
  <c r="P970" i="2" s="1"/>
  <c r="O784" i="2"/>
  <c r="P784" i="2" s="1"/>
  <c r="T747" i="2"/>
  <c r="T684" i="2"/>
  <c r="T682" i="2"/>
  <c r="T654" i="2"/>
  <c r="T463" i="2"/>
  <c r="T450" i="2"/>
  <c r="T448" i="2"/>
  <c r="T447" i="2"/>
  <c r="T446" i="2"/>
  <c r="T438" i="2"/>
  <c r="E421" i="2"/>
  <c r="F421" i="2" s="1"/>
  <c r="E417" i="2"/>
  <c r="F417" i="2" s="1"/>
  <c r="E409" i="2"/>
  <c r="F409" i="2" s="1"/>
  <c r="K383" i="2"/>
  <c r="O344" i="2"/>
  <c r="P344" i="2" s="1"/>
  <c r="E278" i="2"/>
  <c r="G278" i="2" s="1"/>
  <c r="E275" i="2"/>
  <c r="G275" i="2" s="1"/>
  <c r="E273" i="2"/>
  <c r="K254" i="2"/>
  <c r="K250" i="2"/>
  <c r="K248" i="2"/>
  <c r="K247" i="2"/>
  <c r="K246" i="2"/>
  <c r="K236" i="2"/>
  <c r="K235" i="2"/>
  <c r="K230" i="2"/>
  <c r="K227" i="2"/>
  <c r="K219" i="2"/>
  <c r="K216" i="2"/>
  <c r="O163" i="2"/>
  <c r="P163" i="2" s="1"/>
  <c r="O157" i="2"/>
  <c r="P157" i="2" s="1"/>
  <c r="E91" i="2"/>
  <c r="F91" i="2" s="1"/>
  <c r="E90" i="2"/>
  <c r="F90" i="2" s="1"/>
  <c r="K22" i="2"/>
  <c r="K20" i="2"/>
  <c r="O972" i="2"/>
  <c r="P972" i="2" s="1"/>
  <c r="K988" i="2"/>
  <c r="O969" i="2"/>
  <c r="P969" i="2" s="1"/>
  <c r="O957" i="2"/>
  <c r="P957" i="2" s="1"/>
  <c r="E914" i="2"/>
  <c r="G914" i="2" s="1"/>
  <c r="E986" i="2"/>
  <c r="F986" i="2" s="1"/>
  <c r="T918" i="2"/>
  <c r="E889" i="2"/>
  <c r="F889" i="2" s="1"/>
  <c r="O768" i="2"/>
  <c r="P768" i="2" s="1"/>
  <c r="O760" i="2"/>
  <c r="P760" i="2" s="1"/>
  <c r="K950" i="2"/>
  <c r="O926" i="2"/>
  <c r="P926" i="2" s="1"/>
  <c r="T903" i="2"/>
  <c r="E876" i="2"/>
  <c r="F876" i="2" s="1"/>
  <c r="K791" i="2"/>
  <c r="K784" i="2"/>
  <c r="O739" i="2"/>
  <c r="P739" i="2" s="1"/>
  <c r="O671" i="2"/>
  <c r="P671" i="2" s="1"/>
  <c r="O668" i="2"/>
  <c r="P668" i="2" s="1"/>
  <c r="O666" i="2"/>
  <c r="P666" i="2" s="1"/>
  <c r="T622" i="2"/>
  <c r="T618" i="2"/>
  <c r="E578" i="2"/>
  <c r="F578" i="2" s="1"/>
  <c r="K571" i="2"/>
  <c r="K570" i="2"/>
  <c r="K545" i="2"/>
  <c r="O476" i="2"/>
  <c r="P476" i="2" s="1"/>
  <c r="O435" i="2"/>
  <c r="P435" i="2" s="1"/>
  <c r="T426" i="2"/>
  <c r="E394" i="2"/>
  <c r="F394" i="2" s="1"/>
  <c r="K368" i="2"/>
  <c r="K340" i="2"/>
  <c r="O304" i="2"/>
  <c r="P304" i="2" s="1"/>
  <c r="O303" i="2"/>
  <c r="P303" i="2" s="1"/>
  <c r="T258" i="2"/>
  <c r="E221" i="2"/>
  <c r="G221" i="2" s="1"/>
  <c r="E174" i="2"/>
  <c r="G174" i="2" s="1"/>
  <c r="E173" i="2"/>
  <c r="F173" i="2" s="1"/>
  <c r="E169" i="2"/>
  <c r="F169" i="2" s="1"/>
  <c r="K125" i="2"/>
  <c r="O107" i="2"/>
  <c r="P107" i="2" s="1"/>
  <c r="T101" i="2"/>
  <c r="T100" i="2"/>
  <c r="T97" i="2"/>
  <c r="T96" i="2"/>
  <c r="T80" i="2"/>
  <c r="T59" i="2"/>
  <c r="T58" i="2"/>
  <c r="O968" i="2"/>
  <c r="P968" i="2" s="1"/>
  <c r="T921" i="2"/>
  <c r="E988" i="2"/>
  <c r="F988" i="2" s="1"/>
  <c r="E818" i="2"/>
  <c r="G818" i="2" s="1"/>
  <c r="T944" i="2"/>
  <c r="K850" i="2"/>
  <c r="T696" i="2"/>
  <c r="E971" i="2"/>
  <c r="K959" i="2"/>
  <c r="O701" i="2"/>
  <c r="P701" i="2" s="1"/>
  <c r="O942" i="2"/>
  <c r="P942" i="2" s="1"/>
  <c r="O941" i="2"/>
  <c r="P941" i="2" s="1"/>
  <c r="T835" i="2"/>
  <c r="E814" i="2"/>
  <c r="F814" i="2" s="1"/>
  <c r="K795" i="2"/>
  <c r="O773" i="2"/>
  <c r="P773" i="2" s="1"/>
  <c r="T738" i="2"/>
  <c r="T734" i="2"/>
  <c r="K684" i="2"/>
  <c r="K670" i="2"/>
  <c r="K652" i="2"/>
  <c r="O641" i="2"/>
  <c r="P641" i="2" s="1"/>
  <c r="O635" i="2"/>
  <c r="P635" i="2" s="1"/>
  <c r="K364" i="2"/>
  <c r="K362" i="2"/>
  <c r="O214" i="2"/>
  <c r="P214" i="2" s="1"/>
  <c r="T983" i="2"/>
  <c r="E975" i="2"/>
  <c r="G975" i="2" s="1"/>
  <c r="O901" i="2"/>
  <c r="P901" i="2" s="1"/>
  <c r="E869" i="2"/>
  <c r="F869" i="2" s="1"/>
  <c r="O700" i="2"/>
  <c r="P700" i="2" s="1"/>
  <c r="T955" i="2"/>
  <c r="O921" i="2"/>
  <c r="P921" i="2" s="1"/>
  <c r="O848" i="2"/>
  <c r="P848" i="2" s="1"/>
  <c r="T726" i="2"/>
  <c r="K642" i="2"/>
  <c r="E463" i="2"/>
  <c r="F463" i="2" s="1"/>
  <c r="E112" i="2"/>
  <c r="F112" i="2" s="1"/>
  <c r="K101" i="2"/>
  <c r="O840" i="2"/>
  <c r="P840" i="2" s="1"/>
  <c r="E790" i="2"/>
  <c r="F790" i="2" s="1"/>
  <c r="K770" i="2"/>
  <c r="E667" i="2"/>
  <c r="G667" i="2" s="1"/>
  <c r="E664" i="2"/>
  <c r="F664" i="2" s="1"/>
  <c r="K628" i="2"/>
  <c r="K620" i="2"/>
  <c r="K616" i="2"/>
  <c r="E526" i="2"/>
  <c r="F526" i="2" s="1"/>
  <c r="T470" i="2"/>
  <c r="T467" i="2"/>
  <c r="E456" i="2"/>
  <c r="F456" i="2" s="1"/>
  <c r="E455" i="2"/>
  <c r="F455" i="2" s="1"/>
  <c r="T307" i="2"/>
  <c r="E269" i="2"/>
  <c r="F269" i="2" s="1"/>
  <c r="O149" i="2"/>
  <c r="P149" i="2" s="1"/>
  <c r="O996" i="2"/>
  <c r="P996" i="2" s="1"/>
  <c r="O717" i="2"/>
  <c r="P717" i="2" s="1"/>
  <c r="K513" i="2"/>
  <c r="K509" i="2"/>
  <c r="K508" i="2"/>
  <c r="K501" i="2"/>
  <c r="O498" i="2"/>
  <c r="P498" i="2" s="1"/>
  <c r="O497" i="2"/>
  <c r="P497" i="2" s="1"/>
  <c r="K343" i="2"/>
  <c r="T295" i="2"/>
  <c r="T288" i="2"/>
  <c r="T287" i="2"/>
  <c r="T280" i="2"/>
  <c r="E249" i="2"/>
  <c r="F249" i="2" s="1"/>
  <c r="E238" i="2"/>
  <c r="G238" i="2" s="1"/>
  <c r="E237" i="2"/>
  <c r="E977" i="2"/>
  <c r="E943" i="2"/>
  <c r="G943" i="2" s="1"/>
  <c r="O716" i="2"/>
  <c r="P716" i="2" s="1"/>
  <c r="T788" i="2"/>
  <c r="O705" i="2"/>
  <c r="P705" i="2" s="1"/>
  <c r="T668" i="2"/>
  <c r="T644" i="2"/>
  <c r="E633" i="2"/>
  <c r="G633" i="2" s="1"/>
  <c r="E615" i="2"/>
  <c r="E612" i="2"/>
  <c r="F612" i="2" s="1"/>
  <c r="K599" i="2"/>
  <c r="K598" i="2"/>
  <c r="K597" i="2"/>
  <c r="K587" i="2"/>
  <c r="K585" i="2"/>
  <c r="K581" i="2"/>
  <c r="E356" i="2"/>
  <c r="E351" i="2"/>
  <c r="G351" i="2" s="1"/>
  <c r="E350" i="2"/>
  <c r="G350" i="2" s="1"/>
  <c r="O310" i="2"/>
  <c r="P310" i="2" s="1"/>
  <c r="K166" i="2"/>
  <c r="E61" i="2"/>
  <c r="E60" i="2"/>
  <c r="F60" i="2" s="1"/>
  <c r="E58" i="2"/>
  <c r="F58" i="2" s="1"/>
  <c r="E57" i="2"/>
  <c r="O989" i="2"/>
  <c r="P989" i="2" s="1"/>
  <c r="O988" i="2"/>
  <c r="P988" i="2" s="1"/>
  <c r="K955" i="2"/>
  <c r="K903" i="2"/>
  <c r="O889" i="2"/>
  <c r="P889" i="2" s="1"/>
  <c r="T881" i="2"/>
  <c r="T880" i="2"/>
  <c r="E866" i="2"/>
  <c r="G866" i="2" s="1"/>
  <c r="E854" i="2"/>
  <c r="F854" i="2" s="1"/>
  <c r="E853" i="2"/>
  <c r="F853" i="2" s="1"/>
  <c r="E848" i="2"/>
  <c r="F848" i="2" s="1"/>
  <c r="K811" i="2"/>
  <c r="E747" i="2"/>
  <c r="G747" i="2" s="1"/>
  <c r="K721" i="2"/>
  <c r="K719" i="2"/>
  <c r="K718" i="2"/>
  <c r="K716" i="2"/>
  <c r="O697" i="2"/>
  <c r="P697" i="2" s="1"/>
  <c r="E603" i="2"/>
  <c r="G603" i="2" s="1"/>
  <c r="T358" i="2"/>
  <c r="K331" i="2"/>
  <c r="K970" i="2"/>
  <c r="O728" i="2"/>
  <c r="P728" i="2" s="1"/>
  <c r="T691" i="2"/>
  <c r="T559" i="2"/>
  <c r="T979" i="2"/>
  <c r="E973" i="2"/>
  <c r="F973" i="2" s="1"/>
  <c r="E926" i="2"/>
  <c r="G926" i="2" s="1"/>
  <c r="E777" i="2"/>
  <c r="F777" i="2" s="1"/>
  <c r="O704" i="2"/>
  <c r="P704" i="2" s="1"/>
  <c r="K991" i="2"/>
  <c r="K990" i="2"/>
  <c r="O984" i="2"/>
  <c r="P984" i="2" s="1"/>
  <c r="E841" i="2"/>
  <c r="F841" i="2" s="1"/>
  <c r="E838" i="2"/>
  <c r="G838" i="2" s="1"/>
  <c r="E834" i="2"/>
  <c r="G834" i="2" s="1"/>
  <c r="E805" i="2"/>
  <c r="F805" i="2" s="1"/>
  <c r="T770" i="2"/>
  <c r="T765" i="2"/>
  <c r="T763" i="2"/>
  <c r="T759" i="2"/>
  <c r="T758" i="2"/>
  <c r="T749" i="2"/>
  <c r="E735" i="2"/>
  <c r="F735" i="2" s="1"/>
  <c r="O688" i="2"/>
  <c r="P688" i="2" s="1"/>
  <c r="O679" i="2"/>
  <c r="P679" i="2" s="1"/>
  <c r="O676" i="2"/>
  <c r="P676" i="2" s="1"/>
  <c r="O653" i="2"/>
  <c r="P653" i="2" s="1"/>
  <c r="O646" i="2"/>
  <c r="P646" i="2" s="1"/>
  <c r="T630" i="2"/>
  <c r="T614" i="2"/>
  <c r="T613" i="2"/>
  <c r="T612" i="2"/>
  <c r="T610" i="2"/>
  <c r="E599" i="2"/>
  <c r="F599" i="2" s="1"/>
  <c r="E596" i="2"/>
  <c r="O534" i="2"/>
  <c r="P534" i="2" s="1"/>
  <c r="O531" i="2"/>
  <c r="P531" i="2" s="1"/>
  <c r="O528" i="2"/>
  <c r="P528" i="2" s="1"/>
  <c r="O525" i="2"/>
  <c r="P525" i="2" s="1"/>
  <c r="T521" i="2"/>
  <c r="K487" i="2"/>
  <c r="K485" i="2"/>
  <c r="K484" i="2"/>
  <c r="K483" i="2"/>
  <c r="K482" i="2"/>
  <c r="K473" i="2"/>
  <c r="K472" i="2"/>
  <c r="K471" i="2"/>
  <c r="K470" i="2"/>
  <c r="E398" i="2"/>
  <c r="F398" i="2" s="1"/>
  <c r="E397" i="2"/>
  <c r="F397" i="2" s="1"/>
  <c r="E396" i="2"/>
  <c r="G396" i="2" s="1"/>
  <c r="E390" i="2"/>
  <c r="F390" i="2" s="1"/>
  <c r="K386" i="2"/>
  <c r="K385" i="2"/>
  <c r="O362" i="2"/>
  <c r="P362" i="2" s="1"/>
  <c r="O361" i="2"/>
  <c r="P361" i="2" s="1"/>
  <c r="T356" i="2"/>
  <c r="T81" i="2"/>
  <c r="T585" i="2"/>
  <c r="T584" i="2"/>
  <c r="E570" i="2"/>
  <c r="G570" i="2" s="1"/>
  <c r="E568" i="2"/>
  <c r="G568" i="2" s="1"/>
  <c r="E546" i="2"/>
  <c r="G546" i="2" s="1"/>
  <c r="K541" i="2"/>
  <c r="K537" i="2"/>
  <c r="O523" i="2"/>
  <c r="P523" i="2" s="1"/>
  <c r="T517" i="2"/>
  <c r="T516" i="2"/>
  <c r="T509" i="2"/>
  <c r="T508" i="2"/>
  <c r="T505" i="2"/>
  <c r="T503" i="2"/>
  <c r="T501" i="2"/>
  <c r="E499" i="2"/>
  <c r="F499" i="2" s="1"/>
  <c r="E497" i="2"/>
  <c r="F497" i="2" s="1"/>
  <c r="E495" i="2"/>
  <c r="F495" i="2" s="1"/>
  <c r="E490" i="2"/>
  <c r="G490" i="2" s="1"/>
  <c r="E489" i="2"/>
  <c r="G489" i="2" s="1"/>
  <c r="E486" i="2"/>
  <c r="F486" i="2" s="1"/>
  <c r="E479" i="2"/>
  <c r="F479" i="2" s="1"/>
  <c r="K458" i="2"/>
  <c r="K457" i="2"/>
  <c r="O433" i="2"/>
  <c r="P433" i="2" s="1"/>
  <c r="E413" i="2"/>
  <c r="F413" i="2" s="1"/>
  <c r="K402" i="2"/>
  <c r="K400" i="2"/>
  <c r="K399" i="2"/>
  <c r="K398" i="2"/>
  <c r="T365" i="2"/>
  <c r="T364" i="2"/>
  <c r="E326" i="2"/>
  <c r="F326" i="2" s="1"/>
  <c r="E325" i="2"/>
  <c r="F325" i="2" s="1"/>
  <c r="E313" i="2"/>
  <c r="F313" i="2" s="1"/>
  <c r="E306" i="2"/>
  <c r="G306" i="2" s="1"/>
  <c r="O252" i="2"/>
  <c r="P252" i="2" s="1"/>
  <c r="O244" i="2"/>
  <c r="P244" i="2" s="1"/>
  <c r="T221" i="2"/>
  <c r="E212" i="2"/>
  <c r="F212" i="2" s="1"/>
  <c r="E211" i="2"/>
  <c r="G211" i="2" s="1"/>
  <c r="E210" i="2"/>
  <c r="G210" i="2" s="1"/>
  <c r="K196" i="2"/>
  <c r="K190" i="2"/>
  <c r="K189" i="2"/>
  <c r="K188" i="2"/>
  <c r="K187" i="2"/>
  <c r="O165" i="2"/>
  <c r="P165" i="2" s="1"/>
  <c r="E148" i="2"/>
  <c r="G148" i="2" s="1"/>
  <c r="E147" i="2"/>
  <c r="F147" i="2" s="1"/>
  <c r="E138" i="2"/>
  <c r="G138" i="2" s="1"/>
  <c r="E132" i="2"/>
  <c r="G132" i="2" s="1"/>
  <c r="E130" i="2"/>
  <c r="G130" i="2" s="1"/>
  <c r="T91" i="2"/>
  <c r="T88" i="2"/>
  <c r="E83" i="2"/>
  <c r="F83" i="2" s="1"/>
  <c r="E82" i="2"/>
  <c r="G82" i="2" s="1"/>
  <c r="E78" i="2"/>
  <c r="F78" i="2" s="1"/>
  <c r="E76" i="2"/>
  <c r="F76" i="2" s="1"/>
  <c r="E74" i="2"/>
  <c r="F74" i="2" s="1"/>
  <c r="K59" i="2"/>
  <c r="T23" i="2"/>
  <c r="T20" i="2"/>
  <c r="T17" i="2"/>
  <c r="K242" i="2"/>
  <c r="O32" i="2"/>
  <c r="P32" i="2" s="1"/>
  <c r="O29" i="2"/>
  <c r="P29" i="2" s="1"/>
  <c r="O20" i="2"/>
  <c r="P20" i="2" s="1"/>
  <c r="O19" i="2"/>
  <c r="P19" i="2" s="1"/>
  <c r="O18" i="2"/>
  <c r="P18" i="2" s="1"/>
  <c r="O207" i="2"/>
  <c r="P207" i="2" s="1"/>
  <c r="T191" i="2"/>
  <c r="T189" i="2"/>
  <c r="T187" i="2"/>
  <c r="T182" i="2"/>
  <c r="K160" i="2"/>
  <c r="O146" i="2"/>
  <c r="P146" i="2" s="1"/>
  <c r="O145" i="2"/>
  <c r="P145" i="2" s="1"/>
  <c r="O136" i="2"/>
  <c r="P136" i="2" s="1"/>
  <c r="O127" i="2"/>
  <c r="P127" i="2" s="1"/>
  <c r="O125" i="2"/>
  <c r="P125" i="2" s="1"/>
  <c r="T119" i="2"/>
  <c r="K91" i="2"/>
  <c r="E48" i="2"/>
  <c r="G48" i="2" s="1"/>
  <c r="E44" i="2"/>
  <c r="G44" i="2" s="1"/>
  <c r="E39" i="2"/>
  <c r="F39" i="2" s="1"/>
  <c r="K27" i="2"/>
  <c r="K26" i="2"/>
  <c r="K16" i="2"/>
  <c r="K14" i="2"/>
  <c r="K11" i="2"/>
  <c r="K569" i="2"/>
  <c r="O563" i="2"/>
  <c r="P563" i="2" s="1"/>
  <c r="O560" i="2"/>
  <c r="P560" i="2" s="1"/>
  <c r="O557" i="2"/>
  <c r="P557" i="2" s="1"/>
  <c r="O551" i="2"/>
  <c r="P551" i="2" s="1"/>
  <c r="O548" i="2"/>
  <c r="P548" i="2" s="1"/>
  <c r="O547" i="2"/>
  <c r="P547" i="2" s="1"/>
  <c r="T529" i="2"/>
  <c r="T525" i="2"/>
  <c r="O488" i="2"/>
  <c r="P488" i="2" s="1"/>
  <c r="O460" i="2"/>
  <c r="P460" i="2" s="1"/>
  <c r="O457" i="2"/>
  <c r="P457" i="2" s="1"/>
  <c r="T454" i="2"/>
  <c r="K408" i="2"/>
  <c r="E382" i="2"/>
  <c r="E378" i="2"/>
  <c r="G378" i="2" s="1"/>
  <c r="E342" i="2"/>
  <c r="G342" i="2" s="1"/>
  <c r="E340" i="2"/>
  <c r="F340" i="2" s="1"/>
  <c r="E339" i="2"/>
  <c r="G339" i="2" s="1"/>
  <c r="K328" i="2"/>
  <c r="K314" i="2"/>
  <c r="K308" i="2"/>
  <c r="O294" i="2"/>
  <c r="P294" i="2" s="1"/>
  <c r="O293" i="2"/>
  <c r="P293" i="2" s="1"/>
  <c r="O279" i="2"/>
  <c r="P279" i="2" s="1"/>
  <c r="O278" i="2"/>
  <c r="P278" i="2" s="1"/>
  <c r="T268" i="2"/>
  <c r="T267" i="2"/>
  <c r="T265" i="2"/>
  <c r="T254" i="2"/>
  <c r="T243" i="2"/>
  <c r="T242" i="2"/>
  <c r="T232" i="2"/>
  <c r="K215" i="2"/>
  <c r="K214" i="2"/>
  <c r="K206" i="2"/>
  <c r="T175" i="2"/>
  <c r="T174" i="2"/>
  <c r="T173" i="2"/>
  <c r="T172" i="2"/>
  <c r="T171" i="2"/>
  <c r="E166" i="2"/>
  <c r="G166" i="2" s="1"/>
  <c r="E165" i="2"/>
  <c r="F165" i="2" s="1"/>
  <c r="E161" i="2"/>
  <c r="G161" i="2" s="1"/>
  <c r="K127" i="2"/>
  <c r="O119" i="2"/>
  <c r="P119" i="2" s="1"/>
  <c r="O117" i="2"/>
  <c r="P117" i="2" s="1"/>
  <c r="O81" i="2"/>
  <c r="P81" i="2" s="1"/>
  <c r="O79" i="2"/>
  <c r="P79" i="2" s="1"/>
  <c r="O78" i="2"/>
  <c r="P78" i="2" s="1"/>
  <c r="O70" i="2"/>
  <c r="P70" i="2" s="1"/>
  <c r="O67" i="2"/>
  <c r="P67" i="2" s="1"/>
  <c r="O64" i="2"/>
  <c r="P64" i="2" s="1"/>
  <c r="E13" i="2"/>
  <c r="F13" i="2" s="1"/>
  <c r="E12" i="2"/>
  <c r="F12" i="2" s="1"/>
  <c r="K282" i="2"/>
  <c r="O263" i="2"/>
  <c r="P263" i="2" s="1"/>
  <c r="O994" i="2"/>
  <c r="P994" i="2" s="1"/>
  <c r="O993" i="2"/>
  <c r="P993" i="2" s="1"/>
  <c r="K958" i="2"/>
  <c r="O955" i="2"/>
  <c r="P955" i="2" s="1"/>
  <c r="T953" i="2"/>
  <c r="E921" i="2"/>
  <c r="F921" i="2" s="1"/>
  <c r="K915" i="2"/>
  <c r="K914" i="2"/>
  <c r="O910" i="2"/>
  <c r="P910" i="2" s="1"/>
  <c r="O909" i="2"/>
  <c r="P909" i="2" s="1"/>
  <c r="O905" i="2"/>
  <c r="P905" i="2" s="1"/>
  <c r="E887" i="2"/>
  <c r="F887" i="2" s="1"/>
  <c r="E886" i="2"/>
  <c r="F886" i="2" s="1"/>
  <c r="K879" i="2"/>
  <c r="K878" i="2"/>
  <c r="K876" i="2"/>
  <c r="K875" i="2"/>
  <c r="K873" i="2"/>
  <c r="K872" i="2"/>
  <c r="K871" i="2"/>
  <c r="K869" i="2"/>
  <c r="K816" i="2"/>
  <c r="E772" i="2"/>
  <c r="F772" i="2" s="1"/>
  <c r="E771" i="2"/>
  <c r="G771" i="2" s="1"/>
  <c r="E770" i="2"/>
  <c r="G770" i="2" s="1"/>
  <c r="E769" i="2"/>
  <c r="G769" i="2" s="1"/>
  <c r="E767" i="2"/>
  <c r="G767" i="2" s="1"/>
  <c r="E763" i="2"/>
  <c r="G763" i="2" s="1"/>
  <c r="E761" i="2"/>
  <c r="F761" i="2" s="1"/>
  <c r="E759" i="2"/>
  <c r="F759" i="2" s="1"/>
  <c r="E758" i="2"/>
  <c r="G758" i="2" s="1"/>
  <c r="O992" i="2"/>
  <c r="P992" i="2" s="1"/>
  <c r="K1000" i="2"/>
  <c r="K999" i="2"/>
  <c r="K998" i="2"/>
  <c r="E981" i="2"/>
  <c r="K974" i="2"/>
  <c r="E960" i="2"/>
  <c r="F960" i="2" s="1"/>
  <c r="K957" i="2"/>
  <c r="O954" i="2"/>
  <c r="P954" i="2" s="1"/>
  <c r="E949" i="2"/>
  <c r="F949" i="2" s="1"/>
  <c r="O934" i="2"/>
  <c r="P934" i="2" s="1"/>
  <c r="O930" i="2"/>
  <c r="P930" i="2" s="1"/>
  <c r="O929" i="2"/>
  <c r="P929" i="2" s="1"/>
  <c r="T919" i="2"/>
  <c r="E918" i="2"/>
  <c r="G918" i="2" s="1"/>
  <c r="T896" i="2"/>
  <c r="T887" i="2"/>
  <c r="E884" i="2"/>
  <c r="G884" i="2" s="1"/>
  <c r="E877" i="2"/>
  <c r="G877" i="2" s="1"/>
  <c r="K862" i="2"/>
  <c r="K860" i="2"/>
  <c r="K859" i="2"/>
  <c r="K729" i="2"/>
  <c r="E959" i="2"/>
  <c r="G959" i="2" s="1"/>
  <c r="T948" i="2"/>
  <c r="K934" i="2"/>
  <c r="E913" i="2"/>
  <c r="K902" i="2"/>
  <c r="O896" i="2"/>
  <c r="P896" i="2" s="1"/>
  <c r="O892" i="2"/>
  <c r="P892" i="2" s="1"/>
  <c r="E802" i="2"/>
  <c r="G802" i="2" s="1"/>
  <c r="E801" i="2"/>
  <c r="F801" i="2" s="1"/>
  <c r="G735" i="2"/>
  <c r="O675" i="2"/>
  <c r="P675" i="2" s="1"/>
  <c r="O672" i="2"/>
  <c r="P672" i="2" s="1"/>
  <c r="T662" i="2"/>
  <c r="O965" i="2"/>
  <c r="P965" i="2" s="1"/>
  <c r="O964" i="2"/>
  <c r="P964" i="2" s="1"/>
  <c r="T957" i="2"/>
  <c r="T943" i="2"/>
  <c r="E937" i="2"/>
  <c r="K928" i="2"/>
  <c r="O920" i="2"/>
  <c r="P920" i="2" s="1"/>
  <c r="O919" i="2"/>
  <c r="P919" i="2" s="1"/>
  <c r="T915" i="2"/>
  <c r="E912" i="2"/>
  <c r="G912" i="2" s="1"/>
  <c r="E911" i="2"/>
  <c r="G911" i="2" s="1"/>
  <c r="E908" i="2"/>
  <c r="F908" i="2" s="1"/>
  <c r="E906" i="2"/>
  <c r="F906" i="2" s="1"/>
  <c r="K901" i="2"/>
  <c r="K834" i="2"/>
  <c r="O824" i="2"/>
  <c r="P824" i="2" s="1"/>
  <c r="T822" i="2"/>
  <c r="T811" i="2"/>
  <c r="T809" i="2"/>
  <c r="T808" i="2"/>
  <c r="T807" i="2"/>
  <c r="T804" i="2"/>
  <c r="E795" i="2"/>
  <c r="G795" i="2" s="1"/>
  <c r="T1000" i="2"/>
  <c r="O981" i="2"/>
  <c r="P981" i="2" s="1"/>
  <c r="O980" i="2"/>
  <c r="P980" i="2" s="1"/>
  <c r="K968" i="2"/>
  <c r="K967" i="2"/>
  <c r="O960" i="2"/>
  <c r="O949" i="2"/>
  <c r="P949" i="2" s="1"/>
  <c r="O948" i="2"/>
  <c r="P948" i="2" s="1"/>
  <c r="O946" i="2"/>
  <c r="P946" i="2" s="1"/>
  <c r="O945" i="2"/>
  <c r="P945" i="2" s="1"/>
  <c r="K926" i="2"/>
  <c r="K894" i="2"/>
  <c r="K892" i="2"/>
  <c r="O1000" i="2"/>
  <c r="P1000" i="2" s="1"/>
  <c r="E989" i="2"/>
  <c r="F989" i="2" s="1"/>
  <c r="K984" i="2"/>
  <c r="O978" i="2"/>
  <c r="P978" i="2" s="1"/>
  <c r="O977" i="2"/>
  <c r="P977" i="2" s="1"/>
  <c r="O976" i="2"/>
  <c r="P976" i="2" s="1"/>
  <c r="E970" i="2"/>
  <c r="G970" i="2" s="1"/>
  <c r="E969" i="2"/>
  <c r="K963" i="2"/>
  <c r="K962" i="2"/>
  <c r="T936" i="2"/>
  <c r="K923" i="2"/>
  <c r="K919" i="2"/>
  <c r="K918" i="2"/>
  <c r="O916" i="2"/>
  <c r="P916" i="2" s="1"/>
  <c r="T909" i="2"/>
  <c r="T908" i="2"/>
  <c r="T907" i="2"/>
  <c r="T905" i="2"/>
  <c r="O860" i="2"/>
  <c r="P860" i="2" s="1"/>
  <c r="O852" i="2"/>
  <c r="P852" i="2" s="1"/>
  <c r="T843" i="2"/>
  <c r="E829" i="2"/>
  <c r="F829" i="2" s="1"/>
  <c r="O818" i="2"/>
  <c r="P818" i="2" s="1"/>
  <c r="O804" i="2"/>
  <c r="P804" i="2" s="1"/>
  <c r="T705" i="2"/>
  <c r="E900" i="2"/>
  <c r="G900" i="2" s="1"/>
  <c r="E899" i="2"/>
  <c r="F899" i="2" s="1"/>
  <c r="K886" i="2"/>
  <c r="O872" i="2"/>
  <c r="P872" i="2" s="1"/>
  <c r="T857" i="2"/>
  <c r="T856" i="2"/>
  <c r="T855" i="2"/>
  <c r="K838" i="2"/>
  <c r="K821" i="2"/>
  <c r="K818" i="2"/>
  <c r="T800" i="2"/>
  <c r="O790" i="2"/>
  <c r="P790" i="2" s="1"/>
  <c r="O788" i="2"/>
  <c r="P788" i="2" s="1"/>
  <c r="O786" i="2"/>
  <c r="P786" i="2" s="1"/>
  <c r="T779" i="2"/>
  <c r="T768" i="2"/>
  <c r="T767" i="2"/>
  <c r="T755" i="2"/>
  <c r="K744" i="2"/>
  <c r="K728" i="2"/>
  <c r="O709" i="2"/>
  <c r="P709" i="2" s="1"/>
  <c r="O708" i="2"/>
  <c r="P708" i="2" s="1"/>
  <c r="E693" i="2"/>
  <c r="K681" i="2"/>
  <c r="K677" i="2"/>
  <c r="K672" i="2"/>
  <c r="T647" i="2"/>
  <c r="T646" i="2"/>
  <c r="O630" i="2"/>
  <c r="P630" i="2" s="1"/>
  <c r="O628" i="2"/>
  <c r="P628" i="2" s="1"/>
  <c r="O627" i="2"/>
  <c r="P627" i="2" s="1"/>
  <c r="O625" i="2"/>
  <c r="P625" i="2" s="1"/>
  <c r="E608" i="2"/>
  <c r="F608" i="2" s="1"/>
  <c r="O591" i="2"/>
  <c r="P591" i="2" s="1"/>
  <c r="O590" i="2"/>
  <c r="P590" i="2" s="1"/>
  <c r="O588" i="2"/>
  <c r="P588" i="2" s="1"/>
  <c r="E573" i="2"/>
  <c r="F573" i="2" s="1"/>
  <c r="T546" i="2"/>
  <c r="E515" i="2"/>
  <c r="G515" i="2" s="1"/>
  <c r="E511" i="2"/>
  <c r="F511" i="2" s="1"/>
  <c r="E509" i="2"/>
  <c r="G509" i="2" s="1"/>
  <c r="E504" i="2"/>
  <c r="F504" i="2" s="1"/>
  <c r="O487" i="2"/>
  <c r="P487" i="2" s="1"/>
  <c r="O478" i="2"/>
  <c r="P478" i="2" s="1"/>
  <c r="T474" i="2"/>
  <c r="E462" i="2"/>
  <c r="E461" i="2"/>
  <c r="G461" i="2" s="1"/>
  <c r="E458" i="2"/>
  <c r="G458" i="2" s="1"/>
  <c r="E418" i="2"/>
  <c r="F418" i="2" s="1"/>
  <c r="E415" i="2"/>
  <c r="F415" i="2" s="1"/>
  <c r="E414" i="2"/>
  <c r="F414" i="2" s="1"/>
  <c r="T396" i="2"/>
  <c r="K231" i="2"/>
  <c r="O622" i="2"/>
  <c r="P622" i="2" s="1"/>
  <c r="T606" i="2"/>
  <c r="K595" i="2"/>
  <c r="T577" i="2"/>
  <c r="E569" i="2"/>
  <c r="G569" i="2" s="1"/>
  <c r="K565" i="2"/>
  <c r="K532" i="2"/>
  <c r="T520" i="2"/>
  <c r="T420" i="2"/>
  <c r="T418" i="2"/>
  <c r="T849" i="2"/>
  <c r="T848" i="2"/>
  <c r="T847" i="2"/>
  <c r="T845" i="2"/>
  <c r="K837" i="2"/>
  <c r="O832" i="2"/>
  <c r="P832" i="2" s="1"/>
  <c r="O828" i="2"/>
  <c r="P828" i="2" s="1"/>
  <c r="O825" i="2"/>
  <c r="P825" i="2" s="1"/>
  <c r="K807" i="2"/>
  <c r="K806" i="2"/>
  <c r="O764" i="2"/>
  <c r="P764" i="2" s="1"/>
  <c r="K742" i="2"/>
  <c r="K741" i="2"/>
  <c r="O734" i="2"/>
  <c r="P734" i="2" s="1"/>
  <c r="O732" i="2"/>
  <c r="P732" i="2" s="1"/>
  <c r="E728" i="2"/>
  <c r="E727" i="2"/>
  <c r="F727" i="2" s="1"/>
  <c r="E721" i="2"/>
  <c r="F721" i="2" s="1"/>
  <c r="E718" i="2"/>
  <c r="F718" i="2" s="1"/>
  <c r="E716" i="2"/>
  <c r="F716" i="2" s="1"/>
  <c r="K668" i="2"/>
  <c r="K667" i="2"/>
  <c r="K666" i="2"/>
  <c r="E642" i="2"/>
  <c r="E641" i="2"/>
  <c r="G641" i="2" s="1"/>
  <c r="E640" i="2"/>
  <c r="F640" i="2" s="1"/>
  <c r="E636" i="2"/>
  <c r="F636" i="2" s="1"/>
  <c r="E631" i="2"/>
  <c r="G631" i="2" s="1"/>
  <c r="E598" i="2"/>
  <c r="F598" i="2" s="1"/>
  <c r="K558" i="2"/>
  <c r="O521" i="2"/>
  <c r="P521" i="2" s="1"/>
  <c r="O422" i="2"/>
  <c r="E113" i="2"/>
  <c r="F113" i="2" s="1"/>
  <c r="K804" i="2"/>
  <c r="K803" i="2"/>
  <c r="O797" i="2"/>
  <c r="P797" i="2" s="1"/>
  <c r="E791" i="2"/>
  <c r="G791" i="2" s="1"/>
  <c r="E789" i="2"/>
  <c r="F789" i="2" s="1"/>
  <c r="E788" i="2"/>
  <c r="F788" i="2" s="1"/>
  <c r="E787" i="2"/>
  <c r="F787" i="2" s="1"/>
  <c r="K777" i="2"/>
  <c r="K776" i="2"/>
  <c r="T745" i="2"/>
  <c r="O731" i="2"/>
  <c r="P731" i="2" s="1"/>
  <c r="T681" i="2"/>
  <c r="E671" i="2"/>
  <c r="F671" i="2" s="1"/>
  <c r="E666" i="2"/>
  <c r="G666" i="2" s="1"/>
  <c r="O644" i="2"/>
  <c r="P644" i="2" s="1"/>
  <c r="T639" i="2"/>
  <c r="T636" i="2"/>
  <c r="E591" i="2"/>
  <c r="F591" i="2" s="1"/>
  <c r="E588" i="2"/>
  <c r="F588" i="2" s="1"/>
  <c r="O577" i="2"/>
  <c r="P577" i="2" s="1"/>
  <c r="O575" i="2"/>
  <c r="P575" i="2" s="1"/>
  <c r="K554" i="2"/>
  <c r="K553" i="2"/>
  <c r="K551" i="2"/>
  <c r="K550" i="2"/>
  <c r="E533" i="2"/>
  <c r="G533" i="2" s="1"/>
  <c r="E531" i="2"/>
  <c r="G531" i="2" s="1"/>
  <c r="O517" i="2"/>
  <c r="P517" i="2" s="1"/>
  <c r="O516" i="2"/>
  <c r="P516" i="2" s="1"/>
  <c r="O515" i="2"/>
  <c r="P515" i="2" s="1"/>
  <c r="O510" i="2"/>
  <c r="P510" i="2" s="1"/>
  <c r="K469" i="2"/>
  <c r="E434" i="2"/>
  <c r="F434" i="2" s="1"/>
  <c r="E431" i="2"/>
  <c r="G431" i="2" s="1"/>
  <c r="E868" i="2"/>
  <c r="G868" i="2" s="1"/>
  <c r="E867" i="2"/>
  <c r="G867" i="2" s="1"/>
  <c r="O845" i="2"/>
  <c r="P845" i="2" s="1"/>
  <c r="T841" i="2"/>
  <c r="E836" i="2"/>
  <c r="F836" i="2" s="1"/>
  <c r="K832" i="2"/>
  <c r="O821" i="2"/>
  <c r="P821" i="2" s="1"/>
  <c r="T816" i="2"/>
  <c r="E807" i="2"/>
  <c r="F807" i="2" s="1"/>
  <c r="T787" i="2"/>
  <c r="E783" i="2"/>
  <c r="G783" i="2" s="1"/>
  <c r="E779" i="2"/>
  <c r="G779" i="2" s="1"/>
  <c r="E774" i="2"/>
  <c r="F774" i="2" s="1"/>
  <c r="E773" i="2"/>
  <c r="F773" i="2" s="1"/>
  <c r="K768" i="2"/>
  <c r="K766" i="2"/>
  <c r="K764" i="2"/>
  <c r="K763" i="2"/>
  <c r="K752" i="2"/>
  <c r="T744" i="2"/>
  <c r="T743" i="2"/>
  <c r="T741" i="2"/>
  <c r="E739" i="2"/>
  <c r="F739" i="2" s="1"/>
  <c r="E738" i="2"/>
  <c r="G738" i="2" s="1"/>
  <c r="T725" i="2"/>
  <c r="T724" i="2"/>
  <c r="T722" i="2"/>
  <c r="T720" i="2"/>
  <c r="T719" i="2"/>
  <c r="T715" i="2"/>
  <c r="T708" i="2"/>
  <c r="T707" i="2"/>
  <c r="E703" i="2"/>
  <c r="F703" i="2" s="1"/>
  <c r="E701" i="2"/>
  <c r="F701" i="2" s="1"/>
  <c r="K695" i="2"/>
  <c r="O689" i="2"/>
  <c r="P689" i="2" s="1"/>
  <c r="O687" i="2"/>
  <c r="P687" i="2" s="1"/>
  <c r="T672" i="2"/>
  <c r="T666" i="2"/>
  <c r="E662" i="2"/>
  <c r="E661" i="2"/>
  <c r="G661" i="2" s="1"/>
  <c r="E659" i="2"/>
  <c r="F659" i="2" s="1"/>
  <c r="E655" i="2"/>
  <c r="G655" i="2" s="1"/>
  <c r="E651" i="2"/>
  <c r="F651" i="2" s="1"/>
  <c r="E647" i="2"/>
  <c r="F647" i="2" s="1"/>
  <c r="T633" i="2"/>
  <c r="E619" i="2"/>
  <c r="F619" i="2" s="1"/>
  <c r="K608" i="2"/>
  <c r="E584" i="2"/>
  <c r="E583" i="2"/>
  <c r="F583" i="2" s="1"/>
  <c r="K579" i="2"/>
  <c r="K577" i="2"/>
  <c r="K573" i="2"/>
  <c r="E561" i="2"/>
  <c r="G561" i="2" s="1"/>
  <c r="E560" i="2"/>
  <c r="F560" i="2" s="1"/>
  <c r="K548" i="2"/>
  <c r="T542" i="2"/>
  <c r="T541" i="2"/>
  <c r="T539" i="2"/>
  <c r="E485" i="2"/>
  <c r="G485" i="2" s="1"/>
  <c r="E480" i="2"/>
  <c r="G480" i="2" s="1"/>
  <c r="E474" i="2"/>
  <c r="G474" i="2" s="1"/>
  <c r="K466" i="2"/>
  <c r="K462" i="2"/>
  <c r="O456" i="2"/>
  <c r="P456" i="2" s="1"/>
  <c r="O454" i="2"/>
  <c r="P454" i="2" s="1"/>
  <c r="T442" i="2"/>
  <c r="T441" i="2"/>
  <c r="E217" i="2"/>
  <c r="F217" i="2" s="1"/>
  <c r="K138" i="2"/>
  <c r="O631" i="2"/>
  <c r="P631" i="2" s="1"/>
  <c r="T563" i="2"/>
  <c r="O539" i="2"/>
  <c r="P539" i="2" s="1"/>
  <c r="T490" i="2"/>
  <c r="T476" i="2"/>
  <c r="T399" i="2"/>
  <c r="K474" i="2"/>
  <c r="O463" i="2"/>
  <c r="P463" i="2" s="1"/>
  <c r="K447" i="2"/>
  <c r="K444" i="2"/>
  <c r="K443" i="2"/>
  <c r="K441" i="2"/>
  <c r="K436" i="2"/>
  <c r="T406" i="2"/>
  <c r="E377" i="2"/>
  <c r="F377" i="2" s="1"/>
  <c r="O333" i="2"/>
  <c r="P333" i="2" s="1"/>
  <c r="O332" i="2"/>
  <c r="P332" i="2" s="1"/>
  <c r="E321" i="2"/>
  <c r="F321" i="2" s="1"/>
  <c r="E318" i="2"/>
  <c r="G318" i="2" s="1"/>
  <c r="E317" i="2"/>
  <c r="F317" i="2" s="1"/>
  <c r="E315" i="2"/>
  <c r="F315" i="2" s="1"/>
  <c r="K311" i="2"/>
  <c r="K306" i="2"/>
  <c r="K263" i="2"/>
  <c r="E241" i="2"/>
  <c r="F241" i="2" s="1"/>
  <c r="T222" i="2"/>
  <c r="O203" i="2"/>
  <c r="P203" i="2" s="1"/>
  <c r="O198" i="2"/>
  <c r="P198" i="2" s="1"/>
  <c r="O197" i="2"/>
  <c r="P197" i="2" s="1"/>
  <c r="T179" i="2"/>
  <c r="K157" i="2"/>
  <c r="K155" i="2"/>
  <c r="K152" i="2"/>
  <c r="K117" i="2"/>
  <c r="E92" i="2"/>
  <c r="G92" i="2" s="1"/>
  <c r="O77" i="2"/>
  <c r="P77" i="2" s="1"/>
  <c r="K36" i="2"/>
  <c r="K34" i="2"/>
  <c r="K33" i="2"/>
  <c r="K32" i="2"/>
  <c r="K25" i="2"/>
  <c r="O24" i="2"/>
  <c r="P24" i="2" s="1"/>
  <c r="O23" i="2"/>
  <c r="P23" i="2" s="1"/>
  <c r="O22" i="2"/>
  <c r="P22" i="2" s="1"/>
  <c r="O21" i="2"/>
  <c r="P21" i="2" s="1"/>
  <c r="E443" i="2"/>
  <c r="G443" i="2" s="1"/>
  <c r="T424" i="2"/>
  <c r="T422" i="2"/>
  <c r="O410" i="2"/>
  <c r="P410" i="2" s="1"/>
  <c r="K392" i="2"/>
  <c r="K391" i="2"/>
  <c r="O383" i="2"/>
  <c r="P383" i="2" s="1"/>
  <c r="E373" i="2"/>
  <c r="G373" i="2" s="1"/>
  <c r="K366" i="2"/>
  <c r="O356" i="2"/>
  <c r="P356" i="2" s="1"/>
  <c r="E346" i="2"/>
  <c r="G346" i="2" s="1"/>
  <c r="T321" i="2"/>
  <c r="T320" i="2"/>
  <c r="T319" i="2"/>
  <c r="E308" i="2"/>
  <c r="F308" i="2" s="1"/>
  <c r="E304" i="2"/>
  <c r="F304" i="2" s="1"/>
  <c r="K299" i="2"/>
  <c r="K298" i="2"/>
  <c r="K293" i="2"/>
  <c r="O289" i="2"/>
  <c r="P289" i="2" s="1"/>
  <c r="O284" i="2"/>
  <c r="P284" i="2" s="1"/>
  <c r="O280" i="2"/>
  <c r="P280" i="2" s="1"/>
  <c r="T276" i="2"/>
  <c r="K251" i="2"/>
  <c r="E236" i="2"/>
  <c r="G236" i="2" s="1"/>
  <c r="E234" i="2"/>
  <c r="F234" i="2" s="1"/>
  <c r="E232" i="2"/>
  <c r="F232" i="2" s="1"/>
  <c r="E216" i="2"/>
  <c r="K212" i="2"/>
  <c r="K211" i="2"/>
  <c r="O195" i="2"/>
  <c r="P195" i="2" s="1"/>
  <c r="O194" i="2"/>
  <c r="P194" i="2" s="1"/>
  <c r="O193" i="2"/>
  <c r="P193" i="2" s="1"/>
  <c r="O192" i="2"/>
  <c r="P192" i="2" s="1"/>
  <c r="O189" i="2"/>
  <c r="P189" i="2" s="1"/>
  <c r="O187" i="2"/>
  <c r="P187" i="2" s="1"/>
  <c r="O174" i="2"/>
  <c r="P174" i="2" s="1"/>
  <c r="O172" i="2"/>
  <c r="P172" i="2" s="1"/>
  <c r="T167" i="2"/>
  <c r="E163" i="2"/>
  <c r="F163" i="2" s="1"/>
  <c r="K148" i="2"/>
  <c r="O144" i="2"/>
  <c r="P144" i="2" s="1"/>
  <c r="O143" i="2"/>
  <c r="P143" i="2" s="1"/>
  <c r="O139" i="2"/>
  <c r="P139" i="2" s="1"/>
  <c r="T135" i="2"/>
  <c r="T134" i="2"/>
  <c r="T131" i="2"/>
  <c r="T128" i="2"/>
  <c r="E123" i="2"/>
  <c r="F123" i="2" s="1"/>
  <c r="E120" i="2"/>
  <c r="F120" i="2" s="1"/>
  <c r="K114" i="2"/>
  <c r="K113" i="2"/>
  <c r="K107" i="2"/>
  <c r="O101" i="2"/>
  <c r="P101" i="2" s="1"/>
  <c r="O100" i="2"/>
  <c r="P100" i="2" s="1"/>
  <c r="O99" i="2"/>
  <c r="P99" i="2" s="1"/>
  <c r="O97" i="2"/>
  <c r="P97" i="2" s="1"/>
  <c r="K71" i="2"/>
  <c r="K68" i="2"/>
  <c r="O63" i="2"/>
  <c r="P63" i="2" s="1"/>
  <c r="O62" i="2"/>
  <c r="P62" i="2" s="1"/>
  <c r="T49" i="2"/>
  <c r="T48" i="2"/>
  <c r="E37" i="2"/>
  <c r="G37" i="2" s="1"/>
  <c r="E36" i="2"/>
  <c r="F36" i="2" s="1"/>
  <c r="E35" i="2"/>
  <c r="G35" i="2" s="1"/>
  <c r="E26" i="2"/>
  <c r="F26" i="2" s="1"/>
  <c r="T374" i="2"/>
  <c r="E361" i="2"/>
  <c r="F361" i="2" s="1"/>
  <c r="E298" i="2"/>
  <c r="F298" i="2" s="1"/>
  <c r="T270" i="2"/>
  <c r="T215" i="2"/>
  <c r="K186" i="2"/>
  <c r="K184" i="2"/>
  <c r="K140" i="2"/>
  <c r="O131" i="2"/>
  <c r="P131" i="2" s="1"/>
  <c r="O95" i="2"/>
  <c r="P95" i="2" s="1"/>
  <c r="O57" i="2"/>
  <c r="P57" i="2" s="1"/>
  <c r="O55" i="2"/>
  <c r="P55" i="2" s="1"/>
  <c r="T36" i="2"/>
  <c r="T34" i="2"/>
  <c r="T372" i="2"/>
  <c r="T371" i="2"/>
  <c r="T369" i="2"/>
  <c r="T367" i="2"/>
  <c r="O349" i="2"/>
  <c r="P349" i="2" s="1"/>
  <c r="O348" i="2"/>
  <c r="P348" i="2" s="1"/>
  <c r="E338" i="2"/>
  <c r="G338" i="2" s="1"/>
  <c r="E337" i="2"/>
  <c r="F337" i="2" s="1"/>
  <c r="E335" i="2"/>
  <c r="G335" i="2" s="1"/>
  <c r="E333" i="2"/>
  <c r="F333" i="2" s="1"/>
  <c r="O317" i="2"/>
  <c r="P317" i="2" s="1"/>
  <c r="O316" i="2"/>
  <c r="P316" i="2" s="1"/>
  <c r="T305" i="2"/>
  <c r="T303" i="2"/>
  <c r="T302" i="2"/>
  <c r="T300" i="2"/>
  <c r="T298" i="2"/>
  <c r="E292" i="2"/>
  <c r="E288" i="2"/>
  <c r="F288" i="2" s="1"/>
  <c r="E286" i="2"/>
  <c r="G286" i="2" s="1"/>
  <c r="K280" i="2"/>
  <c r="K274" i="2"/>
  <c r="K273" i="2"/>
  <c r="O265" i="2"/>
  <c r="P265" i="2" s="1"/>
  <c r="T261" i="2"/>
  <c r="T260" i="2"/>
  <c r="T259" i="2"/>
  <c r="E248" i="2"/>
  <c r="F248" i="2" s="1"/>
  <c r="O241" i="2"/>
  <c r="P241" i="2" s="1"/>
  <c r="O237" i="2"/>
  <c r="P237" i="2" s="1"/>
  <c r="T235" i="2"/>
  <c r="T231" i="2"/>
  <c r="E229" i="2"/>
  <c r="F229" i="2" s="1"/>
  <c r="T214" i="2"/>
  <c r="E202" i="2"/>
  <c r="E181" i="2"/>
  <c r="G181" i="2" s="1"/>
  <c r="K176" i="2"/>
  <c r="T149" i="2"/>
  <c r="T148" i="2"/>
  <c r="O93" i="2"/>
  <c r="P93" i="2" s="1"/>
  <c r="O92" i="2"/>
  <c r="P92" i="2" s="1"/>
  <c r="E73" i="2"/>
  <c r="F73" i="2" s="1"/>
  <c r="E71" i="2"/>
  <c r="G71" i="2" s="1"/>
  <c r="O43" i="2"/>
  <c r="P43" i="2" s="1"/>
  <c r="O42" i="2"/>
  <c r="P42" i="2" s="1"/>
  <c r="O41" i="2"/>
  <c r="P41" i="2" s="1"/>
  <c r="O39" i="2"/>
  <c r="P39" i="2" s="1"/>
  <c r="T31" i="2"/>
  <c r="T30" i="2"/>
  <c r="T29" i="2"/>
  <c r="T28" i="2"/>
  <c r="T19" i="2"/>
  <c r="E14" i="2"/>
  <c r="F14" i="2" s="1"/>
  <c r="K167" i="2"/>
  <c r="O162" i="2"/>
  <c r="P162" i="2" s="1"/>
  <c r="O160" i="2"/>
  <c r="P160" i="2" s="1"/>
  <c r="O159" i="2"/>
  <c r="P159" i="2" s="1"/>
  <c r="O158" i="2"/>
  <c r="P158" i="2" s="1"/>
  <c r="E145" i="2"/>
  <c r="E139" i="2"/>
  <c r="G139" i="2" s="1"/>
  <c r="K136" i="2"/>
  <c r="K132" i="2"/>
  <c r="K129" i="2"/>
  <c r="K95" i="2"/>
  <c r="O507" i="2"/>
  <c r="P507" i="2" s="1"/>
  <c r="O503" i="2"/>
  <c r="P503" i="2" s="1"/>
  <c r="O501" i="2"/>
  <c r="P501" i="2" s="1"/>
  <c r="T498" i="2"/>
  <c r="E493" i="2"/>
  <c r="G493" i="2" s="1"/>
  <c r="K491" i="2"/>
  <c r="K481" i="2"/>
  <c r="O473" i="2"/>
  <c r="P473" i="2" s="1"/>
  <c r="O471" i="2"/>
  <c r="P471" i="2" s="1"/>
  <c r="T458" i="2"/>
  <c r="K453" i="2"/>
  <c r="K451" i="2"/>
  <c r="K450" i="2"/>
  <c r="O444" i="2"/>
  <c r="P444" i="2" s="1"/>
  <c r="O440" i="2"/>
  <c r="P440" i="2" s="1"/>
  <c r="O439" i="2"/>
  <c r="P439" i="2" s="1"/>
  <c r="K423" i="2"/>
  <c r="O420" i="2"/>
  <c r="P420" i="2" s="1"/>
  <c r="T410" i="2"/>
  <c r="E407" i="2"/>
  <c r="F407" i="2" s="1"/>
  <c r="T384" i="2"/>
  <c r="T383" i="2"/>
  <c r="O368" i="2"/>
  <c r="P368" i="2" s="1"/>
  <c r="K347" i="2"/>
  <c r="T331" i="2"/>
  <c r="T330" i="2"/>
  <c r="T329" i="2"/>
  <c r="K324" i="2"/>
  <c r="K323" i="2"/>
  <c r="K322" i="2"/>
  <c r="K313" i="2"/>
  <c r="O306" i="2"/>
  <c r="P306" i="2" s="1"/>
  <c r="O300" i="2"/>
  <c r="P300" i="2" s="1"/>
  <c r="T252" i="2"/>
  <c r="T251" i="2"/>
  <c r="K238" i="2"/>
  <c r="O234" i="2"/>
  <c r="P234" i="2" s="1"/>
  <c r="O233" i="2"/>
  <c r="P233" i="2" s="1"/>
  <c r="O232" i="2"/>
  <c r="P232" i="2" s="1"/>
  <c r="T229" i="2"/>
  <c r="T228" i="2"/>
  <c r="T225" i="2"/>
  <c r="T201" i="2"/>
  <c r="T200" i="2"/>
  <c r="T199" i="2"/>
  <c r="T197" i="2"/>
  <c r="T184" i="2"/>
  <c r="T183" i="2"/>
  <c r="E178" i="2"/>
  <c r="F178" i="2" s="1"/>
  <c r="E177" i="2"/>
  <c r="F177" i="2" s="1"/>
  <c r="E176" i="2"/>
  <c r="G176" i="2" s="1"/>
  <c r="K165" i="2"/>
  <c r="K164" i="2"/>
  <c r="O156" i="2"/>
  <c r="P156" i="2" s="1"/>
  <c r="O155" i="2"/>
  <c r="P155" i="2" s="1"/>
  <c r="T146" i="2"/>
  <c r="O116" i="2"/>
  <c r="P116" i="2" s="1"/>
  <c r="O115" i="2"/>
  <c r="P115" i="2" s="1"/>
  <c r="T112" i="2"/>
  <c r="T111" i="2"/>
  <c r="E101" i="2"/>
  <c r="G101" i="2" s="1"/>
  <c r="E99" i="2"/>
  <c r="F99" i="2" s="1"/>
  <c r="E98" i="2"/>
  <c r="G98" i="2" s="1"/>
  <c r="O85" i="2"/>
  <c r="P85" i="2" s="1"/>
  <c r="T78" i="2"/>
  <c r="T75" i="2"/>
  <c r="T74" i="2"/>
  <c r="T73" i="2"/>
  <c r="T70" i="2"/>
  <c r="T68" i="2"/>
  <c r="K47" i="2"/>
  <c r="K41" i="2"/>
  <c r="O31" i="2"/>
  <c r="P31" i="2" s="1"/>
  <c r="O30" i="2"/>
  <c r="P30" i="2" s="1"/>
  <c r="O26" i="2"/>
  <c r="P26" i="2" s="1"/>
  <c r="E994" i="2"/>
  <c r="O985" i="2"/>
  <c r="P985" i="2" s="1"/>
  <c r="K961" i="2"/>
  <c r="E955" i="2"/>
  <c r="G955" i="2" s="1"/>
  <c r="O952" i="2"/>
  <c r="P952" i="2" s="1"/>
  <c r="E947" i="2"/>
  <c r="G947" i="2" s="1"/>
  <c r="E945" i="2"/>
  <c r="F945" i="2" s="1"/>
  <c r="K944" i="2"/>
  <c r="T937" i="2"/>
  <c r="T935" i="2"/>
  <c r="E935" i="2"/>
  <c r="G935" i="2" s="1"/>
  <c r="E934" i="2"/>
  <c r="F934" i="2" s="1"/>
  <c r="E933" i="2"/>
  <c r="F933" i="2" s="1"/>
  <c r="E930" i="2"/>
  <c r="G930" i="2" s="1"/>
  <c r="O925" i="2"/>
  <c r="P925" i="2" s="1"/>
  <c r="T913" i="2"/>
  <c r="E905" i="2"/>
  <c r="F905" i="2" s="1"/>
  <c r="O900" i="2"/>
  <c r="P900" i="2" s="1"/>
  <c r="O885" i="2"/>
  <c r="P885" i="2" s="1"/>
  <c r="T877" i="2"/>
  <c r="T876" i="2"/>
  <c r="T875" i="2"/>
  <c r="T871" i="2"/>
  <c r="T870" i="2"/>
  <c r="T824" i="2"/>
  <c r="E822" i="2"/>
  <c r="T802" i="2"/>
  <c r="K794" i="2"/>
  <c r="O792" i="2"/>
  <c r="P792" i="2" s="1"/>
  <c r="T789" i="2"/>
  <c r="E737" i="2"/>
  <c r="G737" i="2" s="1"/>
  <c r="K711" i="2"/>
  <c r="O698" i="2"/>
  <c r="P698" i="2" s="1"/>
  <c r="T692" i="2"/>
  <c r="E688" i="2"/>
  <c r="G688" i="2" s="1"/>
  <c r="K686" i="2"/>
  <c r="T667" i="2"/>
  <c r="T665" i="2"/>
  <c r="T998" i="2"/>
  <c r="K989" i="2"/>
  <c r="T981" i="2"/>
  <c r="O974" i="2"/>
  <c r="P974" i="2" s="1"/>
  <c r="T964" i="2"/>
  <c r="T893" i="2"/>
  <c r="T892" i="2"/>
  <c r="T891" i="2"/>
  <c r="O881" i="2"/>
  <c r="P881" i="2" s="1"/>
  <c r="T868" i="2"/>
  <c r="T866" i="2"/>
  <c r="O831" i="2"/>
  <c r="P831" i="2" s="1"/>
  <c r="O830" i="2"/>
  <c r="P830" i="2" s="1"/>
  <c r="O744" i="2"/>
  <c r="P744" i="2" s="1"/>
  <c r="T739" i="2"/>
  <c r="K702" i="2"/>
  <c r="K701" i="2"/>
  <c r="E993" i="2"/>
  <c r="F993" i="2" s="1"/>
  <c r="K979" i="2"/>
  <c r="E991" i="2"/>
  <c r="K976" i="2"/>
  <c r="O998" i="2"/>
  <c r="P998" i="2" s="1"/>
  <c r="T994" i="2"/>
  <c r="T993" i="2"/>
  <c r="K987" i="2"/>
  <c r="K986" i="2"/>
  <c r="K975" i="2"/>
  <c r="O973" i="2"/>
  <c r="P973" i="2" s="1"/>
  <c r="T963" i="2"/>
  <c r="O956" i="2"/>
  <c r="P956" i="2" s="1"/>
  <c r="K952" i="2"/>
  <c r="T947" i="2"/>
  <c r="K942" i="2"/>
  <c r="O938" i="2"/>
  <c r="P938" i="2" s="1"/>
  <c r="O937" i="2"/>
  <c r="P937" i="2" s="1"/>
  <c r="T931" i="2"/>
  <c r="T929" i="2"/>
  <c r="T928" i="2"/>
  <c r="K922" i="2"/>
  <c r="O913" i="2"/>
  <c r="P913" i="2" s="1"/>
  <c r="O895" i="2"/>
  <c r="P895" i="2" s="1"/>
  <c r="O894" i="2"/>
  <c r="P894" i="2" s="1"/>
  <c r="O879" i="2"/>
  <c r="O878" i="2"/>
  <c r="P878" i="2" s="1"/>
  <c r="O877" i="2"/>
  <c r="P877" i="2" s="1"/>
  <c r="O873" i="2"/>
  <c r="P873" i="2" s="1"/>
  <c r="O869" i="2"/>
  <c r="P869" i="2" s="1"/>
  <c r="E859" i="2"/>
  <c r="G859" i="2" s="1"/>
  <c r="O802" i="2"/>
  <c r="P802" i="2" s="1"/>
  <c r="T801" i="2"/>
  <c r="T756" i="2"/>
  <c r="E752" i="2"/>
  <c r="F752" i="2" s="1"/>
  <c r="E750" i="2"/>
  <c r="F750" i="2" s="1"/>
  <c r="O743" i="2"/>
  <c r="P743" i="2" s="1"/>
  <c r="O727" i="2"/>
  <c r="P727" i="2" s="1"/>
  <c r="T717" i="2"/>
  <c r="E704" i="2"/>
  <c r="F704" i="2" s="1"/>
  <c r="E682" i="2"/>
  <c r="K674" i="2"/>
  <c r="K673" i="2"/>
  <c r="O643" i="2"/>
  <c r="P643" i="2" s="1"/>
  <c r="T635" i="2"/>
  <c r="E628" i="2"/>
  <c r="F628" i="2" s="1"/>
  <c r="E627" i="2"/>
  <c r="F627" i="2" s="1"/>
  <c r="K623" i="2"/>
  <c r="E992" i="2"/>
  <c r="F992" i="2" s="1"/>
  <c r="O986" i="2"/>
  <c r="P986" i="2" s="1"/>
  <c r="T980" i="2"/>
  <c r="K978" i="2"/>
  <c r="E963" i="2"/>
  <c r="G963" i="2" s="1"/>
  <c r="K960" i="2"/>
  <c r="O958" i="2"/>
  <c r="P958" i="2" s="1"/>
  <c r="E942" i="2"/>
  <c r="G942" i="2" s="1"/>
  <c r="O932" i="2"/>
  <c r="P932" i="2" s="1"/>
  <c r="E925" i="2"/>
  <c r="G925" i="2" s="1"/>
  <c r="K830" i="2"/>
  <c r="K825" i="2"/>
  <c r="T820" i="2"/>
  <c r="T818" i="2"/>
  <c r="E816" i="2"/>
  <c r="F816" i="2" s="1"/>
  <c r="T784" i="2"/>
  <c r="K772" i="2"/>
  <c r="K771" i="2"/>
  <c r="O757" i="2"/>
  <c r="P757" i="2" s="1"/>
  <c r="T752" i="2"/>
  <c r="T711" i="2"/>
  <c r="T680" i="2"/>
  <c r="E679" i="2"/>
  <c r="G679" i="2" s="1"/>
  <c r="K671" i="2"/>
  <c r="K665" i="2"/>
  <c r="K664" i="2"/>
  <c r="O658" i="2"/>
  <c r="P658" i="2" s="1"/>
  <c r="T655" i="2"/>
  <c r="T632" i="2"/>
  <c r="O733" i="2"/>
  <c r="P733" i="2" s="1"/>
  <c r="T989" i="2"/>
  <c r="K983" i="2"/>
  <c r="K966" i="2"/>
  <c r="O962" i="2"/>
  <c r="P962" i="2" s="1"/>
  <c r="K956" i="2"/>
  <c r="E941" i="2"/>
  <c r="G941" i="2" s="1"/>
  <c r="O928" i="2"/>
  <c r="E922" i="2"/>
  <c r="F922" i="2" s="1"/>
  <c r="T916" i="2"/>
  <c r="E915" i="2"/>
  <c r="F915" i="2" s="1"/>
  <c r="K910" i="2"/>
  <c r="K907" i="2"/>
  <c r="E898" i="2"/>
  <c r="G898" i="2" s="1"/>
  <c r="K891" i="2"/>
  <c r="E883" i="2"/>
  <c r="G883" i="2" s="1"/>
  <c r="T836" i="2"/>
  <c r="O715" i="2"/>
  <c r="P715" i="2" s="1"/>
  <c r="O713" i="2"/>
  <c r="P713" i="2" s="1"/>
  <c r="T701" i="2"/>
  <c r="O599" i="2"/>
  <c r="P599" i="2" s="1"/>
  <c r="K996" i="2"/>
  <c r="O990" i="2"/>
  <c r="P990" i="2" s="1"/>
  <c r="T988" i="2"/>
  <c r="K982" i="2"/>
  <c r="T959" i="2"/>
  <c r="E958" i="2"/>
  <c r="F958" i="2" s="1"/>
  <c r="E950" i="2"/>
  <c r="F950" i="2" s="1"/>
  <c r="K936" i="2"/>
  <c r="K908" i="2"/>
  <c r="T901" i="2"/>
  <c r="E882" i="2"/>
  <c r="F882" i="2" s="1"/>
  <c r="O841" i="2"/>
  <c r="P841" i="2" s="1"/>
  <c r="O838" i="2"/>
  <c r="P838" i="2" s="1"/>
  <c r="K995" i="2"/>
  <c r="K994" i="2"/>
  <c r="K992" i="2"/>
  <c r="T987" i="2"/>
  <c r="T985" i="2"/>
  <c r="T984" i="2"/>
  <c r="E974" i="2"/>
  <c r="G974" i="2" s="1"/>
  <c r="T968" i="2"/>
  <c r="E968" i="2"/>
  <c r="F968" i="2" s="1"/>
  <c r="E967" i="2"/>
  <c r="F967" i="2" s="1"/>
  <c r="E965" i="2"/>
  <c r="F965" i="2" s="1"/>
  <c r="K964" i="2"/>
  <c r="O961" i="2"/>
  <c r="P961" i="2" s="1"/>
  <c r="E957" i="2"/>
  <c r="F957" i="2" s="1"/>
  <c r="K954" i="2"/>
  <c r="O953" i="2"/>
  <c r="P953" i="2" s="1"/>
  <c r="T951" i="2"/>
  <c r="K948" i="2"/>
  <c r="K946" i="2"/>
  <c r="T941" i="2"/>
  <c r="E939" i="2"/>
  <c r="G939" i="2" s="1"/>
  <c r="E938" i="2"/>
  <c r="G938" i="2" s="1"/>
  <c r="K931" i="2"/>
  <c r="K930" i="2"/>
  <c r="O917" i="2"/>
  <c r="P917" i="2" s="1"/>
  <c r="E909" i="2"/>
  <c r="G909" i="2" s="1"/>
  <c r="K904" i="2"/>
  <c r="O902" i="2"/>
  <c r="P902" i="2" s="1"/>
  <c r="T900" i="2"/>
  <c r="T898" i="2"/>
  <c r="E893" i="2"/>
  <c r="F893" i="2" s="1"/>
  <c r="K889" i="2"/>
  <c r="T886" i="2"/>
  <c r="T884" i="2"/>
  <c r="T883" i="2"/>
  <c r="E880" i="2"/>
  <c r="G880" i="2" s="1"/>
  <c r="E879" i="2"/>
  <c r="G879" i="2" s="1"/>
  <c r="E875" i="2"/>
  <c r="G875" i="2" s="1"/>
  <c r="E874" i="2"/>
  <c r="F874" i="2" s="1"/>
  <c r="E873" i="2"/>
  <c r="F873" i="2" s="1"/>
  <c r="E871" i="2"/>
  <c r="F871" i="2" s="1"/>
  <c r="E870" i="2"/>
  <c r="G870" i="2" s="1"/>
  <c r="K864" i="2"/>
  <c r="O857" i="2"/>
  <c r="P857" i="2" s="1"/>
  <c r="E845" i="2"/>
  <c r="G845" i="2" s="1"/>
  <c r="K843" i="2"/>
  <c r="K800" i="2"/>
  <c r="K799" i="2"/>
  <c r="T792" i="2"/>
  <c r="O781" i="2"/>
  <c r="P781" i="2" s="1"/>
  <c r="T776" i="2"/>
  <c r="T774" i="2"/>
  <c r="K723" i="2"/>
  <c r="K717" i="2"/>
  <c r="O703" i="2"/>
  <c r="P703" i="2" s="1"/>
  <c r="O684" i="2"/>
  <c r="P684" i="2" s="1"/>
  <c r="E660" i="2"/>
  <c r="F660" i="2" s="1"/>
  <c r="O651" i="2"/>
  <c r="P651" i="2" s="1"/>
  <c r="O650" i="2"/>
  <c r="P650" i="2" s="1"/>
  <c r="E644" i="2"/>
  <c r="F644" i="2" s="1"/>
  <c r="E643" i="2"/>
  <c r="F643" i="2" s="1"/>
  <c r="K632" i="2"/>
  <c r="E607" i="2"/>
  <c r="F607" i="2" s="1"/>
  <c r="O856" i="2"/>
  <c r="P856" i="2" s="1"/>
  <c r="O854" i="2"/>
  <c r="P854" i="2" s="1"/>
  <c r="T853" i="2"/>
  <c r="T851" i="2"/>
  <c r="K847" i="2"/>
  <c r="K846" i="2"/>
  <c r="T839" i="2"/>
  <c r="O826" i="2"/>
  <c r="P826" i="2" s="1"/>
  <c r="E821" i="2"/>
  <c r="E817" i="2"/>
  <c r="F817" i="2" s="1"/>
  <c r="K814" i="2"/>
  <c r="O810" i="2"/>
  <c r="P810" i="2" s="1"/>
  <c r="O809" i="2"/>
  <c r="P809" i="2" s="1"/>
  <c r="O808" i="2"/>
  <c r="P808" i="2" s="1"/>
  <c r="O805" i="2"/>
  <c r="P805" i="2" s="1"/>
  <c r="K796" i="2"/>
  <c r="O794" i="2"/>
  <c r="P794" i="2" s="1"/>
  <c r="O793" i="2"/>
  <c r="P793" i="2" s="1"/>
  <c r="T791" i="2"/>
  <c r="K786" i="2"/>
  <c r="O785" i="2"/>
  <c r="P785" i="2" s="1"/>
  <c r="E775" i="2"/>
  <c r="G775" i="2" s="1"/>
  <c r="K750" i="2"/>
  <c r="O746" i="2"/>
  <c r="P746" i="2" s="1"/>
  <c r="K733" i="2"/>
  <c r="O725" i="2"/>
  <c r="P725" i="2" s="1"/>
  <c r="O722" i="2"/>
  <c r="P722" i="2" s="1"/>
  <c r="O721" i="2"/>
  <c r="P721" i="2" s="1"/>
  <c r="O719" i="2"/>
  <c r="P719" i="2" s="1"/>
  <c r="K707" i="2"/>
  <c r="K706" i="2"/>
  <c r="K705" i="2"/>
  <c r="T700" i="2"/>
  <c r="E697" i="2"/>
  <c r="F697" i="2" s="1"/>
  <c r="E696" i="2"/>
  <c r="G696" i="2" s="1"/>
  <c r="E694" i="2"/>
  <c r="G694" i="2" s="1"/>
  <c r="K688" i="2"/>
  <c r="O686" i="2"/>
  <c r="P686" i="2" s="1"/>
  <c r="E681" i="2"/>
  <c r="G681" i="2" s="1"/>
  <c r="K678" i="2"/>
  <c r="K676" i="2"/>
  <c r="O673" i="2"/>
  <c r="P673" i="2" s="1"/>
  <c r="O657" i="2"/>
  <c r="P657" i="2" s="1"/>
  <c r="T652" i="2"/>
  <c r="E649" i="2"/>
  <c r="E648" i="2"/>
  <c r="F648" i="2" s="1"/>
  <c r="O620" i="2"/>
  <c r="P620" i="2" s="1"/>
  <c r="O615" i="2"/>
  <c r="P615" i="2" s="1"/>
  <c r="T611" i="2"/>
  <c r="K603" i="2"/>
  <c r="K602" i="2"/>
  <c r="O595" i="2"/>
  <c r="P595" i="2" s="1"/>
  <c r="O567" i="2"/>
  <c r="P567" i="2" s="1"/>
  <c r="T557" i="2"/>
  <c r="K552" i="2"/>
  <c r="T547" i="2"/>
  <c r="T540" i="2"/>
  <c r="E536" i="2"/>
  <c r="K516" i="2"/>
  <c r="O514" i="2"/>
  <c r="P514" i="2" s="1"/>
  <c r="O513" i="2"/>
  <c r="P513" i="2" s="1"/>
  <c r="T486" i="2"/>
  <c r="E625" i="2"/>
  <c r="F625" i="2" s="1"/>
  <c r="E624" i="2"/>
  <c r="F624" i="2" s="1"/>
  <c r="K613" i="2"/>
  <c r="O610" i="2"/>
  <c r="P610" i="2" s="1"/>
  <c r="O608" i="2"/>
  <c r="P608" i="2" s="1"/>
  <c r="O606" i="2"/>
  <c r="P606" i="2" s="1"/>
  <c r="E600" i="2"/>
  <c r="F600" i="2" s="1"/>
  <c r="K592" i="2"/>
  <c r="O587" i="2"/>
  <c r="P587" i="2" s="1"/>
  <c r="E551" i="2"/>
  <c r="F551" i="2" s="1"/>
  <c r="E545" i="2"/>
  <c r="G545" i="2" s="1"/>
  <c r="E529" i="2"/>
  <c r="F529" i="2" s="1"/>
  <c r="E528" i="2"/>
  <c r="F528" i="2" s="1"/>
  <c r="E527" i="2"/>
  <c r="F527" i="2" s="1"/>
  <c r="E492" i="2"/>
  <c r="G492" i="2" s="1"/>
  <c r="E464" i="2"/>
  <c r="F464" i="2" s="1"/>
  <c r="O437" i="2"/>
  <c r="P437" i="2" s="1"/>
  <c r="E430" i="2"/>
  <c r="F430" i="2" s="1"/>
  <c r="E429" i="2"/>
  <c r="F429" i="2" s="1"/>
  <c r="E428" i="2"/>
  <c r="F428" i="2" s="1"/>
  <c r="E857" i="2"/>
  <c r="F857" i="2" s="1"/>
  <c r="E855" i="2"/>
  <c r="G855" i="2" s="1"/>
  <c r="K840" i="2"/>
  <c r="K839" i="2"/>
  <c r="O837" i="2"/>
  <c r="P837" i="2" s="1"/>
  <c r="E830" i="2"/>
  <c r="F830" i="2" s="1"/>
  <c r="E827" i="2"/>
  <c r="F827" i="2" s="1"/>
  <c r="E826" i="2"/>
  <c r="F826" i="2" s="1"/>
  <c r="O820" i="2"/>
  <c r="P820" i="2" s="1"/>
  <c r="T813" i="2"/>
  <c r="E809" i="2"/>
  <c r="F809" i="2" s="1"/>
  <c r="E806" i="2"/>
  <c r="O801" i="2"/>
  <c r="P801" i="2" s="1"/>
  <c r="O800" i="2"/>
  <c r="P800" i="2" s="1"/>
  <c r="K792" i="2"/>
  <c r="O789" i="2"/>
  <c r="P789" i="2" s="1"/>
  <c r="K780" i="2"/>
  <c r="O778" i="2"/>
  <c r="P778" i="2" s="1"/>
  <c r="O777" i="2"/>
  <c r="P777" i="2" s="1"/>
  <c r="O776" i="2"/>
  <c r="P776" i="2" s="1"/>
  <c r="O774" i="2"/>
  <c r="P774" i="2" s="1"/>
  <c r="O756" i="2"/>
  <c r="P756" i="2" s="1"/>
  <c r="O754" i="2"/>
  <c r="P754" i="2" s="1"/>
  <c r="O740" i="2"/>
  <c r="P740" i="2" s="1"/>
  <c r="T736" i="2"/>
  <c r="K731" i="2"/>
  <c r="E725" i="2"/>
  <c r="G725" i="2" s="1"/>
  <c r="E723" i="2"/>
  <c r="E702" i="2"/>
  <c r="F702" i="2" s="1"/>
  <c r="T689" i="2"/>
  <c r="T678" i="2"/>
  <c r="E673" i="2"/>
  <c r="G673" i="2" s="1"/>
  <c r="E672" i="2"/>
  <c r="F672" i="2" s="1"/>
  <c r="O648" i="2"/>
  <c r="P648" i="2" s="1"/>
  <c r="T628" i="2"/>
  <c r="E623" i="2"/>
  <c r="E621" i="2"/>
  <c r="G621" i="2" s="1"/>
  <c r="E620" i="2"/>
  <c r="F620" i="2" s="1"/>
  <c r="K612" i="2"/>
  <c r="K611" i="2"/>
  <c r="K563" i="2"/>
  <c r="O555" i="2"/>
  <c r="P555" i="2" s="1"/>
  <c r="O546" i="2"/>
  <c r="P546" i="2" s="1"/>
  <c r="O535" i="2"/>
  <c r="P535" i="2" s="1"/>
  <c r="K448" i="2"/>
  <c r="K446" i="2"/>
  <c r="K445" i="2"/>
  <c r="T430" i="2"/>
  <c r="K896" i="2"/>
  <c r="E885" i="2"/>
  <c r="F885" i="2" s="1"/>
  <c r="K883" i="2"/>
  <c r="K882" i="2"/>
  <c r="K880" i="2"/>
  <c r="K874" i="2"/>
  <c r="K870" i="2"/>
  <c r="O868" i="2"/>
  <c r="P868" i="2" s="1"/>
  <c r="O864" i="2"/>
  <c r="P864" i="2" s="1"/>
  <c r="T861" i="2"/>
  <c r="T860" i="2"/>
  <c r="T859" i="2"/>
  <c r="K853" i="2"/>
  <c r="K852" i="2"/>
  <c r="K851" i="2"/>
  <c r="E842" i="2"/>
  <c r="G842" i="2" s="1"/>
  <c r="O836" i="2"/>
  <c r="P836" i="2" s="1"/>
  <c r="O834" i="2"/>
  <c r="P834" i="2" s="1"/>
  <c r="O816" i="2"/>
  <c r="P816" i="2" s="1"/>
  <c r="O812" i="2"/>
  <c r="P812" i="2" s="1"/>
  <c r="E804" i="2"/>
  <c r="F804" i="2" s="1"/>
  <c r="E784" i="2"/>
  <c r="F784" i="2" s="1"/>
  <c r="E782" i="2"/>
  <c r="F782" i="2" s="1"/>
  <c r="K779" i="2"/>
  <c r="K778" i="2"/>
  <c r="K775" i="2"/>
  <c r="K774" i="2"/>
  <c r="O769" i="2"/>
  <c r="P769" i="2" s="1"/>
  <c r="K759" i="2"/>
  <c r="K757" i="2"/>
  <c r="K754" i="2"/>
  <c r="O748" i="2"/>
  <c r="P748" i="2" s="1"/>
  <c r="K743" i="2"/>
  <c r="O737" i="2"/>
  <c r="P737" i="2" s="1"/>
  <c r="T732" i="2"/>
  <c r="T727" i="2"/>
  <c r="T721" i="2"/>
  <c r="O710" i="2"/>
  <c r="P710" i="2" s="1"/>
  <c r="O707" i="2"/>
  <c r="P707" i="2" s="1"/>
  <c r="T704" i="2"/>
  <c r="T703" i="2"/>
  <c r="T702" i="2"/>
  <c r="O692" i="2"/>
  <c r="P692" i="2" s="1"/>
  <c r="T686" i="2"/>
  <c r="T671" i="2"/>
  <c r="K636" i="2"/>
  <c r="O634" i="2"/>
  <c r="P634" i="2" s="1"/>
  <c r="O626" i="2"/>
  <c r="P626" i="2" s="1"/>
  <c r="T623" i="2"/>
  <c r="E614" i="2"/>
  <c r="F614" i="2" s="1"/>
  <c r="T598" i="2"/>
  <c r="E594" i="2"/>
  <c r="E593" i="2"/>
  <c r="G593" i="2" s="1"/>
  <c r="K559" i="2"/>
  <c r="T550" i="2"/>
  <c r="K538" i="2"/>
  <c r="O533" i="2"/>
  <c r="P533" i="2" s="1"/>
  <c r="E507" i="2"/>
  <c r="F507" i="2" s="1"/>
  <c r="E503" i="2"/>
  <c r="T452" i="2"/>
  <c r="T451" i="2"/>
  <c r="K442" i="2"/>
  <c r="T415" i="2"/>
  <c r="K584" i="2"/>
  <c r="O579" i="2"/>
  <c r="P579" i="2" s="1"/>
  <c r="K575" i="2"/>
  <c r="K574" i="2"/>
  <c r="K557" i="2"/>
  <c r="O663" i="2"/>
  <c r="P663" i="2" s="1"/>
  <c r="T661" i="2"/>
  <c r="T660" i="2"/>
  <c r="E657" i="2"/>
  <c r="E656" i="2"/>
  <c r="F656" i="2" s="1"/>
  <c r="K651" i="2"/>
  <c r="K649" i="2"/>
  <c r="K640" i="2"/>
  <c r="E632" i="2"/>
  <c r="G632" i="2" s="1"/>
  <c r="E629" i="2"/>
  <c r="F629" i="2" s="1"/>
  <c r="K624" i="2"/>
  <c r="T619" i="2"/>
  <c r="T617" i="2"/>
  <c r="E613" i="2"/>
  <c r="G613" i="2" s="1"/>
  <c r="E611" i="2"/>
  <c r="F611" i="2" s="1"/>
  <c r="K607" i="2"/>
  <c r="K606" i="2"/>
  <c r="O602" i="2"/>
  <c r="P602" i="2" s="1"/>
  <c r="E597" i="2"/>
  <c r="G597" i="2" s="1"/>
  <c r="T588" i="2"/>
  <c r="E585" i="2"/>
  <c r="G585" i="2" s="1"/>
  <c r="E582" i="2"/>
  <c r="G582" i="2" s="1"/>
  <c r="E576" i="2"/>
  <c r="F576" i="2" s="1"/>
  <c r="T568" i="2"/>
  <c r="T566" i="2"/>
  <c r="E565" i="2"/>
  <c r="F565" i="2" s="1"/>
  <c r="O556" i="2"/>
  <c r="P556" i="2" s="1"/>
  <c r="T553" i="2"/>
  <c r="O550" i="2"/>
  <c r="P550" i="2" s="1"/>
  <c r="T548" i="2"/>
  <c r="T544" i="2"/>
  <c r="E542" i="2"/>
  <c r="F542" i="2" s="1"/>
  <c r="K540" i="2"/>
  <c r="O538" i="2"/>
  <c r="P538" i="2" s="1"/>
  <c r="T533" i="2"/>
  <c r="E521" i="2"/>
  <c r="F521" i="2" s="1"/>
  <c r="K517" i="2"/>
  <c r="T514" i="2"/>
  <c r="T496" i="2"/>
  <c r="E496" i="2"/>
  <c r="G496" i="2" s="1"/>
  <c r="T489" i="2"/>
  <c r="T487" i="2"/>
  <c r="K480" i="2"/>
  <c r="K476" i="2"/>
  <c r="K465" i="2"/>
  <c r="E452" i="2"/>
  <c r="F452" i="2" s="1"/>
  <c r="E451" i="2"/>
  <c r="G451" i="2" s="1"/>
  <c r="O448" i="2"/>
  <c r="P448" i="2" s="1"/>
  <c r="O446" i="2"/>
  <c r="P446" i="2" s="1"/>
  <c r="E383" i="2"/>
  <c r="G383" i="2" s="1"/>
  <c r="T370" i="2"/>
  <c r="E367" i="2"/>
  <c r="G367" i="2" s="1"/>
  <c r="T323" i="2"/>
  <c r="E320" i="2"/>
  <c r="F320" i="2" s="1"/>
  <c r="E319" i="2"/>
  <c r="G319" i="2" s="1"/>
  <c r="T237" i="2"/>
  <c r="T181" i="2"/>
  <c r="T180" i="2"/>
  <c r="T363" i="2"/>
  <c r="T362" i="2"/>
  <c r="T360" i="2"/>
  <c r="K355" i="2"/>
  <c r="O326" i="2"/>
  <c r="P326" i="2" s="1"/>
  <c r="K279" i="2"/>
  <c r="O417" i="2"/>
  <c r="P417" i="2" s="1"/>
  <c r="E411" i="2"/>
  <c r="G411" i="2" s="1"/>
  <c r="K409" i="2"/>
  <c r="O406" i="2"/>
  <c r="P406" i="2" s="1"/>
  <c r="K390" i="2"/>
  <c r="E381" i="2"/>
  <c r="K375" i="2"/>
  <c r="E281" i="2"/>
  <c r="F281" i="2" s="1"/>
  <c r="E663" i="2"/>
  <c r="K662" i="2"/>
  <c r="K660" i="2"/>
  <c r="K659" i="2"/>
  <c r="K658" i="2"/>
  <c r="O656" i="2"/>
  <c r="P656" i="2" s="1"/>
  <c r="T651" i="2"/>
  <c r="T650" i="2"/>
  <c r="T649" i="2"/>
  <c r="E637" i="2"/>
  <c r="F637" i="2" s="1"/>
  <c r="K633" i="2"/>
  <c r="O632" i="2"/>
  <c r="P632" i="2" s="1"/>
  <c r="K617" i="2"/>
  <c r="O611" i="2"/>
  <c r="P611" i="2" s="1"/>
  <c r="T608" i="2"/>
  <c r="T607" i="2"/>
  <c r="E604" i="2"/>
  <c r="G604" i="2" s="1"/>
  <c r="E592" i="2"/>
  <c r="F592" i="2" s="1"/>
  <c r="K590" i="2"/>
  <c r="K589" i="2"/>
  <c r="O572" i="2"/>
  <c r="P572" i="2" s="1"/>
  <c r="E571" i="2"/>
  <c r="G571" i="2" s="1"/>
  <c r="K568" i="2"/>
  <c r="K567" i="2"/>
  <c r="E558" i="2"/>
  <c r="G558" i="2" s="1"/>
  <c r="E557" i="2"/>
  <c r="G557" i="2" s="1"/>
  <c r="T545" i="2"/>
  <c r="K544" i="2"/>
  <c r="K533" i="2"/>
  <c r="O532" i="2"/>
  <c r="P532" i="2" s="1"/>
  <c r="K512" i="2"/>
  <c r="O495" i="2"/>
  <c r="P495" i="2" s="1"/>
  <c r="O486" i="2"/>
  <c r="P486" i="2" s="1"/>
  <c r="O485" i="2"/>
  <c r="P485" i="2" s="1"/>
  <c r="T479" i="2"/>
  <c r="T478" i="2"/>
  <c r="O467" i="2"/>
  <c r="P467" i="2" s="1"/>
  <c r="O458" i="2"/>
  <c r="P458" i="2" s="1"/>
  <c r="O451" i="2"/>
  <c r="P451" i="2" s="1"/>
  <c r="E447" i="2"/>
  <c r="G447" i="2" s="1"/>
  <c r="E445" i="2"/>
  <c r="G445" i="2" s="1"/>
  <c r="O432" i="2"/>
  <c r="P432" i="2" s="1"/>
  <c r="O414" i="2"/>
  <c r="P414" i="2" s="1"/>
  <c r="T413" i="2"/>
  <c r="T284" i="2"/>
  <c r="E218" i="2"/>
  <c r="F218" i="2" s="1"/>
  <c r="T212" i="2"/>
  <c r="T205" i="2"/>
  <c r="T202" i="2"/>
  <c r="E108" i="2"/>
  <c r="E535" i="2"/>
  <c r="F535" i="2" s="1"/>
  <c r="O524" i="2"/>
  <c r="P524" i="2" s="1"/>
  <c r="E523" i="2"/>
  <c r="E512" i="2"/>
  <c r="F512" i="2" s="1"/>
  <c r="O480" i="2"/>
  <c r="P480" i="2" s="1"/>
  <c r="O479" i="2"/>
  <c r="P479" i="2" s="1"/>
  <c r="O465" i="2"/>
  <c r="P465" i="2" s="1"/>
  <c r="T456" i="2"/>
  <c r="T455" i="2"/>
  <c r="T443" i="2"/>
  <c r="T439" i="2"/>
  <c r="O428" i="2"/>
  <c r="P428" i="2" s="1"/>
  <c r="E419" i="2"/>
  <c r="K416" i="2"/>
  <c r="K415" i="2"/>
  <c r="O358" i="2"/>
  <c r="P358" i="2" s="1"/>
  <c r="T354" i="2"/>
  <c r="T353" i="2"/>
  <c r="T352" i="2"/>
  <c r="T351" i="2"/>
  <c r="F345" i="2"/>
  <c r="G345" i="2"/>
  <c r="O337" i="2"/>
  <c r="P337" i="2" s="1"/>
  <c r="O334" i="2"/>
  <c r="P334" i="2" s="1"/>
  <c r="K310" i="2"/>
  <c r="O305" i="2"/>
  <c r="P305" i="2" s="1"/>
  <c r="E300" i="2"/>
  <c r="F300" i="2" s="1"/>
  <c r="T90" i="2"/>
  <c r="E54" i="2"/>
  <c r="E416" i="2"/>
  <c r="G416" i="2" s="1"/>
  <c r="E410" i="2"/>
  <c r="K396" i="2"/>
  <c r="O390" i="2"/>
  <c r="P390" i="2" s="1"/>
  <c r="K384" i="2"/>
  <c r="O382" i="2"/>
  <c r="P382" i="2" s="1"/>
  <c r="T381" i="2"/>
  <c r="K374" i="2"/>
  <c r="O373" i="2"/>
  <c r="P373" i="2" s="1"/>
  <c r="E365" i="2"/>
  <c r="F365" i="2" s="1"/>
  <c r="K359" i="2"/>
  <c r="T350" i="2"/>
  <c r="E348" i="2"/>
  <c r="E347" i="2"/>
  <c r="F347" i="2" s="1"/>
  <c r="O343" i="2"/>
  <c r="P343" i="2" s="1"/>
  <c r="T338" i="2"/>
  <c r="E332" i="2"/>
  <c r="E297" i="2"/>
  <c r="F297" i="2" s="1"/>
  <c r="E246" i="2"/>
  <c r="F246" i="2" s="1"/>
  <c r="O240" i="2"/>
  <c r="P240" i="2" s="1"/>
  <c r="E233" i="2"/>
  <c r="F233" i="2" s="1"/>
  <c r="O228" i="2"/>
  <c r="P228" i="2" s="1"/>
  <c r="O226" i="2"/>
  <c r="P226" i="2" s="1"/>
  <c r="T223" i="2"/>
  <c r="E199" i="2"/>
  <c r="G199" i="2" s="1"/>
  <c r="O186" i="2"/>
  <c r="P186" i="2" s="1"/>
  <c r="K163" i="2"/>
  <c r="O151" i="2"/>
  <c r="P151" i="2" s="1"/>
  <c r="O121" i="2"/>
  <c r="P121" i="2" s="1"/>
  <c r="G39" i="2"/>
  <c r="O530" i="2"/>
  <c r="P530" i="2" s="1"/>
  <c r="O527" i="2"/>
  <c r="P527" i="2" s="1"/>
  <c r="T518" i="2"/>
  <c r="E517" i="2"/>
  <c r="G517" i="2" s="1"/>
  <c r="K506" i="2"/>
  <c r="K505" i="2"/>
  <c r="K504" i="2"/>
  <c r="K494" i="2"/>
  <c r="T492" i="2"/>
  <c r="T482" i="2"/>
  <c r="E482" i="2"/>
  <c r="K479" i="2"/>
  <c r="K478" i="2"/>
  <c r="T472" i="2"/>
  <c r="T471" i="2"/>
  <c r="E468" i="2"/>
  <c r="F468" i="2" s="1"/>
  <c r="T457" i="2"/>
  <c r="K454" i="2"/>
  <c r="O452" i="2"/>
  <c r="P452" i="2" s="1"/>
  <c r="E450" i="2"/>
  <c r="G450" i="2" s="1"/>
  <c r="O447" i="2"/>
  <c r="P447" i="2" s="1"/>
  <c r="E444" i="2"/>
  <c r="F444" i="2" s="1"/>
  <c r="E442" i="2"/>
  <c r="G442" i="2" s="1"/>
  <c r="E441" i="2"/>
  <c r="F441" i="2" s="1"/>
  <c r="E440" i="2"/>
  <c r="G440" i="2" s="1"/>
  <c r="K435" i="2"/>
  <c r="K434" i="2"/>
  <c r="T421" i="2"/>
  <c r="K420" i="2"/>
  <c r="O412" i="2"/>
  <c r="P412" i="2" s="1"/>
  <c r="T387" i="2"/>
  <c r="E386" i="2"/>
  <c r="F386" i="2" s="1"/>
  <c r="E385" i="2"/>
  <c r="F385" i="2" s="1"/>
  <c r="T379" i="2"/>
  <c r="E375" i="2"/>
  <c r="G375" i="2" s="1"/>
  <c r="O370" i="2"/>
  <c r="P370" i="2" s="1"/>
  <c r="T366" i="2"/>
  <c r="K358" i="2"/>
  <c r="O354" i="2"/>
  <c r="P354" i="2" s="1"/>
  <c r="O353" i="2"/>
  <c r="P353" i="2" s="1"/>
  <c r="T349" i="2"/>
  <c r="T337" i="2"/>
  <c r="O325" i="2"/>
  <c r="P325" i="2" s="1"/>
  <c r="E310" i="2"/>
  <c r="F310" i="2" s="1"/>
  <c r="K307" i="2"/>
  <c r="K305" i="2"/>
  <c r="T299" i="2"/>
  <c r="E272" i="2"/>
  <c r="F272" i="2" s="1"/>
  <c r="T263" i="2"/>
  <c r="E261" i="2"/>
  <c r="E256" i="2"/>
  <c r="F256" i="2" s="1"/>
  <c r="O254" i="2"/>
  <c r="P254" i="2" s="1"/>
  <c r="O251" i="2"/>
  <c r="P251" i="2" s="1"/>
  <c r="T248" i="2"/>
  <c r="E195" i="2"/>
  <c r="G195" i="2" s="1"/>
  <c r="E194" i="2"/>
  <c r="G194" i="2" s="1"/>
  <c r="E193" i="2"/>
  <c r="G193" i="2" s="1"/>
  <c r="K191" i="2"/>
  <c r="O183" i="2"/>
  <c r="P183" i="2" s="1"/>
  <c r="E164" i="2"/>
  <c r="G164" i="2" s="1"/>
  <c r="E327" i="2"/>
  <c r="F327" i="2" s="1"/>
  <c r="O320" i="2"/>
  <c r="P320" i="2" s="1"/>
  <c r="T311" i="2"/>
  <c r="T308" i="2"/>
  <c r="T278" i="2"/>
  <c r="T274" i="2"/>
  <c r="O268" i="2"/>
  <c r="P268" i="2" s="1"/>
  <c r="O267" i="2"/>
  <c r="P267" i="2" s="1"/>
  <c r="E242" i="2"/>
  <c r="F242" i="2" s="1"/>
  <c r="K209" i="2"/>
  <c r="K208" i="2"/>
  <c r="K205" i="2"/>
  <c r="K203" i="2"/>
  <c r="O201" i="2"/>
  <c r="P201" i="2" s="1"/>
  <c r="E532" i="2"/>
  <c r="F532" i="2" s="1"/>
  <c r="E530" i="2"/>
  <c r="F530" i="2" s="1"/>
  <c r="K527" i="2"/>
  <c r="K520" i="2"/>
  <c r="O518" i="2"/>
  <c r="P518" i="2" s="1"/>
  <c r="T515" i="2"/>
  <c r="O508" i="2"/>
  <c r="P508" i="2" s="1"/>
  <c r="T507" i="2"/>
  <c r="E494" i="2"/>
  <c r="F494" i="2" s="1"/>
  <c r="O490" i="2"/>
  <c r="P490" i="2" s="1"/>
  <c r="E475" i="2"/>
  <c r="G475" i="2" s="1"/>
  <c r="K464" i="2"/>
  <c r="O462" i="2"/>
  <c r="P462" i="2" s="1"/>
  <c r="E460" i="2"/>
  <c r="F460" i="2" s="1"/>
  <c r="T436" i="2"/>
  <c r="T435" i="2"/>
  <c r="T434" i="2"/>
  <c r="E433" i="2"/>
  <c r="F433" i="2" s="1"/>
  <c r="E424" i="2"/>
  <c r="F424" i="2" s="1"/>
  <c r="E423" i="2"/>
  <c r="G423" i="2" s="1"/>
  <c r="O421" i="2"/>
  <c r="P421" i="2" s="1"/>
  <c r="O397" i="2"/>
  <c r="P397" i="2" s="1"/>
  <c r="T393" i="2"/>
  <c r="T392" i="2"/>
  <c r="K389" i="2"/>
  <c r="O377" i="2"/>
  <c r="P377" i="2" s="1"/>
  <c r="E369" i="2"/>
  <c r="F369" i="2" s="1"/>
  <c r="T359" i="2"/>
  <c r="E357" i="2"/>
  <c r="F357" i="2" s="1"/>
  <c r="E355" i="2"/>
  <c r="F355" i="2" s="1"/>
  <c r="E354" i="2"/>
  <c r="F354" i="2" s="1"/>
  <c r="T345" i="2"/>
  <c r="E344" i="2"/>
  <c r="F344" i="2" s="1"/>
  <c r="E343" i="2"/>
  <c r="F343" i="2" s="1"/>
  <c r="K341" i="2"/>
  <c r="K334" i="2"/>
  <c r="E322" i="2"/>
  <c r="F322" i="2" s="1"/>
  <c r="O297" i="2"/>
  <c r="P297" i="2" s="1"/>
  <c r="O295" i="2"/>
  <c r="P295" i="2" s="1"/>
  <c r="T292" i="2"/>
  <c r="E285" i="2"/>
  <c r="G285" i="2" s="1"/>
  <c r="K281" i="2"/>
  <c r="T272" i="2"/>
  <c r="O259" i="2"/>
  <c r="P259" i="2" s="1"/>
  <c r="T256" i="2"/>
  <c r="E255" i="2"/>
  <c r="O248" i="2"/>
  <c r="P248" i="2" s="1"/>
  <c r="E225" i="2"/>
  <c r="K222" i="2"/>
  <c r="O216" i="2"/>
  <c r="P216" i="2" s="1"/>
  <c r="E209" i="2"/>
  <c r="F209" i="2" s="1"/>
  <c r="E207" i="2"/>
  <c r="G207" i="2" s="1"/>
  <c r="O200" i="2"/>
  <c r="P200" i="2" s="1"/>
  <c r="K174" i="2"/>
  <c r="O166" i="2"/>
  <c r="P166" i="2" s="1"/>
  <c r="E150" i="2"/>
  <c r="F150" i="2" s="1"/>
  <c r="O104" i="2"/>
  <c r="P104" i="2" s="1"/>
  <c r="T343" i="2"/>
  <c r="T301" i="2"/>
  <c r="K297" i="2"/>
  <c r="O291" i="2"/>
  <c r="P291" i="2" s="1"/>
  <c r="T286" i="2"/>
  <c r="K234" i="2"/>
  <c r="K233" i="2"/>
  <c r="T224" i="2"/>
  <c r="T213" i="2"/>
  <c r="T186" i="2"/>
  <c r="K171" i="2"/>
  <c r="K168" i="2"/>
  <c r="O164" i="2"/>
  <c r="P164" i="2" s="1"/>
  <c r="T294" i="2"/>
  <c r="K285" i="2"/>
  <c r="O283" i="2"/>
  <c r="P283" i="2" s="1"/>
  <c r="E274" i="2"/>
  <c r="G274" i="2" s="1"/>
  <c r="O220" i="2"/>
  <c r="P220" i="2" s="1"/>
  <c r="T216" i="2"/>
  <c r="E201" i="2"/>
  <c r="T190" i="2"/>
  <c r="E185" i="2"/>
  <c r="F185" i="2" s="1"/>
  <c r="O177" i="2"/>
  <c r="P177" i="2" s="1"/>
  <c r="T169" i="2"/>
  <c r="E121" i="2"/>
  <c r="F121" i="2" s="1"/>
  <c r="E109" i="2"/>
  <c r="T77" i="2"/>
  <c r="T76" i="2"/>
  <c r="K56" i="2"/>
  <c r="O34" i="2"/>
  <c r="P34" i="2" s="1"/>
  <c r="K180" i="2"/>
  <c r="O161" i="2"/>
  <c r="P161" i="2" s="1"/>
  <c r="T143" i="2"/>
  <c r="T123" i="2"/>
  <c r="T122" i="2"/>
  <c r="T110" i="2"/>
  <c r="E100" i="2"/>
  <c r="G100" i="2" s="1"/>
  <c r="O91" i="2"/>
  <c r="P91" i="2" s="1"/>
  <c r="E88" i="2"/>
  <c r="K83" i="2"/>
  <c r="O61" i="2"/>
  <c r="P61" i="2" s="1"/>
  <c r="T60" i="2"/>
  <c r="K35" i="2"/>
  <c r="K15" i="2"/>
  <c r="K12" i="2"/>
  <c r="K195" i="2"/>
  <c r="K194" i="2"/>
  <c r="O175" i="2"/>
  <c r="P175" i="2" s="1"/>
  <c r="O170" i="2"/>
  <c r="P170" i="2" s="1"/>
  <c r="T164" i="2"/>
  <c r="E129" i="2"/>
  <c r="G129" i="2" s="1"/>
  <c r="O123" i="2"/>
  <c r="O111" i="2"/>
  <c r="P111" i="2" s="1"/>
  <c r="T99" i="2"/>
  <c r="E94" i="2"/>
  <c r="G94" i="2" s="1"/>
  <c r="K81" i="2"/>
  <c r="O75" i="2"/>
  <c r="P75" i="2" s="1"/>
  <c r="O74" i="2"/>
  <c r="P74" i="2" s="1"/>
  <c r="O73" i="2"/>
  <c r="P73" i="2" s="1"/>
  <c r="K61" i="2"/>
  <c r="T46" i="2"/>
  <c r="E38" i="2"/>
  <c r="T18" i="2"/>
  <c r="E15" i="2"/>
  <c r="F15" i="2" s="1"/>
  <c r="E106" i="2"/>
  <c r="G106" i="2" s="1"/>
  <c r="T95" i="2"/>
  <c r="E80" i="2"/>
  <c r="G80" i="2" s="1"/>
  <c r="K76" i="2"/>
  <c r="T64" i="2"/>
  <c r="T54" i="2"/>
  <c r="E53" i="2"/>
  <c r="G53" i="2" s="1"/>
  <c r="K39" i="2"/>
  <c r="K156" i="2"/>
  <c r="O150" i="2"/>
  <c r="P150" i="2" s="1"/>
  <c r="E146" i="2"/>
  <c r="G146" i="2" s="1"/>
  <c r="K144" i="2"/>
  <c r="K143" i="2"/>
  <c r="K142" i="2"/>
  <c r="K141" i="2"/>
  <c r="O133" i="2"/>
  <c r="P133" i="2" s="1"/>
  <c r="T127" i="2"/>
  <c r="K123" i="2"/>
  <c r="T115" i="2"/>
  <c r="K111" i="2"/>
  <c r="K103" i="2"/>
  <c r="K102" i="2"/>
  <c r="T92" i="2"/>
  <c r="T83" i="2"/>
  <c r="T82" i="2"/>
  <c r="E79" i="2"/>
  <c r="G79" i="2" s="1"/>
  <c r="K73" i="2"/>
  <c r="K72" i="2"/>
  <c r="O66" i="2"/>
  <c r="P66" i="2" s="1"/>
  <c r="O65" i="2"/>
  <c r="P65" i="2" s="1"/>
  <c r="T63" i="2"/>
  <c r="K60" i="2"/>
  <c r="E51" i="2"/>
  <c r="G51" i="2" s="1"/>
  <c r="K21" i="2"/>
  <c r="K316" i="2"/>
  <c r="O312" i="2"/>
  <c r="P312" i="2" s="1"/>
  <c r="O309" i="2"/>
  <c r="P309" i="2" s="1"/>
  <c r="O308" i="2"/>
  <c r="P308" i="2" s="1"/>
  <c r="E303" i="2"/>
  <c r="F303" i="2" s="1"/>
  <c r="E302" i="2"/>
  <c r="F302" i="2" s="1"/>
  <c r="O299" i="2"/>
  <c r="P299" i="2" s="1"/>
  <c r="T297" i="2"/>
  <c r="K291" i="2"/>
  <c r="O285" i="2"/>
  <c r="P285" i="2" s="1"/>
  <c r="T282" i="2"/>
  <c r="E265" i="2"/>
  <c r="G265" i="2" s="1"/>
  <c r="E264" i="2"/>
  <c r="F264" i="2" s="1"/>
  <c r="O256" i="2"/>
  <c r="P256" i="2" s="1"/>
  <c r="O255" i="2"/>
  <c r="P255" i="2" s="1"/>
  <c r="K245" i="2"/>
  <c r="O243" i="2"/>
  <c r="P243" i="2" s="1"/>
  <c r="E239" i="2"/>
  <c r="G239" i="2" s="1"/>
  <c r="K237" i="2"/>
  <c r="E231" i="2"/>
  <c r="G231" i="2" s="1"/>
  <c r="K226" i="2"/>
  <c r="T219" i="2"/>
  <c r="O212" i="2"/>
  <c r="P212" i="2" s="1"/>
  <c r="O209" i="2"/>
  <c r="P209" i="2" s="1"/>
  <c r="O204" i="2"/>
  <c r="P204" i="2" s="1"/>
  <c r="E192" i="2"/>
  <c r="E191" i="2"/>
  <c r="G191" i="2" s="1"/>
  <c r="E190" i="2"/>
  <c r="F190" i="2" s="1"/>
  <c r="O181" i="2"/>
  <c r="P181" i="2" s="1"/>
  <c r="E171" i="2"/>
  <c r="G171" i="2" s="1"/>
  <c r="T162" i="2"/>
  <c r="T160" i="2"/>
  <c r="T158" i="2"/>
  <c r="E158" i="2"/>
  <c r="K154" i="2"/>
  <c r="K153" i="2"/>
  <c r="K151" i="2"/>
  <c r="T147" i="2"/>
  <c r="K133" i="2"/>
  <c r="K130" i="2"/>
  <c r="T125" i="2"/>
  <c r="E124" i="2"/>
  <c r="F124" i="2" s="1"/>
  <c r="T113" i="2"/>
  <c r="T104" i="2"/>
  <c r="K97" i="2"/>
  <c r="O94" i="2"/>
  <c r="P94" i="2" s="1"/>
  <c r="K89" i="2"/>
  <c r="T79" i="2"/>
  <c r="E75" i="2"/>
  <c r="F75" i="2" s="1"/>
  <c r="T62" i="2"/>
  <c r="K58" i="2"/>
  <c r="O56" i="2"/>
  <c r="P56" i="2" s="1"/>
  <c r="T52" i="2"/>
  <c r="O44" i="2"/>
  <c r="P44" i="2" s="1"/>
  <c r="O37" i="2"/>
  <c r="P37" i="2" s="1"/>
  <c r="O36" i="2"/>
  <c r="P36" i="2" s="1"/>
  <c r="E32" i="2"/>
  <c r="K29" i="2"/>
  <c r="T24" i="2"/>
  <c r="E22" i="2"/>
  <c r="G22" i="2" s="1"/>
  <c r="G997" i="2"/>
  <c r="E998" i="2"/>
  <c r="F998" i="2" s="1"/>
  <c r="O983" i="2"/>
  <c r="P983" i="2" s="1"/>
  <c r="O982" i="2"/>
  <c r="P982" i="2" s="1"/>
  <c r="T977" i="2"/>
  <c r="T972" i="2"/>
  <c r="T971" i="2"/>
  <c r="T965" i="2"/>
  <c r="K951" i="2"/>
  <c r="K947" i="2"/>
  <c r="O936" i="2"/>
  <c r="P936" i="2" s="1"/>
  <c r="K933" i="2"/>
  <c r="T930" i="2"/>
  <c r="K927" i="2"/>
  <c r="T924" i="2"/>
  <c r="E923" i="2"/>
  <c r="G923" i="2" s="1"/>
  <c r="K916" i="2"/>
  <c r="K911" i="2"/>
  <c r="O908" i="2"/>
  <c r="P908" i="2" s="1"/>
  <c r="E907" i="2"/>
  <c r="G907" i="2" s="1"/>
  <c r="K905" i="2"/>
  <c r="T902" i="2"/>
  <c r="T899" i="2"/>
  <c r="O890" i="2"/>
  <c r="P890" i="2" s="1"/>
  <c r="T888" i="2"/>
  <c r="K884" i="2"/>
  <c r="O876" i="2"/>
  <c r="P876" i="2" s="1"/>
  <c r="T867" i="2"/>
  <c r="E862" i="2"/>
  <c r="E861" i="2"/>
  <c r="G861" i="2" s="1"/>
  <c r="O858" i="2"/>
  <c r="P858" i="2" s="1"/>
  <c r="K854" i="2"/>
  <c r="O847" i="2"/>
  <c r="P847" i="2" s="1"/>
  <c r="O846" i="2"/>
  <c r="P846" i="2" s="1"/>
  <c r="T844" i="2"/>
  <c r="K841" i="2"/>
  <c r="T838" i="2"/>
  <c r="T834" i="2"/>
  <c r="K826" i="2"/>
  <c r="E823" i="2"/>
  <c r="G823" i="2" s="1"/>
  <c r="E820" i="2"/>
  <c r="F820" i="2" s="1"/>
  <c r="E819" i="2"/>
  <c r="G819" i="2" s="1"/>
  <c r="O817" i="2"/>
  <c r="P817" i="2" s="1"/>
  <c r="T815" i="2"/>
  <c r="E815" i="2"/>
  <c r="G815" i="2" s="1"/>
  <c r="K812" i="2"/>
  <c r="E800" i="2"/>
  <c r="F800" i="2" s="1"/>
  <c r="T793" i="2"/>
  <c r="K790" i="2"/>
  <c r="K788" i="2"/>
  <c r="K787" i="2"/>
  <c r="T785" i="2"/>
  <c r="K783" i="2"/>
  <c r="K782" i="2"/>
  <c r="T777" i="2"/>
  <c r="T754" i="2"/>
  <c r="E753" i="2"/>
  <c r="F753" i="2" s="1"/>
  <c r="O751" i="2"/>
  <c r="P751" i="2" s="1"/>
  <c r="O750" i="2"/>
  <c r="P750" i="2" s="1"/>
  <c r="T748" i="2"/>
  <c r="E746" i="2"/>
  <c r="G746" i="2" s="1"/>
  <c r="T740" i="2"/>
  <c r="K738" i="2"/>
  <c r="K737" i="2"/>
  <c r="O735" i="2"/>
  <c r="P735" i="2" s="1"/>
  <c r="T733" i="2"/>
  <c r="T729" i="2"/>
  <c r="E729" i="2"/>
  <c r="E720" i="2"/>
  <c r="T716" i="2"/>
  <c r="K715" i="2"/>
  <c r="K714" i="2"/>
  <c r="O693" i="2"/>
  <c r="P693" i="2" s="1"/>
  <c r="E675" i="2"/>
  <c r="G675" i="2" s="1"/>
  <c r="O640" i="2"/>
  <c r="P640" i="2" s="1"/>
  <c r="O639" i="2"/>
  <c r="P639" i="2" s="1"/>
  <c r="O924" i="2"/>
  <c r="P924" i="2" s="1"/>
  <c r="T912" i="2"/>
  <c r="E897" i="2"/>
  <c r="F897" i="2" s="1"/>
  <c r="K890" i="2"/>
  <c r="O888" i="2"/>
  <c r="P888" i="2" s="1"/>
  <c r="K858" i="2"/>
  <c r="O844" i="2"/>
  <c r="P844" i="2" s="1"/>
  <c r="E833" i="2"/>
  <c r="F833" i="2" s="1"/>
  <c r="T819" i="2"/>
  <c r="E813" i="2"/>
  <c r="F813" i="2" s="1"/>
  <c r="T799" i="2"/>
  <c r="K693" i="2"/>
  <c r="K648" i="2"/>
  <c r="T997" i="2"/>
  <c r="T927" i="2"/>
  <c r="T911" i="2"/>
  <c r="O898" i="2"/>
  <c r="P898" i="2" s="1"/>
  <c r="O866" i="2"/>
  <c r="P866" i="2" s="1"/>
  <c r="E865" i="2"/>
  <c r="K810" i="2"/>
  <c r="T803" i="2"/>
  <c r="E797" i="2"/>
  <c r="F797" i="2" s="1"/>
  <c r="T783" i="2"/>
  <c r="E781" i="2"/>
  <c r="G781" i="2" s="1"/>
  <c r="K762" i="2"/>
  <c r="E708" i="2"/>
  <c r="E680" i="2"/>
  <c r="T695" i="2"/>
  <c r="O997" i="2"/>
  <c r="P997" i="2" s="1"/>
  <c r="O987" i="2"/>
  <c r="P987" i="2" s="1"/>
  <c r="T973" i="2"/>
  <c r="K920" i="2"/>
  <c r="E878" i="2"/>
  <c r="G878" i="2" s="1"/>
  <c r="T869" i="2"/>
  <c r="K857" i="2"/>
  <c r="E852" i="2"/>
  <c r="F852" i="2" s="1"/>
  <c r="E851" i="2"/>
  <c r="G851" i="2" s="1"/>
  <c r="O849" i="2"/>
  <c r="P849" i="2" s="1"/>
  <c r="E847" i="2"/>
  <c r="F847" i="2" s="1"/>
  <c r="K844" i="2"/>
  <c r="K836" i="2"/>
  <c r="T833" i="2"/>
  <c r="K831" i="2"/>
  <c r="O829" i="2"/>
  <c r="P829" i="2" s="1"/>
  <c r="K824" i="2"/>
  <c r="O822" i="2"/>
  <c r="P822" i="2" s="1"/>
  <c r="O815" i="2"/>
  <c r="P815" i="2" s="1"/>
  <c r="O814" i="2"/>
  <c r="P814" i="2" s="1"/>
  <c r="T812" i="2"/>
  <c r="K809" i="2"/>
  <c r="T806" i="2"/>
  <c r="K805" i="2"/>
  <c r="T786" i="2"/>
  <c r="O767" i="2"/>
  <c r="O766" i="2"/>
  <c r="P766" i="2" s="1"/>
  <c r="T764" i="2"/>
  <c r="K761" i="2"/>
  <c r="T757" i="2"/>
  <c r="O745" i="2"/>
  <c r="P745" i="2" s="1"/>
  <c r="E724" i="2"/>
  <c r="E713" i="2"/>
  <c r="T658" i="2"/>
  <c r="T996" i="2"/>
  <c r="T992" i="2"/>
  <c r="E910" i="2"/>
  <c r="G910" i="2" s="1"/>
  <c r="O907" i="2"/>
  <c r="K895" i="2"/>
  <c r="E890" i="2"/>
  <c r="F890" i="2" s="1"/>
  <c r="T873" i="2"/>
  <c r="O870" i="2"/>
  <c r="P870" i="2" s="1"/>
  <c r="K868" i="2"/>
  <c r="E995" i="2"/>
  <c r="G995" i="2" s="1"/>
  <c r="K993" i="2"/>
  <c r="E982" i="2"/>
  <c r="F982" i="2" s="1"/>
  <c r="K972" i="2"/>
  <c r="K971" i="2"/>
  <c r="T969" i="2"/>
  <c r="T966" i="2"/>
  <c r="T962" i="2"/>
  <c r="E956" i="2"/>
  <c r="F956" i="2" s="1"/>
  <c r="T949" i="2"/>
  <c r="T932" i="2"/>
  <c r="O922" i="2"/>
  <c r="P922" i="2" s="1"/>
  <c r="T914" i="2"/>
  <c r="O906" i="2"/>
  <c r="P906" i="2" s="1"/>
  <c r="T904" i="2"/>
  <c r="K899" i="2"/>
  <c r="E896" i="2"/>
  <c r="F896" i="2" s="1"/>
  <c r="T882" i="2"/>
  <c r="K867" i="2"/>
  <c r="T865" i="2"/>
  <c r="E864" i="2"/>
  <c r="F864" i="2" s="1"/>
  <c r="O861" i="2"/>
  <c r="P861" i="2" s="1"/>
  <c r="T854" i="2"/>
  <c r="T852" i="2"/>
  <c r="E846" i="2"/>
  <c r="F846" i="2" s="1"/>
  <c r="O842" i="2"/>
  <c r="P842" i="2" s="1"/>
  <c r="T840" i="2"/>
  <c r="E832" i="2"/>
  <c r="T825" i="2"/>
  <c r="T821" i="2"/>
  <c r="E810" i="2"/>
  <c r="F810" i="2" s="1"/>
  <c r="O799" i="2"/>
  <c r="P799" i="2" s="1"/>
  <c r="O798" i="2"/>
  <c r="P798" i="2" s="1"/>
  <c r="T796" i="2"/>
  <c r="K793" i="2"/>
  <c r="T790" i="2"/>
  <c r="K789" i="2"/>
  <c r="T780" i="2"/>
  <c r="O770" i="2"/>
  <c r="P770" i="2" s="1"/>
  <c r="T769" i="2"/>
  <c r="E762" i="2"/>
  <c r="F762" i="2" s="1"/>
  <c r="O758" i="2"/>
  <c r="P758" i="2" s="1"/>
  <c r="K747" i="2"/>
  <c r="E742" i="2"/>
  <c r="G742" i="2" s="1"/>
  <c r="E707" i="2"/>
  <c r="E706" i="2"/>
  <c r="G706" i="2" s="1"/>
  <c r="O696" i="2"/>
  <c r="P696" i="2" s="1"/>
  <c r="K691" i="2"/>
  <c r="E687" i="2"/>
  <c r="O659" i="2"/>
  <c r="P659" i="2" s="1"/>
  <c r="E983" i="2"/>
  <c r="G983" i="2" s="1"/>
  <c r="T976" i="2"/>
  <c r="E946" i="2"/>
  <c r="F946" i="2" s="1"/>
  <c r="T933" i="2"/>
  <c r="K917" i="2"/>
  <c r="K900" i="2"/>
  <c r="T897" i="2"/>
  <c r="O893" i="2"/>
  <c r="P893" i="2" s="1"/>
  <c r="K888" i="2"/>
  <c r="K885" i="2"/>
  <c r="O875" i="2"/>
  <c r="P875" i="2" s="1"/>
  <c r="K863" i="2"/>
  <c r="E858" i="2"/>
  <c r="K835" i="2"/>
  <c r="E999" i="2"/>
  <c r="G999" i="2" s="1"/>
  <c r="T999" i="2"/>
  <c r="E978" i="2"/>
  <c r="F978" i="2" s="1"/>
  <c r="E966" i="2"/>
  <c r="F966" i="2" s="1"/>
  <c r="O951" i="2"/>
  <c r="P951" i="2" s="1"/>
  <c r="O950" i="2"/>
  <c r="P950" i="2" s="1"/>
  <c r="T945" i="2"/>
  <c r="T940" i="2"/>
  <c r="T939" i="2"/>
  <c r="O933" i="2"/>
  <c r="P933" i="2" s="1"/>
  <c r="E931" i="2"/>
  <c r="G931" i="2" s="1"/>
  <c r="O927" i="2"/>
  <c r="P927" i="2" s="1"/>
  <c r="O918" i="2"/>
  <c r="P918" i="2" s="1"/>
  <c r="T917" i="2"/>
  <c r="O914" i="2"/>
  <c r="P914" i="2" s="1"/>
  <c r="K912" i="2"/>
  <c r="O911" i="2"/>
  <c r="P911" i="2" s="1"/>
  <c r="K906" i="2"/>
  <c r="O904" i="2"/>
  <c r="P904" i="2" s="1"/>
  <c r="O897" i="2"/>
  <c r="T895" i="2"/>
  <c r="E895" i="2"/>
  <c r="G895" i="2" s="1"/>
  <c r="O891" i="2"/>
  <c r="P891" i="2" s="1"/>
  <c r="T889" i="2"/>
  <c r="O886" i="2"/>
  <c r="P886" i="2" s="1"/>
  <c r="T885" i="2"/>
  <c r="O882" i="2"/>
  <c r="P882" i="2" s="1"/>
  <c r="E881" i="2"/>
  <c r="O874" i="2"/>
  <c r="P874" i="2" s="1"/>
  <c r="T872" i="2"/>
  <c r="T863" i="2"/>
  <c r="E863" i="2"/>
  <c r="G863" i="2" s="1"/>
  <c r="K856" i="2"/>
  <c r="T850" i="2"/>
  <c r="K842" i="2"/>
  <c r="E839" i="2"/>
  <c r="G839" i="2" s="1"/>
  <c r="E835" i="2"/>
  <c r="F835" i="2" s="1"/>
  <c r="O833" i="2"/>
  <c r="T831" i="2"/>
  <c r="E831" i="2"/>
  <c r="G831" i="2" s="1"/>
  <c r="K828" i="2"/>
  <c r="K820" i="2"/>
  <c r="K819" i="2"/>
  <c r="T817" i="2"/>
  <c r="K815" i="2"/>
  <c r="O813" i="2"/>
  <c r="P813" i="2" s="1"/>
  <c r="K808" i="2"/>
  <c r="O806" i="2"/>
  <c r="P806" i="2" s="1"/>
  <c r="T805" i="2"/>
  <c r="O796" i="2"/>
  <c r="P796" i="2" s="1"/>
  <c r="E794" i="2"/>
  <c r="F794" i="2" s="1"/>
  <c r="O783" i="2"/>
  <c r="P783" i="2" s="1"/>
  <c r="O782" i="2"/>
  <c r="P782" i="2" s="1"/>
  <c r="T773" i="2"/>
  <c r="K767" i="2"/>
  <c r="O765" i="2"/>
  <c r="P765" i="2" s="1"/>
  <c r="K760" i="2"/>
  <c r="O752" i="2"/>
  <c r="P752" i="2" s="1"/>
  <c r="K745" i="2"/>
  <c r="T735" i="2"/>
  <c r="E730" i="2"/>
  <c r="K726" i="2"/>
  <c r="K725" i="2"/>
  <c r="E717" i="2"/>
  <c r="F717" i="2" s="1"/>
  <c r="O714" i="2"/>
  <c r="P714" i="2" s="1"/>
  <c r="T712" i="2"/>
  <c r="E700" i="2"/>
  <c r="K698" i="2"/>
  <c r="K697" i="2"/>
  <c r="E692" i="2"/>
  <c r="T687" i="2"/>
  <c r="K682" i="2"/>
  <c r="O674" i="2"/>
  <c r="P674" i="2" s="1"/>
  <c r="O605" i="2"/>
  <c r="P605" i="2" s="1"/>
  <c r="K586" i="2"/>
  <c r="E572" i="2"/>
  <c r="F572" i="2" s="1"/>
  <c r="K561" i="2"/>
  <c r="E510" i="2"/>
  <c r="F510" i="2" s="1"/>
  <c r="T453" i="2"/>
  <c r="T631" i="2"/>
  <c r="K610" i="2"/>
  <c r="K609" i="2"/>
  <c r="K593" i="2"/>
  <c r="O583" i="2"/>
  <c r="P583" i="2" s="1"/>
  <c r="O559" i="2"/>
  <c r="P559" i="2" s="1"/>
  <c r="T556" i="2"/>
  <c r="T524" i="2"/>
  <c r="O506" i="2"/>
  <c r="P506" i="2" s="1"/>
  <c r="O484" i="2"/>
  <c r="O436" i="2"/>
  <c r="P436" i="2" s="1"/>
  <c r="T772" i="2"/>
  <c r="T771" i="2"/>
  <c r="E768" i="2"/>
  <c r="G768" i="2" s="1"/>
  <c r="T761" i="2"/>
  <c r="K758" i="2"/>
  <c r="K756" i="2"/>
  <c r="K755" i="2"/>
  <c r="T753" i="2"/>
  <c r="K751" i="2"/>
  <c r="O749" i="2"/>
  <c r="P749" i="2" s="1"/>
  <c r="K740" i="2"/>
  <c r="T737" i="2"/>
  <c r="K735" i="2"/>
  <c r="K734" i="2"/>
  <c r="T728" i="2"/>
  <c r="O723" i="2"/>
  <c r="P723" i="2" s="1"/>
  <c r="E719" i="2"/>
  <c r="K713" i="2"/>
  <c r="O712" i="2"/>
  <c r="E710" i="2"/>
  <c r="T706" i="2"/>
  <c r="E705" i="2"/>
  <c r="K700" i="2"/>
  <c r="E698" i="2"/>
  <c r="F698" i="2" s="1"/>
  <c r="K696" i="2"/>
  <c r="O695" i="2"/>
  <c r="P695" i="2" s="1"/>
  <c r="T693" i="2"/>
  <c r="O691" i="2"/>
  <c r="P691" i="2" s="1"/>
  <c r="T690" i="2"/>
  <c r="E690" i="2"/>
  <c r="E683" i="2"/>
  <c r="T679" i="2"/>
  <c r="T674" i="2"/>
  <c r="T670" i="2"/>
  <c r="E669" i="2"/>
  <c r="E665" i="2"/>
  <c r="O662" i="2"/>
  <c r="P662" i="2" s="1"/>
  <c r="E650" i="2"/>
  <c r="K641" i="2"/>
  <c r="K626" i="2"/>
  <c r="T620" i="2"/>
  <c r="E618" i="2"/>
  <c r="E595" i="2"/>
  <c r="G595" i="2" s="1"/>
  <c r="O526" i="2"/>
  <c r="P526" i="2" s="1"/>
  <c r="T511" i="2"/>
  <c r="G417" i="2"/>
  <c r="H417" i="2" s="1"/>
  <c r="O780" i="2"/>
  <c r="P780" i="2" s="1"/>
  <c r="E778" i="2"/>
  <c r="F778" i="2" s="1"/>
  <c r="K773" i="2"/>
  <c r="E766" i="2"/>
  <c r="E765" i="2"/>
  <c r="G765" i="2" s="1"/>
  <c r="O762" i="2"/>
  <c r="P762" i="2" s="1"/>
  <c r="T760" i="2"/>
  <c r="E756" i="2"/>
  <c r="E755" i="2"/>
  <c r="F755" i="2" s="1"/>
  <c r="O753" i="2"/>
  <c r="P753" i="2" s="1"/>
  <c r="T751" i="2"/>
  <c r="E751" i="2"/>
  <c r="K748" i="2"/>
  <c r="E740" i="2"/>
  <c r="T718" i="2"/>
  <c r="K712" i="2"/>
  <c r="E709" i="2"/>
  <c r="F709" i="2" s="1"/>
  <c r="K703" i="2"/>
  <c r="O694" i="2"/>
  <c r="P694" i="2" s="1"/>
  <c r="E689" i="2"/>
  <c r="T683" i="2"/>
  <c r="O680" i="2"/>
  <c r="P680" i="2" s="1"/>
  <c r="E677" i="2"/>
  <c r="G677" i="2" s="1"/>
  <c r="O670" i="2"/>
  <c r="P670" i="2" s="1"/>
  <c r="T664" i="2"/>
  <c r="E653" i="2"/>
  <c r="G653" i="2" s="1"/>
  <c r="E645" i="2"/>
  <c r="G645" i="2" s="1"/>
  <c r="O601" i="2"/>
  <c r="O596" i="2"/>
  <c r="P596" i="2" s="1"/>
  <c r="E548" i="2"/>
  <c r="E459" i="2"/>
  <c r="T445" i="2"/>
  <c r="K699" i="2"/>
  <c r="T688" i="2"/>
  <c r="O682" i="2"/>
  <c r="P682" i="2" s="1"/>
  <c r="K680" i="2"/>
  <c r="O678" i="2"/>
  <c r="P678" i="2" s="1"/>
  <c r="T676" i="2"/>
  <c r="K675" i="2"/>
  <c r="T663" i="2"/>
  <c r="O660" i="2"/>
  <c r="P660" i="2" s="1"/>
  <c r="T659" i="2"/>
  <c r="O647" i="2"/>
  <c r="P647" i="2" s="1"/>
  <c r="T645" i="2"/>
  <c r="T638" i="2"/>
  <c r="T625" i="2"/>
  <c r="T605" i="2"/>
  <c r="T599" i="2"/>
  <c r="O594" i="2"/>
  <c r="P594" i="2" s="1"/>
  <c r="T591" i="2"/>
  <c r="T569" i="2"/>
  <c r="E566" i="2"/>
  <c r="G566" i="2" s="1"/>
  <c r="O549" i="2"/>
  <c r="P549" i="2" s="1"/>
  <c r="K363" i="2"/>
  <c r="E575" i="2"/>
  <c r="O568" i="2"/>
  <c r="P568" i="2" s="1"/>
  <c r="E562" i="2"/>
  <c r="F562" i="2" s="1"/>
  <c r="K547" i="2"/>
  <c r="T538" i="2"/>
  <c r="O536" i="2"/>
  <c r="P536" i="2" s="1"/>
  <c r="K518" i="2"/>
  <c r="E516" i="2"/>
  <c r="G516" i="2" s="1"/>
  <c r="K515" i="2"/>
  <c r="E506" i="2"/>
  <c r="F506" i="2" s="1"/>
  <c r="E505" i="2"/>
  <c r="O499" i="2"/>
  <c r="T497" i="2"/>
  <c r="K489" i="2"/>
  <c r="E481" i="2"/>
  <c r="F481" i="2" s="1"/>
  <c r="E465" i="2"/>
  <c r="G465" i="2" s="1"/>
  <c r="T459" i="2"/>
  <c r="K456" i="2"/>
  <c r="K455" i="2"/>
  <c r="T433" i="2"/>
  <c r="E389" i="2"/>
  <c r="F389" i="2" s="1"/>
  <c r="O378" i="2"/>
  <c r="T375" i="2"/>
  <c r="K687" i="2"/>
  <c r="E678" i="2"/>
  <c r="F678" i="2" s="1"/>
  <c r="T675" i="2"/>
  <c r="K669" i="2"/>
  <c r="O664" i="2"/>
  <c r="P664" i="2" s="1"/>
  <c r="K661" i="2"/>
  <c r="K656" i="2"/>
  <c r="O655" i="2"/>
  <c r="P655" i="2" s="1"/>
  <c r="K643" i="2"/>
  <c r="O638" i="2"/>
  <c r="P638" i="2" s="1"/>
  <c r="E634" i="2"/>
  <c r="K627" i="2"/>
  <c r="T624" i="2"/>
  <c r="K622" i="2"/>
  <c r="E617" i="2"/>
  <c r="E616" i="2"/>
  <c r="F616" i="2" s="1"/>
  <c r="O614" i="2"/>
  <c r="E609" i="2"/>
  <c r="G609" i="2" s="1"/>
  <c r="O607" i="2"/>
  <c r="P607" i="2" s="1"/>
  <c r="O604" i="2"/>
  <c r="P604" i="2" s="1"/>
  <c r="E602" i="2"/>
  <c r="K601" i="2"/>
  <c r="T597" i="2"/>
  <c r="E590" i="2"/>
  <c r="G590" i="2" s="1"/>
  <c r="E589" i="2"/>
  <c r="E587" i="2"/>
  <c r="G587" i="2" s="1"/>
  <c r="E586" i="2"/>
  <c r="F586" i="2" s="1"/>
  <c r="O584" i="2"/>
  <c r="P584" i="2" s="1"/>
  <c r="T582" i="2"/>
  <c r="K580" i="2"/>
  <c r="E574" i="2"/>
  <c r="T570" i="2"/>
  <c r="T565" i="2"/>
  <c r="K564" i="2"/>
  <c r="T562" i="2"/>
  <c r="T561" i="2"/>
  <c r="T555" i="2"/>
  <c r="E555" i="2"/>
  <c r="F555" i="2" s="1"/>
  <c r="T552" i="2"/>
  <c r="K546" i="2"/>
  <c r="E538" i="2"/>
  <c r="E525" i="2"/>
  <c r="K524" i="2"/>
  <c r="E513" i="2"/>
  <c r="O511" i="2"/>
  <c r="P511" i="2" s="1"/>
  <c r="T506" i="2"/>
  <c r="O502" i="2"/>
  <c r="P502" i="2" s="1"/>
  <c r="T500" i="2"/>
  <c r="O496" i="2"/>
  <c r="T485" i="2"/>
  <c r="T480" i="2"/>
  <c r="O477" i="2"/>
  <c r="P477" i="2" s="1"/>
  <c r="T475" i="2"/>
  <c r="O470" i="2"/>
  <c r="P470" i="2" s="1"/>
  <c r="E469" i="2"/>
  <c r="K463" i="2"/>
  <c r="O449" i="2"/>
  <c r="P449" i="2" s="1"/>
  <c r="K438" i="2"/>
  <c r="K437" i="2"/>
  <c r="O434" i="2"/>
  <c r="P434" i="2" s="1"/>
  <c r="T425" i="2"/>
  <c r="O418" i="2"/>
  <c r="E401" i="2"/>
  <c r="T382" i="2"/>
  <c r="K332" i="2"/>
  <c r="O654" i="2"/>
  <c r="P654" i="2" s="1"/>
  <c r="O618" i="2"/>
  <c r="P618" i="2" s="1"/>
  <c r="T616" i="2"/>
  <c r="T589" i="2"/>
  <c r="T581" i="2"/>
  <c r="E577" i="2"/>
  <c r="T573" i="2"/>
  <c r="T558" i="2"/>
  <c r="T549" i="2"/>
  <c r="K542" i="2"/>
  <c r="T537" i="2"/>
  <c r="K534" i="2"/>
  <c r="T532" i="2"/>
  <c r="T528" i="2"/>
  <c r="T512" i="2"/>
  <c r="K502" i="2"/>
  <c r="K460" i="2"/>
  <c r="O649" i="2"/>
  <c r="P649" i="2" s="1"/>
  <c r="T648" i="2"/>
  <c r="K646" i="2"/>
  <c r="K645" i="2"/>
  <c r="K638" i="2"/>
  <c r="T627" i="2"/>
  <c r="K619" i="2"/>
  <c r="T615" i="2"/>
  <c r="K614" i="2"/>
  <c r="T596" i="2"/>
  <c r="O578" i="2"/>
  <c r="P578" i="2" s="1"/>
  <c r="O562" i="2"/>
  <c r="P562" i="2" s="1"/>
  <c r="O561" i="2"/>
  <c r="P561" i="2" s="1"/>
  <c r="T560" i="2"/>
  <c r="O552" i="2"/>
  <c r="P552" i="2" s="1"/>
  <c r="O505" i="2"/>
  <c r="P505" i="2" s="1"/>
  <c r="O504" i="2"/>
  <c r="P504" i="2" s="1"/>
  <c r="K498" i="2"/>
  <c r="K497" i="2"/>
  <c r="E488" i="2"/>
  <c r="O481" i="2"/>
  <c r="P481" i="2" s="1"/>
  <c r="T473" i="2"/>
  <c r="E472" i="2"/>
  <c r="G472" i="2" s="1"/>
  <c r="E471" i="2"/>
  <c r="F471" i="2" s="1"/>
  <c r="O469" i="2"/>
  <c r="P469" i="2" s="1"/>
  <c r="O442" i="2"/>
  <c r="P442" i="2" s="1"/>
  <c r="O441" i="2"/>
  <c r="P441" i="2" s="1"/>
  <c r="T440" i="2"/>
  <c r="T429" i="2"/>
  <c r="K421" i="2"/>
  <c r="K411" i="2"/>
  <c r="T408" i="2"/>
  <c r="O404" i="2"/>
  <c r="P404" i="2" s="1"/>
  <c r="E395" i="2"/>
  <c r="E393" i="2"/>
  <c r="F393" i="2" s="1"/>
  <c r="E379" i="2"/>
  <c r="K312" i="2"/>
  <c r="F275" i="2"/>
  <c r="K654" i="2"/>
  <c r="O652" i="2"/>
  <c r="P652" i="2" s="1"/>
  <c r="K650" i="2"/>
  <c r="T643" i="2"/>
  <c r="T642" i="2"/>
  <c r="O636" i="2"/>
  <c r="P636" i="2" s="1"/>
  <c r="K634" i="2"/>
  <c r="K630" i="2"/>
  <c r="K629" i="2"/>
  <c r="T626" i="2"/>
  <c r="E622" i="2"/>
  <c r="K618" i="2"/>
  <c r="O616" i="2"/>
  <c r="P616" i="2" s="1"/>
  <c r="O609" i="2"/>
  <c r="P609" i="2" s="1"/>
  <c r="E601" i="2"/>
  <c r="O597" i="2"/>
  <c r="P597" i="2" s="1"/>
  <c r="T592" i="2"/>
  <c r="K583" i="2"/>
  <c r="T580" i="2"/>
  <c r="K578" i="2"/>
  <c r="T576" i="2"/>
  <c r="O573" i="2"/>
  <c r="P573" i="2" s="1"/>
  <c r="T572" i="2"/>
  <c r="T571" i="2"/>
  <c r="T564" i="2"/>
  <c r="T543" i="2"/>
  <c r="E539" i="2"/>
  <c r="T536" i="2"/>
  <c r="E534" i="2"/>
  <c r="F534" i="2" s="1"/>
  <c r="T531" i="2"/>
  <c r="K530" i="2"/>
  <c r="T527" i="2"/>
  <c r="O522" i="2"/>
  <c r="P522" i="2" s="1"/>
  <c r="K510" i="2"/>
  <c r="T499" i="2"/>
  <c r="T494" i="2"/>
  <c r="E491" i="2"/>
  <c r="K490" i="2"/>
  <c r="T488" i="2"/>
  <c r="K486" i="2"/>
  <c r="E483" i="2"/>
  <c r="E477" i="2"/>
  <c r="G477" i="2" s="1"/>
  <c r="K475" i="2"/>
  <c r="O455" i="2"/>
  <c r="E453" i="2"/>
  <c r="F453" i="2" s="1"/>
  <c r="K452" i="2"/>
  <c r="E446" i="2"/>
  <c r="E435" i="2"/>
  <c r="O430" i="2"/>
  <c r="P430" i="2" s="1"/>
  <c r="T428" i="2"/>
  <c r="O416" i="2"/>
  <c r="P416" i="2" s="1"/>
  <c r="O409" i="2"/>
  <c r="P409" i="2" s="1"/>
  <c r="O445" i="2"/>
  <c r="P445" i="2" s="1"/>
  <c r="T437" i="2"/>
  <c r="E437" i="2"/>
  <c r="F437" i="2" s="1"/>
  <c r="T432" i="2"/>
  <c r="O429" i="2"/>
  <c r="P429" i="2" s="1"/>
  <c r="O423" i="2"/>
  <c r="P423" i="2" s="1"/>
  <c r="T417" i="2"/>
  <c r="T409" i="2"/>
  <c r="E406" i="2"/>
  <c r="T401" i="2"/>
  <c r="E391" i="2"/>
  <c r="T389" i="2"/>
  <c r="K373" i="2"/>
  <c r="E370" i="2"/>
  <c r="K349" i="2"/>
  <c r="T333" i="2"/>
  <c r="O324" i="2"/>
  <c r="P324" i="2" s="1"/>
  <c r="O323" i="2"/>
  <c r="P323" i="2" s="1"/>
  <c r="O322" i="2"/>
  <c r="P322" i="2" s="1"/>
  <c r="T530" i="2"/>
  <c r="K528" i="2"/>
  <c r="T526" i="2"/>
  <c r="T523" i="2"/>
  <c r="K522" i="2"/>
  <c r="K519" i="2"/>
  <c r="K514" i="2"/>
  <c r="O512" i="2"/>
  <c r="P512" i="2" s="1"/>
  <c r="T504" i="2"/>
  <c r="O483" i="2"/>
  <c r="P483" i="2" s="1"/>
  <c r="K477" i="2"/>
  <c r="O472" i="2"/>
  <c r="P472" i="2" s="1"/>
  <c r="O468" i="2"/>
  <c r="P468" i="2" s="1"/>
  <c r="O459" i="2"/>
  <c r="P459" i="2" s="1"/>
  <c r="O453" i="2"/>
  <c r="P453" i="2" s="1"/>
  <c r="K440" i="2"/>
  <c r="K439" i="2"/>
  <c r="O438" i="2"/>
  <c r="P438" i="2" s="1"/>
  <c r="T431" i="2"/>
  <c r="O425" i="2"/>
  <c r="P425" i="2" s="1"/>
  <c r="T412" i="2"/>
  <c r="T411" i="2"/>
  <c r="K407" i="2"/>
  <c r="K404" i="2"/>
  <c r="T400" i="2"/>
  <c r="T388" i="2"/>
  <c r="O385" i="2"/>
  <c r="P385" i="2" s="1"/>
  <c r="T368" i="2"/>
  <c r="O336" i="2"/>
  <c r="P336" i="2" s="1"/>
  <c r="E295" i="2"/>
  <c r="G295" i="2" s="1"/>
  <c r="K283" i="2"/>
  <c r="O482" i="2"/>
  <c r="P482" i="2" s="1"/>
  <c r="E478" i="2"/>
  <c r="T462" i="2"/>
  <c r="O461" i="2"/>
  <c r="P461" i="2" s="1"/>
  <c r="T414" i="2"/>
  <c r="T386" i="2"/>
  <c r="O364" i="2"/>
  <c r="P364" i="2" s="1"/>
  <c r="E439" i="2"/>
  <c r="K432" i="2"/>
  <c r="O419" i="2"/>
  <c r="P419" i="2" s="1"/>
  <c r="K417" i="2"/>
  <c r="K413" i="2"/>
  <c r="O411" i="2"/>
  <c r="P411" i="2" s="1"/>
  <c r="K406" i="2"/>
  <c r="O405" i="2"/>
  <c r="P405" i="2" s="1"/>
  <c r="O394" i="2"/>
  <c r="P394" i="2" s="1"/>
  <c r="O391" i="2"/>
  <c r="O384" i="2"/>
  <c r="P384" i="2" s="1"/>
  <c r="K382" i="2"/>
  <c r="T380" i="2"/>
  <c r="T373" i="2"/>
  <c r="K370" i="2"/>
  <c r="O369" i="2"/>
  <c r="P369" i="2" s="1"/>
  <c r="K365" i="2"/>
  <c r="T361" i="2"/>
  <c r="O351" i="2"/>
  <c r="P351" i="2" s="1"/>
  <c r="T348" i="2"/>
  <c r="K344" i="2"/>
  <c r="O340" i="2"/>
  <c r="P340" i="2" s="1"/>
  <c r="E227" i="2"/>
  <c r="T423" i="2"/>
  <c r="T402" i="2"/>
  <c r="T395" i="2"/>
  <c r="K342" i="2"/>
  <c r="T407" i="2"/>
  <c r="O403" i="2"/>
  <c r="P403" i="2" s="1"/>
  <c r="O402" i="2"/>
  <c r="P402" i="2" s="1"/>
  <c r="T397" i="2"/>
  <c r="K380" i="2"/>
  <c r="O379" i="2"/>
  <c r="P379" i="2" s="1"/>
  <c r="T378" i="2"/>
  <c r="K377" i="2"/>
  <c r="K371" i="2"/>
  <c r="K367" i="2"/>
  <c r="O366" i="2"/>
  <c r="P366" i="2" s="1"/>
  <c r="E364" i="2"/>
  <c r="O359" i="2"/>
  <c r="E358" i="2"/>
  <c r="F358" i="2" s="1"/>
  <c r="T355" i="2"/>
  <c r="K352" i="2"/>
  <c r="T347" i="2"/>
  <c r="T340" i="2"/>
  <c r="T339" i="2"/>
  <c r="T335" i="2"/>
  <c r="E334" i="2"/>
  <c r="E331" i="2"/>
  <c r="G331" i="2" s="1"/>
  <c r="E330" i="2"/>
  <c r="E324" i="2"/>
  <c r="E323" i="2"/>
  <c r="G323" i="2" s="1"/>
  <c r="O321" i="2"/>
  <c r="P321" i="2" s="1"/>
  <c r="K317" i="2"/>
  <c r="O313" i="2"/>
  <c r="P313" i="2" s="1"/>
  <c r="K295" i="2"/>
  <c r="K277" i="2"/>
  <c r="T275" i="2"/>
  <c r="E268" i="2"/>
  <c r="F268" i="2" s="1"/>
  <c r="O245" i="2"/>
  <c r="P245" i="2" s="1"/>
  <c r="T211" i="2"/>
  <c r="E205" i="2"/>
  <c r="E179" i="2"/>
  <c r="F179" i="2" s="1"/>
  <c r="E296" i="2"/>
  <c r="F296" i="2" s="1"/>
  <c r="O281" i="2"/>
  <c r="P281" i="2" s="1"/>
  <c r="T279" i="2"/>
  <c r="T266" i="2"/>
  <c r="K253" i="2"/>
  <c r="T296" i="2"/>
  <c r="O273" i="2"/>
  <c r="P273" i="2" s="1"/>
  <c r="O249" i="2"/>
  <c r="P249" i="2" s="1"/>
  <c r="E219" i="2"/>
  <c r="G219" i="2" s="1"/>
  <c r="T403" i="2"/>
  <c r="E403" i="2"/>
  <c r="G403" i="2" s="1"/>
  <c r="T398" i="2"/>
  <c r="K397" i="2"/>
  <c r="T394" i="2"/>
  <c r="T390" i="2"/>
  <c r="O386" i="2"/>
  <c r="P386" i="2" s="1"/>
  <c r="E384" i="2"/>
  <c r="O363" i="2"/>
  <c r="P363" i="2" s="1"/>
  <c r="O360" i="2"/>
  <c r="E359" i="2"/>
  <c r="F359" i="2" s="1"/>
  <c r="K354" i="2"/>
  <c r="O352" i="2"/>
  <c r="P352" i="2" s="1"/>
  <c r="K346" i="2"/>
  <c r="K345" i="2"/>
  <c r="T342" i="2"/>
  <c r="E341" i="2"/>
  <c r="F341" i="2" s="1"/>
  <c r="K339" i="2"/>
  <c r="K336" i="2"/>
  <c r="K335" i="2"/>
  <c r="K330" i="2"/>
  <c r="O329" i="2"/>
  <c r="P329" i="2" s="1"/>
  <c r="T315" i="2"/>
  <c r="E312" i="2"/>
  <c r="F312" i="2" s="1"/>
  <c r="T304" i="2"/>
  <c r="E283" i="2"/>
  <c r="O272" i="2"/>
  <c r="P272" i="2" s="1"/>
  <c r="E270" i="2"/>
  <c r="G270" i="2" s="1"/>
  <c r="K261" i="2"/>
  <c r="O260" i="2"/>
  <c r="P260" i="2" s="1"/>
  <c r="E257" i="2"/>
  <c r="K249" i="2"/>
  <c r="E244" i="2"/>
  <c r="G244" i="2" s="1"/>
  <c r="K229" i="2"/>
  <c r="T227" i="2"/>
  <c r="O206" i="2"/>
  <c r="P206" i="2" s="1"/>
  <c r="T188" i="2"/>
  <c r="O328" i="2"/>
  <c r="P328" i="2" s="1"/>
  <c r="K301" i="2"/>
  <c r="E252" i="2"/>
  <c r="K241" i="2"/>
  <c r="O239" i="2"/>
  <c r="K199" i="2"/>
  <c r="T196" i="2"/>
  <c r="K320" i="2"/>
  <c r="K319" i="2"/>
  <c r="K318" i="2"/>
  <c r="T317" i="2"/>
  <c r="T316" i="2"/>
  <c r="E314" i="2"/>
  <c r="F314" i="2" s="1"/>
  <c r="O311" i="2"/>
  <c r="P311" i="2" s="1"/>
  <c r="T309" i="2"/>
  <c r="E309" i="2"/>
  <c r="O307" i="2"/>
  <c r="P307" i="2" s="1"/>
  <c r="K296" i="2"/>
  <c r="T293" i="2"/>
  <c r="E293" i="2"/>
  <c r="G293" i="2" s="1"/>
  <c r="K288" i="2"/>
  <c r="K287" i="2"/>
  <c r="T281" i="2"/>
  <c r="E280" i="2"/>
  <c r="F280" i="2" s="1"/>
  <c r="E276" i="2"/>
  <c r="K269" i="2"/>
  <c r="E266" i="2"/>
  <c r="G266" i="2" s="1"/>
  <c r="O264" i="2"/>
  <c r="P264" i="2" s="1"/>
  <c r="T262" i="2"/>
  <c r="E259" i="2"/>
  <c r="K257" i="2"/>
  <c r="T253" i="2"/>
  <c r="T249" i="2"/>
  <c r="K244" i="2"/>
  <c r="K243" i="2"/>
  <c r="T240" i="2"/>
  <c r="T239" i="2"/>
  <c r="T238" i="2"/>
  <c r="O235" i="2"/>
  <c r="P235" i="2" s="1"/>
  <c r="T233" i="2"/>
  <c r="K232" i="2"/>
  <c r="O230" i="2"/>
  <c r="P230" i="2" s="1"/>
  <c r="O229" i="2"/>
  <c r="P229" i="2" s="1"/>
  <c r="O225" i="2"/>
  <c r="P225" i="2" s="1"/>
  <c r="O223" i="2"/>
  <c r="P223" i="2" s="1"/>
  <c r="E220" i="2"/>
  <c r="G220" i="2" s="1"/>
  <c r="E200" i="2"/>
  <c r="T194" i="2"/>
  <c r="T193" i="2"/>
  <c r="T192" i="2"/>
  <c r="K179" i="2"/>
  <c r="K169" i="2"/>
  <c r="O167" i="2"/>
  <c r="P167" i="2" s="1"/>
  <c r="E162" i="2"/>
  <c r="E160" i="2"/>
  <c r="G160" i="2" s="1"/>
  <c r="K147" i="2"/>
  <c r="T144" i="2"/>
  <c r="E135" i="2"/>
  <c r="O128" i="2"/>
  <c r="P128" i="2" s="1"/>
  <c r="E127" i="2"/>
  <c r="E68" i="2"/>
  <c r="O202" i="2"/>
  <c r="P202" i="2" s="1"/>
  <c r="K198" i="2"/>
  <c r="O188" i="2"/>
  <c r="P188" i="2" s="1"/>
  <c r="T161" i="2"/>
  <c r="O138" i="2"/>
  <c r="P138" i="2" s="1"/>
  <c r="O71" i="2"/>
  <c r="P71" i="2" s="1"/>
  <c r="T226" i="2"/>
  <c r="T185" i="2"/>
  <c r="K182" i="2"/>
  <c r="O173" i="2"/>
  <c r="P173" i="2" s="1"/>
  <c r="K150" i="2"/>
  <c r="E114" i="2"/>
  <c r="F114" i="2" s="1"/>
  <c r="E311" i="2"/>
  <c r="F311" i="2" s="1"/>
  <c r="E307" i="2"/>
  <c r="G307" i="2" s="1"/>
  <c r="E305" i="2"/>
  <c r="O261" i="2"/>
  <c r="P261" i="2" s="1"/>
  <c r="K259" i="2"/>
  <c r="T257" i="2"/>
  <c r="K240" i="2"/>
  <c r="K239" i="2"/>
  <c r="E235" i="2"/>
  <c r="G235" i="2" s="1"/>
  <c r="E226" i="2"/>
  <c r="O222" i="2"/>
  <c r="P222" i="2" s="1"/>
  <c r="O219" i="2"/>
  <c r="E214" i="2"/>
  <c r="G214" i="2" s="1"/>
  <c r="K213" i="2"/>
  <c r="T209" i="2"/>
  <c r="E208" i="2"/>
  <c r="T204" i="2"/>
  <c r="T203" i="2"/>
  <c r="E203" i="2"/>
  <c r="E189" i="2"/>
  <c r="G189" i="2" s="1"/>
  <c r="E183" i="2"/>
  <c r="K181" i="2"/>
  <c r="T178" i="2"/>
  <c r="E152" i="2"/>
  <c r="G152" i="2" s="1"/>
  <c r="K372" i="2"/>
  <c r="E366" i="2"/>
  <c r="G366" i="2" s="1"/>
  <c r="T357" i="2"/>
  <c r="E353" i="2"/>
  <c r="E349" i="2"/>
  <c r="T341" i="2"/>
  <c r="T332" i="2"/>
  <c r="O331" i="2"/>
  <c r="O330" i="2"/>
  <c r="P330" i="2" s="1"/>
  <c r="T325" i="2"/>
  <c r="O318" i="2"/>
  <c r="P318" i="2" s="1"/>
  <c r="K315" i="2"/>
  <c r="K309" i="2"/>
  <c r="K304" i="2"/>
  <c r="O296" i="2"/>
  <c r="P296" i="2" s="1"/>
  <c r="E294" i="2"/>
  <c r="O292" i="2"/>
  <c r="P292" i="2" s="1"/>
  <c r="T291" i="2"/>
  <c r="E291" i="2"/>
  <c r="E290" i="2"/>
  <c r="G290" i="2" s="1"/>
  <c r="T283" i="2"/>
  <c r="E282" i="2"/>
  <c r="F282" i="2" s="1"/>
  <c r="O277" i="2"/>
  <c r="P277" i="2" s="1"/>
  <c r="E277" i="2"/>
  <c r="O270" i="2"/>
  <c r="P270" i="2" s="1"/>
  <c r="K267" i="2"/>
  <c r="K266" i="2"/>
  <c r="K265" i="2"/>
  <c r="T264" i="2"/>
  <c r="K262" i="2"/>
  <c r="E260" i="2"/>
  <c r="O258" i="2"/>
  <c r="P258" i="2" s="1"/>
  <c r="O257" i="2"/>
  <c r="P257" i="2" s="1"/>
  <c r="K255" i="2"/>
  <c r="E254" i="2"/>
  <c r="T250" i="2"/>
  <c r="T246" i="2"/>
  <c r="T230" i="2"/>
  <c r="E223" i="2"/>
  <c r="K220" i="2"/>
  <c r="O215" i="2"/>
  <c r="P215" i="2" s="1"/>
  <c r="E213" i="2"/>
  <c r="G213" i="2" s="1"/>
  <c r="O210" i="2"/>
  <c r="P210" i="2" s="1"/>
  <c r="T208" i="2"/>
  <c r="O205" i="2"/>
  <c r="P205" i="2" s="1"/>
  <c r="E198" i="2"/>
  <c r="T195" i="2"/>
  <c r="O190" i="2"/>
  <c r="P190" i="2" s="1"/>
  <c r="O185" i="2"/>
  <c r="P185" i="2" s="1"/>
  <c r="O184" i="2"/>
  <c r="P184" i="2" s="1"/>
  <c r="E182" i="2"/>
  <c r="G182" i="2" s="1"/>
  <c r="T153" i="2"/>
  <c r="E144" i="2"/>
  <c r="F144" i="2" s="1"/>
  <c r="E141" i="2"/>
  <c r="K126" i="2"/>
  <c r="K87" i="2"/>
  <c r="E63" i="2"/>
  <c r="F63" i="2" s="1"/>
  <c r="E180" i="2"/>
  <c r="F180" i="2" s="1"/>
  <c r="K178" i="2"/>
  <c r="O176" i="2"/>
  <c r="P176" i="2" s="1"/>
  <c r="K170" i="2"/>
  <c r="K161" i="2"/>
  <c r="K158" i="2"/>
  <c r="E149" i="2"/>
  <c r="F149" i="2" s="1"/>
  <c r="O147" i="2"/>
  <c r="P147" i="2" s="1"/>
  <c r="T145" i="2"/>
  <c r="O141" i="2"/>
  <c r="P141" i="2" s="1"/>
  <c r="E136" i="2"/>
  <c r="G136" i="2" s="1"/>
  <c r="K134" i="2"/>
  <c r="O132" i="2"/>
  <c r="E122" i="2"/>
  <c r="G122" i="2" s="1"/>
  <c r="K121" i="2"/>
  <c r="E110" i="2"/>
  <c r="G110" i="2" s="1"/>
  <c r="T106" i="2"/>
  <c r="K75" i="2"/>
  <c r="E59" i="2"/>
  <c r="E45" i="2"/>
  <c r="E50" i="2"/>
  <c r="T103" i="2"/>
  <c r="K100" i="2"/>
  <c r="E93" i="2"/>
  <c r="E89" i="2"/>
  <c r="K80" i="2"/>
  <c r="O58" i="2"/>
  <c r="P58" i="2" s="1"/>
  <c r="E56" i="2"/>
  <c r="G56" i="2" s="1"/>
  <c r="E49" i="2"/>
  <c r="G49" i="2" s="1"/>
  <c r="O40" i="2"/>
  <c r="P40" i="2" s="1"/>
  <c r="K24" i="2"/>
  <c r="E16" i="2"/>
  <c r="F16" i="2" s="1"/>
  <c r="O171" i="2"/>
  <c r="T170" i="2"/>
  <c r="E157" i="2"/>
  <c r="F157" i="2" s="1"/>
  <c r="O154" i="2"/>
  <c r="T151" i="2"/>
  <c r="T141" i="2"/>
  <c r="E140" i="2"/>
  <c r="G140" i="2" s="1"/>
  <c r="T102" i="2"/>
  <c r="T89" i="2"/>
  <c r="T67" i="2"/>
  <c r="K53" i="2"/>
  <c r="T42" i="2"/>
  <c r="T277" i="2"/>
  <c r="O276" i="2"/>
  <c r="P276" i="2" s="1"/>
  <c r="O275" i="2"/>
  <c r="P275" i="2" s="1"/>
  <c r="O262" i="2"/>
  <c r="P262" i="2" s="1"/>
  <c r="E258" i="2"/>
  <c r="F258" i="2" s="1"/>
  <c r="O250" i="2"/>
  <c r="P250" i="2" s="1"/>
  <c r="O247" i="2"/>
  <c r="P247" i="2" s="1"/>
  <c r="T241" i="2"/>
  <c r="E240" i="2"/>
  <c r="T234" i="2"/>
  <c r="O231" i="2"/>
  <c r="P231" i="2" s="1"/>
  <c r="E230" i="2"/>
  <c r="G230" i="2" s="1"/>
  <c r="O227" i="2"/>
  <c r="P227" i="2" s="1"/>
  <c r="K225" i="2"/>
  <c r="E224" i="2"/>
  <c r="K223" i="2"/>
  <c r="E222" i="2"/>
  <c r="K221" i="2"/>
  <c r="K218" i="2"/>
  <c r="K210" i="2"/>
  <c r="O208" i="2"/>
  <c r="P208" i="2" s="1"/>
  <c r="T206" i="2"/>
  <c r="E206" i="2"/>
  <c r="K200" i="2"/>
  <c r="T198" i="2"/>
  <c r="O196" i="2"/>
  <c r="P196" i="2" s="1"/>
  <c r="K193" i="2"/>
  <c r="K192" i="2"/>
  <c r="K183" i="2"/>
  <c r="O182" i="2"/>
  <c r="P182" i="2" s="1"/>
  <c r="T177" i="2"/>
  <c r="E175" i="2"/>
  <c r="G175" i="2" s="1"/>
  <c r="K173" i="2"/>
  <c r="T168" i="2"/>
  <c r="T157" i="2"/>
  <c r="O153" i="2"/>
  <c r="P153" i="2" s="1"/>
  <c r="O152" i="2"/>
  <c r="P152" i="2" s="1"/>
  <c r="K149" i="2"/>
  <c r="O142" i="2"/>
  <c r="P142" i="2" s="1"/>
  <c r="K137" i="2"/>
  <c r="T130" i="2"/>
  <c r="E97" i="2"/>
  <c r="F97" i="2" s="1"/>
  <c r="T72" i="2"/>
  <c r="K69" i="2"/>
  <c r="T66" i="2"/>
  <c r="O168" i="2"/>
  <c r="P168" i="2" s="1"/>
  <c r="E167" i="2"/>
  <c r="G167" i="2" s="1"/>
  <c r="E159" i="2"/>
  <c r="F159" i="2" s="1"/>
  <c r="T150" i="2"/>
  <c r="K146" i="2"/>
  <c r="E143" i="2"/>
  <c r="G143" i="2" s="1"/>
  <c r="K128" i="2"/>
  <c r="E126" i="2"/>
  <c r="F126" i="2" s="1"/>
  <c r="T121" i="2"/>
  <c r="K119" i="2"/>
  <c r="O118" i="2"/>
  <c r="P118" i="2" s="1"/>
  <c r="O106" i="2"/>
  <c r="P106" i="2" s="1"/>
  <c r="E104" i="2"/>
  <c r="G104" i="2" s="1"/>
  <c r="K99" i="2"/>
  <c r="K98" i="2"/>
  <c r="K90" i="2"/>
  <c r="E87" i="2"/>
  <c r="T84" i="2"/>
  <c r="K74" i="2"/>
  <c r="O72" i="2"/>
  <c r="P72" i="2" s="1"/>
  <c r="T71" i="2"/>
  <c r="O69" i="2"/>
  <c r="P69" i="2" s="1"/>
  <c r="T57" i="2"/>
  <c r="K55" i="2"/>
  <c r="T44" i="2"/>
  <c r="E41" i="2"/>
  <c r="K40" i="2"/>
  <c r="T38" i="2"/>
  <c r="K30" i="2"/>
  <c r="E27" i="2"/>
  <c r="F27" i="2" s="1"/>
  <c r="T22" i="2"/>
  <c r="O15" i="2"/>
  <c r="T166" i="2"/>
  <c r="T163" i="2"/>
  <c r="T154" i="2"/>
  <c r="E153" i="2"/>
  <c r="F153" i="2" s="1"/>
  <c r="K145" i="2"/>
  <c r="O140" i="2"/>
  <c r="P140" i="2" s="1"/>
  <c r="O134" i="2"/>
  <c r="P134" i="2" s="1"/>
  <c r="T133" i="2"/>
  <c r="E133" i="2"/>
  <c r="G133" i="2" s="1"/>
  <c r="K131" i="2"/>
  <c r="T129" i="2"/>
  <c r="T120" i="2"/>
  <c r="K118" i="2"/>
  <c r="T116" i="2"/>
  <c r="E116" i="2"/>
  <c r="K115" i="2"/>
  <c r="O113" i="2"/>
  <c r="P113" i="2" s="1"/>
  <c r="K110" i="2"/>
  <c r="O109" i="2"/>
  <c r="P109" i="2" s="1"/>
  <c r="T108" i="2"/>
  <c r="K106" i="2"/>
  <c r="K94" i="2"/>
  <c r="K92" i="2"/>
  <c r="O88" i="2"/>
  <c r="K86" i="2"/>
  <c r="K77" i="2"/>
  <c r="K67" i="2"/>
  <c r="E64" i="2"/>
  <c r="E62" i="2"/>
  <c r="T56" i="2"/>
  <c r="E55" i="2"/>
  <c r="G55" i="2" s="1"/>
  <c r="K54" i="2"/>
  <c r="O53" i="2"/>
  <c r="P53" i="2" s="1"/>
  <c r="K52" i="2"/>
  <c r="K46" i="2"/>
  <c r="K42" i="2"/>
  <c r="E40" i="2"/>
  <c r="F40" i="2" s="1"/>
  <c r="K37" i="2"/>
  <c r="T35" i="2"/>
  <c r="O28" i="2"/>
  <c r="P28" i="2" s="1"/>
  <c r="T26" i="2"/>
  <c r="O17" i="2"/>
  <c r="P17" i="2" s="1"/>
  <c r="T137" i="2"/>
  <c r="T132" i="2"/>
  <c r="E131" i="2"/>
  <c r="G131" i="2" s="1"/>
  <c r="O129" i="2"/>
  <c r="P129" i="2" s="1"/>
  <c r="K122" i="2"/>
  <c r="E118" i="2"/>
  <c r="G118" i="2" s="1"/>
  <c r="E115" i="2"/>
  <c r="F115" i="2" s="1"/>
  <c r="O112" i="2"/>
  <c r="P112" i="2" s="1"/>
  <c r="E111" i="2"/>
  <c r="K109" i="2"/>
  <c r="O108" i="2"/>
  <c r="P108" i="2" s="1"/>
  <c r="T107" i="2"/>
  <c r="T98" i="2"/>
  <c r="K93" i="2"/>
  <c r="K88" i="2"/>
  <c r="T86" i="2"/>
  <c r="E86" i="2"/>
  <c r="K85" i="2"/>
  <c r="K84" i="2"/>
  <c r="O83" i="2"/>
  <c r="P83" i="2" s="1"/>
  <c r="O82" i="2"/>
  <c r="P82" i="2" s="1"/>
  <c r="E77" i="2"/>
  <c r="E70" i="2"/>
  <c r="G70" i="2" s="1"/>
  <c r="O68" i="2"/>
  <c r="P68" i="2" s="1"/>
  <c r="E66" i="2"/>
  <c r="O59" i="2"/>
  <c r="P59" i="2" s="1"/>
  <c r="K57" i="2"/>
  <c r="T55" i="2"/>
  <c r="K50" i="2"/>
  <c r="E46" i="2"/>
  <c r="K44" i="2"/>
  <c r="E42" i="2"/>
  <c r="T39" i="2"/>
  <c r="K28" i="2"/>
  <c r="K23" i="2"/>
  <c r="T21" i="2"/>
  <c r="K18" i="2"/>
  <c r="T12" i="2"/>
  <c r="T51" i="2"/>
  <c r="T45" i="2"/>
  <c r="K31" i="2"/>
  <c r="T15" i="2"/>
  <c r="T117" i="2"/>
  <c r="E117" i="2"/>
  <c r="K116" i="2"/>
  <c r="E105" i="2"/>
  <c r="F105" i="2" s="1"/>
  <c r="K104" i="2"/>
  <c r="T85" i="2"/>
  <c r="K82" i="2"/>
  <c r="E81" i="2"/>
  <c r="E69" i="2"/>
  <c r="T65" i="2"/>
  <c r="E65" i="2"/>
  <c r="G65" i="2" s="1"/>
  <c r="K64" i="2"/>
  <c r="T50" i="2"/>
  <c r="O49" i="2"/>
  <c r="P49" i="2" s="1"/>
  <c r="O47" i="2"/>
  <c r="P47" i="2" s="1"/>
  <c r="T41" i="2"/>
  <c r="K38" i="2"/>
  <c r="O33" i="2"/>
  <c r="T32" i="2"/>
  <c r="O25" i="2"/>
  <c r="P25" i="2" s="1"/>
  <c r="E18" i="2"/>
  <c r="O12" i="2"/>
  <c r="P12" i="2" s="1"/>
  <c r="T978" i="2"/>
  <c r="E972" i="2"/>
  <c r="T974" i="2"/>
  <c r="O963" i="2"/>
  <c r="P963" i="2" s="1"/>
  <c r="K937" i="2"/>
  <c r="T986" i="2"/>
  <c r="K981" i="2"/>
  <c r="E980" i="2"/>
  <c r="O975" i="2"/>
  <c r="T954" i="2"/>
  <c r="K949" i="2"/>
  <c r="E948" i="2"/>
  <c r="O943" i="2"/>
  <c r="F877" i="2"/>
  <c r="O999" i="2"/>
  <c r="P999" i="2" s="1"/>
  <c r="T946" i="2"/>
  <c r="K941" i="2"/>
  <c r="E940" i="2"/>
  <c r="O923" i="2"/>
  <c r="K921" i="2"/>
  <c r="O979" i="2"/>
  <c r="P979" i="2" s="1"/>
  <c r="T958" i="2"/>
  <c r="K953" i="2"/>
  <c r="O947" i="2"/>
  <c r="P947" i="2" s="1"/>
  <c r="T934" i="2"/>
  <c r="E927" i="2"/>
  <c r="K985" i="2"/>
  <c r="K997" i="2"/>
  <c r="E996" i="2"/>
  <c r="O991" i="2"/>
  <c r="P991" i="2" s="1"/>
  <c r="T970" i="2"/>
  <c r="E964" i="2"/>
  <c r="G785" i="2"/>
  <c r="O967" i="2"/>
  <c r="P967" i="2" s="1"/>
  <c r="T990" i="2"/>
  <c r="E984" i="2"/>
  <c r="E952" i="2"/>
  <c r="K965" i="2"/>
  <c r="O959" i="2"/>
  <c r="T938" i="2"/>
  <c r="K932" i="2"/>
  <c r="E916" i="2"/>
  <c r="T982" i="2"/>
  <c r="K977" i="2"/>
  <c r="E976" i="2"/>
  <c r="O971" i="2"/>
  <c r="P971" i="2" s="1"/>
  <c r="T950" i="2"/>
  <c r="K945" i="2"/>
  <c r="E944" i="2"/>
  <c r="O939" i="2"/>
  <c r="P939" i="2" s="1"/>
  <c r="K973" i="2"/>
  <c r="E1000" i="2"/>
  <c r="O995" i="2"/>
  <c r="P995" i="2" s="1"/>
  <c r="K969" i="2"/>
  <c r="T942" i="2"/>
  <c r="O935" i="2"/>
  <c r="E932" i="2"/>
  <c r="O931" i="2"/>
  <c r="P931" i="2" s="1"/>
  <c r="O915" i="2"/>
  <c r="P915" i="2" s="1"/>
  <c r="O899" i="2"/>
  <c r="P899" i="2" s="1"/>
  <c r="O883" i="2"/>
  <c r="P883" i="2" s="1"/>
  <c r="O867" i="2"/>
  <c r="P867" i="2" s="1"/>
  <c r="O851" i="2"/>
  <c r="P851" i="2" s="1"/>
  <c r="O835" i="2"/>
  <c r="P835" i="2" s="1"/>
  <c r="O819" i="2"/>
  <c r="P819" i="2" s="1"/>
  <c r="O803" i="2"/>
  <c r="P803" i="2" s="1"/>
  <c r="O787" i="2"/>
  <c r="P787" i="2" s="1"/>
  <c r="O771" i="2"/>
  <c r="P771" i="2" s="1"/>
  <c r="O755" i="2"/>
  <c r="P755" i="2" s="1"/>
  <c r="O742" i="2"/>
  <c r="P742" i="2" s="1"/>
  <c r="O741" i="2"/>
  <c r="P741" i="2" s="1"/>
  <c r="K730" i="2"/>
  <c r="O724" i="2"/>
  <c r="P724" i="2" s="1"/>
  <c r="E722" i="2"/>
  <c r="O720" i="2"/>
  <c r="P720" i="2" s="1"/>
  <c r="K710" i="2"/>
  <c r="T709" i="2"/>
  <c r="T697" i="2"/>
  <c r="O903" i="2"/>
  <c r="P903" i="2" s="1"/>
  <c r="O887" i="2"/>
  <c r="P887" i="2" s="1"/>
  <c r="O871" i="2"/>
  <c r="P871" i="2" s="1"/>
  <c r="O855" i="2"/>
  <c r="P855" i="2" s="1"/>
  <c r="O839" i="2"/>
  <c r="P839" i="2" s="1"/>
  <c r="O823" i="2"/>
  <c r="P823" i="2" s="1"/>
  <c r="O807" i="2"/>
  <c r="P807" i="2" s="1"/>
  <c r="O791" i="2"/>
  <c r="P791" i="2" s="1"/>
  <c r="O775" i="2"/>
  <c r="P775" i="2" s="1"/>
  <c r="O759" i="2"/>
  <c r="P759" i="2" s="1"/>
  <c r="T731" i="2"/>
  <c r="T730" i="2"/>
  <c r="K727" i="2"/>
  <c r="K690" i="2"/>
  <c r="O811" i="2"/>
  <c r="O795" i="2"/>
  <c r="O779" i="2"/>
  <c r="O763" i="2"/>
  <c r="O747" i="2"/>
  <c r="K739" i="2"/>
  <c r="E733" i="2"/>
  <c r="O729" i="2"/>
  <c r="P729" i="2" s="1"/>
  <c r="K722" i="2"/>
  <c r="K685" i="2"/>
  <c r="O859" i="2"/>
  <c r="O843" i="2"/>
  <c r="O827" i="2"/>
  <c r="E936" i="2"/>
  <c r="K925" i="2"/>
  <c r="T922" i="2"/>
  <c r="E920" i="2"/>
  <c r="K909" i="2"/>
  <c r="T906" i="2"/>
  <c r="E904" i="2"/>
  <c r="K893" i="2"/>
  <c r="T890" i="2"/>
  <c r="E888" i="2"/>
  <c r="K877" i="2"/>
  <c r="T874" i="2"/>
  <c r="E872" i="2"/>
  <c r="K861" i="2"/>
  <c r="T858" i="2"/>
  <c r="E856" i="2"/>
  <c r="K845" i="2"/>
  <c r="T842" i="2"/>
  <c r="E840" i="2"/>
  <c r="K829" i="2"/>
  <c r="T826" i="2"/>
  <c r="E824" i="2"/>
  <c r="K813" i="2"/>
  <c r="T810" i="2"/>
  <c r="E808" i="2"/>
  <c r="K797" i="2"/>
  <c r="T794" i="2"/>
  <c r="E792" i="2"/>
  <c r="K781" i="2"/>
  <c r="T778" i="2"/>
  <c r="E776" i="2"/>
  <c r="K765" i="2"/>
  <c r="T762" i="2"/>
  <c r="E760" i="2"/>
  <c r="K749" i="2"/>
  <c r="T746" i="2"/>
  <c r="T742" i="2"/>
  <c r="E734" i="2"/>
  <c r="T723" i="2"/>
  <c r="K694" i="2"/>
  <c r="K929" i="2"/>
  <c r="T926" i="2"/>
  <c r="E924" i="2"/>
  <c r="K913" i="2"/>
  <c r="T910" i="2"/>
  <c r="K897" i="2"/>
  <c r="T894" i="2"/>
  <c r="E892" i="2"/>
  <c r="K881" i="2"/>
  <c r="T878" i="2"/>
  <c r="K865" i="2"/>
  <c r="T862" i="2"/>
  <c r="E860" i="2"/>
  <c r="K849" i="2"/>
  <c r="T846" i="2"/>
  <c r="E844" i="2"/>
  <c r="K833" i="2"/>
  <c r="T830" i="2"/>
  <c r="E828" i="2"/>
  <c r="K817" i="2"/>
  <c r="T814" i="2"/>
  <c r="E812" i="2"/>
  <c r="K801" i="2"/>
  <c r="T798" i="2"/>
  <c r="E796" i="2"/>
  <c r="K785" i="2"/>
  <c r="T782" i="2"/>
  <c r="E780" i="2"/>
  <c r="K769" i="2"/>
  <c r="T766" i="2"/>
  <c r="E764" i="2"/>
  <c r="K753" i="2"/>
  <c r="T750" i="2"/>
  <c r="E748" i="2"/>
  <c r="O736" i="2"/>
  <c r="K732" i="2"/>
  <c r="T713" i="2"/>
  <c r="O730" i="2"/>
  <c r="P730" i="2" s="1"/>
  <c r="T673" i="2"/>
  <c r="K653" i="2"/>
  <c r="O637" i="2"/>
  <c r="P637" i="2" s="1"/>
  <c r="O633" i="2"/>
  <c r="E626" i="2"/>
  <c r="T609" i="2"/>
  <c r="K594" i="2"/>
  <c r="T590" i="2"/>
  <c r="O738" i="2"/>
  <c r="P738" i="2" s="1"/>
  <c r="E731" i="2"/>
  <c r="K724" i="2"/>
  <c r="O685" i="2"/>
  <c r="P685" i="2" s="1"/>
  <c r="O681" i="2"/>
  <c r="E674" i="2"/>
  <c r="T657" i="2"/>
  <c r="K637" i="2"/>
  <c r="O621" i="2"/>
  <c r="P621" i="2" s="1"/>
  <c r="O617" i="2"/>
  <c r="E610" i="2"/>
  <c r="O592" i="2"/>
  <c r="P592" i="2" s="1"/>
  <c r="O669" i="2"/>
  <c r="P669" i="2" s="1"/>
  <c r="O665" i="2"/>
  <c r="P665" i="2" s="1"/>
  <c r="E658" i="2"/>
  <c r="T641" i="2"/>
  <c r="K621" i="2"/>
  <c r="K604" i="2"/>
  <c r="T602" i="2"/>
  <c r="K736" i="2"/>
  <c r="K720" i="2"/>
  <c r="O718" i="2"/>
  <c r="E711" i="2"/>
  <c r="T710" i="2"/>
  <c r="K704" i="2"/>
  <c r="O702" i="2"/>
  <c r="P702" i="2" s="1"/>
  <c r="E695" i="2"/>
  <c r="T694" i="2"/>
  <c r="O683" i="2"/>
  <c r="P683" i="2" s="1"/>
  <c r="E668" i="2"/>
  <c r="T656" i="2"/>
  <c r="K655" i="2"/>
  <c r="E646" i="2"/>
  <c r="K635" i="2"/>
  <c r="T629" i="2"/>
  <c r="O619" i="2"/>
  <c r="P619" i="2" s="1"/>
  <c r="O726" i="2"/>
  <c r="P726" i="2" s="1"/>
  <c r="E715" i="2"/>
  <c r="T714" i="2"/>
  <c r="K708" i="2"/>
  <c r="O706" i="2"/>
  <c r="P706" i="2" s="1"/>
  <c r="E699" i="2"/>
  <c r="T698" i="2"/>
  <c r="K692" i="2"/>
  <c r="O690" i="2"/>
  <c r="K683" i="2"/>
  <c r="T677" i="2"/>
  <c r="O667" i="2"/>
  <c r="P667" i="2" s="1"/>
  <c r="E652" i="2"/>
  <c r="T640" i="2"/>
  <c r="K639" i="2"/>
  <c r="E630" i="2"/>
  <c r="E606" i="2"/>
  <c r="E686" i="2"/>
  <c r="T685" i="2"/>
  <c r="K679" i="2"/>
  <c r="O677" i="2"/>
  <c r="P677" i="2" s="1"/>
  <c r="E670" i="2"/>
  <c r="T669" i="2"/>
  <c r="K663" i="2"/>
  <c r="O661" i="2"/>
  <c r="P661" i="2" s="1"/>
  <c r="E654" i="2"/>
  <c r="T653" i="2"/>
  <c r="K647" i="2"/>
  <c r="O645" i="2"/>
  <c r="P645" i="2" s="1"/>
  <c r="E638" i="2"/>
  <c r="T637" i="2"/>
  <c r="K631" i="2"/>
  <c r="O629" i="2"/>
  <c r="P629" i="2" s="1"/>
  <c r="T621" i="2"/>
  <c r="K615" i="2"/>
  <c r="O613" i="2"/>
  <c r="T604" i="2"/>
  <c r="O598" i="2"/>
  <c r="P598" i="2" s="1"/>
  <c r="K596" i="2"/>
  <c r="T594" i="2"/>
  <c r="K591" i="2"/>
  <c r="O589" i="2"/>
  <c r="P589" i="2" s="1"/>
  <c r="O585" i="2"/>
  <c r="P585" i="2" s="1"/>
  <c r="O569" i="2"/>
  <c r="P569" i="2" s="1"/>
  <c r="O566" i="2"/>
  <c r="P566" i="2" s="1"/>
  <c r="K555" i="2"/>
  <c r="T554" i="2"/>
  <c r="T600" i="2"/>
  <c r="T595" i="2"/>
  <c r="O580" i="2"/>
  <c r="P580" i="2" s="1"/>
  <c r="O558" i="2"/>
  <c r="P558" i="2" s="1"/>
  <c r="E541" i="2"/>
  <c r="T583" i="2"/>
  <c r="K582" i="2"/>
  <c r="K576" i="2"/>
  <c r="O574" i="2"/>
  <c r="P574" i="2" s="1"/>
  <c r="E567" i="2"/>
  <c r="K562" i="2"/>
  <c r="O544" i="2"/>
  <c r="E501" i="2"/>
  <c r="K543" i="2"/>
  <c r="K539" i="2"/>
  <c r="K535" i="2"/>
  <c r="G479" i="2"/>
  <c r="O593" i="2"/>
  <c r="P593" i="2" s="1"/>
  <c r="O582" i="2"/>
  <c r="E581" i="2"/>
  <c r="T567" i="2"/>
  <c r="K566" i="2"/>
  <c r="O554" i="2"/>
  <c r="P554" i="2" s="1"/>
  <c r="T551" i="2"/>
  <c r="O537" i="2"/>
  <c r="P537" i="2" s="1"/>
  <c r="O529" i="2"/>
  <c r="P529" i="2" s="1"/>
  <c r="O520" i="2"/>
  <c r="P520" i="2" s="1"/>
  <c r="E487" i="2"/>
  <c r="K526" i="2"/>
  <c r="E518" i="2"/>
  <c r="E563" i="2"/>
  <c r="K560" i="2"/>
  <c r="E559" i="2"/>
  <c r="O542" i="2"/>
  <c r="P542" i="2" s="1"/>
  <c r="O519" i="2"/>
  <c r="P519" i="2" s="1"/>
  <c r="E484" i="2"/>
  <c r="O475" i="2"/>
  <c r="P475" i="2" s="1"/>
  <c r="T464" i="2"/>
  <c r="K588" i="2"/>
  <c r="O586" i="2"/>
  <c r="E579" i="2"/>
  <c r="K572" i="2"/>
  <c r="O570" i="2"/>
  <c r="K556" i="2"/>
  <c r="O553" i="2"/>
  <c r="P553" i="2" s="1"/>
  <c r="E549" i="2"/>
  <c r="E547" i="2"/>
  <c r="T535" i="2"/>
  <c r="T513" i="2"/>
  <c r="T510" i="2"/>
  <c r="K507" i="2"/>
  <c r="K493" i="2"/>
  <c r="T477" i="2"/>
  <c r="E543" i="2"/>
  <c r="K536" i="2"/>
  <c r="K531" i="2"/>
  <c r="E514" i="2"/>
  <c r="K503" i="2"/>
  <c r="O492" i="2"/>
  <c r="T444" i="2"/>
  <c r="T502" i="2"/>
  <c r="E498" i="2"/>
  <c r="O489" i="2"/>
  <c r="K488" i="2"/>
  <c r="K425" i="2"/>
  <c r="O415" i="2"/>
  <c r="T427" i="2"/>
  <c r="T468" i="2"/>
  <c r="T460" i="2"/>
  <c r="K468" i="2"/>
  <c r="T465" i="2"/>
  <c r="E438" i="2"/>
  <c r="E412" i="2"/>
  <c r="E400" i="2"/>
  <c r="O398" i="2"/>
  <c r="P398" i="2" s="1"/>
  <c r="K393" i="2"/>
  <c r="E360" i="2"/>
  <c r="O395" i="2"/>
  <c r="P395" i="2" s="1"/>
  <c r="E466" i="2"/>
  <c r="K461" i="2"/>
  <c r="K429" i="2"/>
  <c r="E408" i="2"/>
  <c r="K401" i="2"/>
  <c r="T519" i="2"/>
  <c r="K511" i="2"/>
  <c r="O509" i="2"/>
  <c r="P509" i="2" s="1"/>
  <c r="E502" i="2"/>
  <c r="K495" i="2"/>
  <c r="O493" i="2"/>
  <c r="P493" i="2" s="1"/>
  <c r="O474" i="2"/>
  <c r="P474" i="2" s="1"/>
  <c r="T469" i="2"/>
  <c r="T461" i="2"/>
  <c r="K459" i="2"/>
  <c r="O443" i="2"/>
  <c r="E436" i="2"/>
  <c r="O427" i="2"/>
  <c r="P427" i="2" s="1"/>
  <c r="O426" i="2"/>
  <c r="P426" i="2" s="1"/>
  <c r="O407" i="2"/>
  <c r="P407" i="2" s="1"/>
  <c r="E392" i="2"/>
  <c r="E388" i="2"/>
  <c r="O365" i="2"/>
  <c r="O371" i="2"/>
  <c r="E363" i="2"/>
  <c r="E362" i="2"/>
  <c r="K357" i="2"/>
  <c r="K353" i="2"/>
  <c r="T336" i="2"/>
  <c r="K381" i="2"/>
  <c r="E380" i="2"/>
  <c r="K376" i="2"/>
  <c r="O367" i="2"/>
  <c r="P367" i="2" s="1"/>
  <c r="O387" i="2"/>
  <c r="P387" i="2" s="1"/>
  <c r="K356" i="2"/>
  <c r="T481" i="2"/>
  <c r="T449" i="2"/>
  <c r="K433" i="2"/>
  <c r="O431" i="2"/>
  <c r="P431" i="2" s="1"/>
  <c r="K405" i="2"/>
  <c r="E404" i="2"/>
  <c r="O399" i="2"/>
  <c r="P399" i="2" s="1"/>
  <c r="E376" i="2"/>
  <c r="K369" i="2"/>
  <c r="K351" i="2"/>
  <c r="K333" i="2"/>
  <c r="K329" i="2"/>
  <c r="O327" i="2"/>
  <c r="K325" i="2"/>
  <c r="T322" i="2"/>
  <c r="O315" i="2"/>
  <c r="O314" i="2"/>
  <c r="P314" i="2" s="1"/>
  <c r="T306" i="2"/>
  <c r="K272" i="2"/>
  <c r="K348" i="2"/>
  <c r="E336" i="2"/>
  <c r="T328" i="2"/>
  <c r="F301" i="2"/>
  <c r="G301" i="2"/>
  <c r="O375" i="2"/>
  <c r="P375" i="2" s="1"/>
  <c r="E368" i="2"/>
  <c r="K361" i="2"/>
  <c r="O355" i="2"/>
  <c r="O347" i="2"/>
  <c r="P347" i="2" s="1"/>
  <c r="T346" i="2"/>
  <c r="T344" i="2"/>
  <c r="E328" i="2"/>
  <c r="T326" i="2"/>
  <c r="T314" i="2"/>
  <c r="O335" i="2"/>
  <c r="P335" i="2" s="1"/>
  <c r="O319" i="2"/>
  <c r="P319" i="2" s="1"/>
  <c r="O274" i="2"/>
  <c r="P274" i="2" s="1"/>
  <c r="T269" i="2"/>
  <c r="E352" i="2"/>
  <c r="K337" i="2"/>
  <c r="T334" i="2"/>
  <c r="K321" i="2"/>
  <c r="T318" i="2"/>
  <c r="E316" i="2"/>
  <c r="E299" i="2"/>
  <c r="O286" i="2"/>
  <c r="P286" i="2" s="1"/>
  <c r="E250" i="2"/>
  <c r="O253" i="2"/>
  <c r="F238" i="2"/>
  <c r="O290" i="2"/>
  <c r="T285" i="2"/>
  <c r="E267" i="2"/>
  <c r="K300" i="2"/>
  <c r="O298" i="2"/>
  <c r="P298" i="2" s="1"/>
  <c r="O282" i="2"/>
  <c r="P282" i="2" s="1"/>
  <c r="O266" i="2"/>
  <c r="P266" i="2" s="1"/>
  <c r="E251" i="2"/>
  <c r="O246" i="2"/>
  <c r="P246" i="2" s="1"/>
  <c r="K228" i="2"/>
  <c r="F211" i="2"/>
  <c r="T210" i="2"/>
  <c r="K252" i="2"/>
  <c r="E243" i="2"/>
  <c r="O238" i="2"/>
  <c r="P238" i="2" s="1"/>
  <c r="O217" i="2"/>
  <c r="K207" i="2"/>
  <c r="K204" i="2"/>
  <c r="E187" i="2"/>
  <c r="T176" i="2"/>
  <c r="K175" i="2"/>
  <c r="K172" i="2"/>
  <c r="O302" i="2"/>
  <c r="P302" i="2" s="1"/>
  <c r="K292" i="2"/>
  <c r="T289" i="2"/>
  <c r="E287" i="2"/>
  <c r="K276" i="2"/>
  <c r="T273" i="2"/>
  <c r="E271" i="2"/>
  <c r="K260" i="2"/>
  <c r="K256" i="2"/>
  <c r="E247" i="2"/>
  <c r="O242" i="2"/>
  <c r="P242" i="2" s="1"/>
  <c r="K224" i="2"/>
  <c r="T207" i="2"/>
  <c r="O211" i="2"/>
  <c r="P211" i="2" s="1"/>
  <c r="E204" i="2"/>
  <c r="K197" i="2"/>
  <c r="O179" i="2"/>
  <c r="P179" i="2" s="1"/>
  <c r="E172" i="2"/>
  <c r="E154" i="2"/>
  <c r="T136" i="2"/>
  <c r="P124" i="2"/>
  <c r="O191" i="2"/>
  <c r="P191" i="2" s="1"/>
  <c r="E184" i="2"/>
  <c r="K177" i="2"/>
  <c r="E170" i="2"/>
  <c r="K162" i="2"/>
  <c r="K159" i="2"/>
  <c r="K217" i="2"/>
  <c r="O199" i="2"/>
  <c r="P199" i="2" s="1"/>
  <c r="K185" i="2"/>
  <c r="O169" i="2"/>
  <c r="P169" i="2" s="1"/>
  <c r="E137" i="2"/>
  <c r="T155" i="2"/>
  <c r="T152" i="2"/>
  <c r="E142" i="2"/>
  <c r="O135" i="2"/>
  <c r="K120" i="2"/>
  <c r="E95" i="2"/>
  <c r="G84" i="2"/>
  <c r="T159" i="2"/>
  <c r="T156" i="2"/>
  <c r="O137" i="2"/>
  <c r="P137" i="2" s="1"/>
  <c r="E134" i="2"/>
  <c r="T126" i="2"/>
  <c r="K135" i="2"/>
  <c r="T118" i="2"/>
  <c r="E102" i="2"/>
  <c r="T94" i="2"/>
  <c r="O54" i="2"/>
  <c r="G90" i="2"/>
  <c r="O126" i="2"/>
  <c r="P126" i="2" s="1"/>
  <c r="E125" i="2"/>
  <c r="T87" i="2"/>
  <c r="K124" i="2"/>
  <c r="O120" i="2"/>
  <c r="O105" i="2"/>
  <c r="P105" i="2" s="1"/>
  <c r="O102" i="2"/>
  <c r="O110" i="2"/>
  <c r="P110" i="2" s="1"/>
  <c r="T109" i="2"/>
  <c r="K78" i="2"/>
  <c r="K51" i="2"/>
  <c r="K139" i="2"/>
  <c r="O130" i="2"/>
  <c r="P130" i="2" s="1"/>
  <c r="O122" i="2"/>
  <c r="P122" i="2" s="1"/>
  <c r="K108" i="2"/>
  <c r="E103" i="2"/>
  <c r="E119" i="2"/>
  <c r="K112" i="2"/>
  <c r="O98" i="2"/>
  <c r="P98" i="2" s="1"/>
  <c r="K96" i="2"/>
  <c r="T69" i="2"/>
  <c r="O114" i="2"/>
  <c r="P114" i="2" s="1"/>
  <c r="E107" i="2"/>
  <c r="E85" i="2"/>
  <c r="E24" i="2"/>
  <c r="K19" i="2"/>
  <c r="O80" i="2"/>
  <c r="O76" i="2"/>
  <c r="P76" i="2" s="1"/>
  <c r="E31" i="2"/>
  <c r="K17" i="2"/>
  <c r="T11" i="2"/>
  <c r="O84" i="2"/>
  <c r="P84" i="2" s="1"/>
  <c r="K70" i="2"/>
  <c r="E52" i="2"/>
  <c r="O45" i="2"/>
  <c r="P45" i="2" s="1"/>
  <c r="T43" i="2"/>
  <c r="E43" i="2"/>
  <c r="T61" i="2"/>
  <c r="K43" i="2"/>
  <c r="E23" i="2"/>
  <c r="K49" i="2"/>
  <c r="O46" i="2"/>
  <c r="P46" i="2" s="1"/>
  <c r="F17" i="2"/>
  <c r="T53" i="2"/>
  <c r="K45" i="2"/>
  <c r="O51" i="2"/>
  <c r="T13" i="2"/>
  <c r="O27" i="2"/>
  <c r="E20" i="2"/>
  <c r="K13" i="2"/>
  <c r="T37" i="2"/>
  <c r="T25" i="2"/>
  <c r="T6" i="2"/>
  <c r="T8" i="2"/>
  <c r="T4" i="2"/>
  <c r="T7" i="2"/>
  <c r="T3" i="2"/>
  <c r="T9" i="2"/>
  <c r="T5" i="2"/>
  <c r="T2" i="2"/>
  <c r="T10" i="2"/>
  <c r="O2" i="2"/>
  <c r="P2" i="2" s="1"/>
  <c r="K6" i="2"/>
  <c r="O8" i="2"/>
  <c r="P8" i="2" s="1"/>
  <c r="K2" i="2"/>
  <c r="O5" i="2"/>
  <c r="P5" i="2" s="1"/>
  <c r="K8" i="2"/>
  <c r="K7" i="2"/>
  <c r="K4" i="2"/>
  <c r="O6" i="2"/>
  <c r="P6" i="2" s="1"/>
  <c r="K10" i="2"/>
  <c r="O10" i="2"/>
  <c r="P10" i="2" s="1"/>
  <c r="K9" i="2"/>
  <c r="K3" i="2"/>
  <c r="K5" i="2"/>
  <c r="O9" i="2"/>
  <c r="P9" i="2" s="1"/>
  <c r="O4" i="2"/>
  <c r="P4" i="2" s="1"/>
  <c r="O7" i="2"/>
  <c r="P7" i="2" s="1"/>
  <c r="O3" i="2"/>
  <c r="P3" i="2" s="1"/>
  <c r="E7" i="2"/>
  <c r="F7" i="2" s="1"/>
  <c r="E3" i="2"/>
  <c r="F3" i="2" s="1"/>
  <c r="E8" i="2"/>
  <c r="F8" i="2" s="1"/>
  <c r="E10" i="2"/>
  <c r="F10" i="2" s="1"/>
  <c r="E6" i="2"/>
  <c r="G6" i="2" s="1"/>
  <c r="E9" i="2"/>
  <c r="G9" i="2" s="1"/>
  <c r="E4" i="2"/>
  <c r="G4" i="2" s="1"/>
  <c r="E5" i="2"/>
  <c r="F5" i="2" s="1"/>
  <c r="E2" i="2"/>
  <c r="F2" i="2" s="1"/>
  <c r="S2" i="1"/>
  <c r="S3" i="1"/>
  <c r="S4" i="1"/>
  <c r="S5" i="1"/>
  <c r="S6" i="1"/>
  <c r="S7" i="1"/>
  <c r="S8" i="1"/>
  <c r="U8" i="1" s="1"/>
  <c r="S9" i="1"/>
  <c r="S10" i="1"/>
  <c r="S11" i="1"/>
  <c r="U11" i="1" s="1"/>
  <c r="S12" i="1"/>
  <c r="U12" i="1" s="1"/>
  <c r="S13" i="1"/>
  <c r="T13" i="1" s="1"/>
  <c r="S14" i="1"/>
  <c r="U14" i="1" s="1"/>
  <c r="S15" i="1"/>
  <c r="U15" i="1" s="1"/>
  <c r="S16" i="1"/>
  <c r="S17" i="1"/>
  <c r="U17" i="1" s="1"/>
  <c r="S18" i="1"/>
  <c r="S19" i="1"/>
  <c r="U19" i="1" s="1"/>
  <c r="S20" i="1"/>
  <c r="T20" i="1" s="1"/>
  <c r="S21" i="1"/>
  <c r="U21" i="1" s="1"/>
  <c r="S22" i="1"/>
  <c r="U22" i="1" s="1"/>
  <c r="S23" i="1"/>
  <c r="S24" i="1"/>
  <c r="S25" i="1"/>
  <c r="S26" i="1"/>
  <c r="S27" i="1"/>
  <c r="U27" i="1" s="1"/>
  <c r="S28" i="1"/>
  <c r="U28" i="1" s="1"/>
  <c r="S29" i="1"/>
  <c r="U29" i="1" s="1"/>
  <c r="S30" i="1"/>
  <c r="T30" i="1" s="1"/>
  <c r="S31" i="1"/>
  <c r="S32" i="1"/>
  <c r="U32" i="1" s="1"/>
  <c r="S33" i="1"/>
  <c r="U33" i="1" s="1"/>
  <c r="S34" i="1"/>
  <c r="S35" i="1"/>
  <c r="S36" i="1"/>
  <c r="U36" i="1" s="1"/>
  <c r="S37" i="1"/>
  <c r="U37" i="1" s="1"/>
  <c r="S38" i="1"/>
  <c r="T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T45" i="1" s="1"/>
  <c r="S46" i="1"/>
  <c r="T46" i="1" s="1"/>
  <c r="S47" i="1"/>
  <c r="U47" i="1" s="1"/>
  <c r="S48" i="1"/>
  <c r="U48" i="1" s="1"/>
  <c r="S49" i="1"/>
  <c r="U49" i="1" s="1"/>
  <c r="S50" i="1"/>
  <c r="S51" i="1"/>
  <c r="U51" i="1" s="1"/>
  <c r="S52" i="1"/>
  <c r="U52" i="1" s="1"/>
  <c r="S53" i="1"/>
  <c r="T53" i="1" s="1"/>
  <c r="S54" i="1"/>
  <c r="T54" i="1" s="1"/>
  <c r="S55" i="1"/>
  <c r="S56" i="1"/>
  <c r="S57" i="1"/>
  <c r="S58" i="1"/>
  <c r="U58" i="1" s="1"/>
  <c r="S59" i="1"/>
  <c r="T59" i="1" s="1"/>
  <c r="S60" i="1"/>
  <c r="T60" i="1" s="1"/>
  <c r="S61" i="1"/>
  <c r="T61" i="1" s="1"/>
  <c r="S62" i="1"/>
  <c r="T62" i="1" s="1"/>
  <c r="S63" i="1"/>
  <c r="S64" i="1"/>
  <c r="S65" i="1"/>
  <c r="S66" i="1"/>
  <c r="S67" i="1"/>
  <c r="S68" i="1"/>
  <c r="T68" i="1" s="1"/>
  <c r="G843" i="2" l="1"/>
  <c r="F912" i="2"/>
  <c r="F951" i="2"/>
  <c r="G598" i="2"/>
  <c r="H598" i="2" s="1"/>
  <c r="F799" i="2"/>
  <c r="G497" i="2"/>
  <c r="F351" i="2"/>
  <c r="G13" i="2"/>
  <c r="H13" i="2" s="1"/>
  <c r="L13" i="2" s="1"/>
  <c r="Q13" i="2" s="1"/>
  <c r="U13" i="2" s="1"/>
  <c r="G761" i="2"/>
  <c r="H761" i="2" s="1"/>
  <c r="L761" i="2" s="1"/>
  <c r="Q761" i="2" s="1"/>
  <c r="U761" i="2" s="1"/>
  <c r="F402" i="2"/>
  <c r="F396" i="2"/>
  <c r="F520" i="2"/>
  <c r="F943" i="2"/>
  <c r="H943" i="2" s="1"/>
  <c r="F791" i="2"/>
  <c r="F979" i="2"/>
  <c r="H979" i="2" s="1"/>
  <c r="F531" i="2"/>
  <c r="H531" i="2" s="1"/>
  <c r="L531" i="2" s="1"/>
  <c r="Q531" i="2" s="1"/>
  <c r="U531" i="2" s="1"/>
  <c r="G752" i="2"/>
  <c r="H752" i="2" s="1"/>
  <c r="L752" i="2" s="1"/>
  <c r="Q752" i="2" s="1"/>
  <c r="U752" i="2" s="1"/>
  <c r="G298" i="2"/>
  <c r="G73" i="2"/>
  <c r="F210" i="2"/>
  <c r="G78" i="2"/>
  <c r="G714" i="2"/>
  <c r="H714" i="2" s="1"/>
  <c r="L714" i="2" s="1"/>
  <c r="Q714" i="2" s="1"/>
  <c r="U714" i="2" s="1"/>
  <c r="F92" i="2"/>
  <c r="H92" i="2" s="1"/>
  <c r="L92" i="2" s="1"/>
  <c r="Q92" i="2" s="1"/>
  <c r="U92" i="2" s="1"/>
  <c r="G703" i="2"/>
  <c r="H703" i="2" s="1"/>
  <c r="L703" i="2" s="1"/>
  <c r="Q703" i="2" s="1"/>
  <c r="U703" i="2" s="1"/>
  <c r="G588" i="2"/>
  <c r="H588" i="2" s="1"/>
  <c r="L588" i="2" s="1"/>
  <c r="Q588" i="2" s="1"/>
  <c r="U588" i="2" s="1"/>
  <c r="G591" i="2"/>
  <c r="H591" i="2" s="1"/>
  <c r="L591" i="2" s="1"/>
  <c r="Q591" i="2" s="1"/>
  <c r="U591" i="2" s="1"/>
  <c r="F286" i="2"/>
  <c r="H286" i="2" s="1"/>
  <c r="L286" i="2" s="1"/>
  <c r="Q286" i="2" s="1"/>
  <c r="U286" i="2" s="1"/>
  <c r="F263" i="2"/>
  <c r="H263" i="2" s="1"/>
  <c r="L263" i="2" s="1"/>
  <c r="Q263" i="2" s="1"/>
  <c r="U263" i="2" s="1"/>
  <c r="G504" i="2"/>
  <c r="H504" i="2" s="1"/>
  <c r="L504" i="2" s="1"/>
  <c r="Q504" i="2" s="1"/>
  <c r="U504" i="2" s="1"/>
  <c r="F569" i="2"/>
  <c r="H569" i="2" s="1"/>
  <c r="L569" i="2" s="1"/>
  <c r="Q569" i="2" s="1"/>
  <c r="U569" i="2" s="1"/>
  <c r="F139" i="2"/>
  <c r="H139" i="2" s="1"/>
  <c r="L139" i="2" s="1"/>
  <c r="Q139" i="2" s="1"/>
  <c r="U139" i="2" s="1"/>
  <c r="G325" i="2"/>
  <c r="H325" i="2" s="1"/>
  <c r="L325" i="2" s="1"/>
  <c r="Q325" i="2" s="1"/>
  <c r="U325" i="2" s="1"/>
  <c r="F350" i="2"/>
  <c r="H350" i="2" s="1"/>
  <c r="L350" i="2" s="1"/>
  <c r="Q350" i="2" s="1"/>
  <c r="U350" i="2" s="1"/>
  <c r="G448" i="2"/>
  <c r="H448" i="2" s="1"/>
  <c r="L448" i="2" s="1"/>
  <c r="Q448" i="2" s="1"/>
  <c r="U448" i="2" s="1"/>
  <c r="G841" i="2"/>
  <c r="H841" i="2" s="1"/>
  <c r="L841" i="2" s="1"/>
  <c r="Q841" i="2" s="1"/>
  <c r="U841" i="2" s="1"/>
  <c r="G921" i="2"/>
  <c r="H921" i="2" s="1"/>
  <c r="L921" i="2" s="1"/>
  <c r="Q921" i="2" s="1"/>
  <c r="U921" i="2" s="1"/>
  <c r="G759" i="2"/>
  <c r="H759" i="2" s="1"/>
  <c r="L759" i="2" s="1"/>
  <c r="Q759" i="2" s="1"/>
  <c r="U759" i="2" s="1"/>
  <c r="F849" i="2"/>
  <c r="H849" i="2" s="1"/>
  <c r="L849" i="2" s="1"/>
  <c r="Q849" i="2" s="1"/>
  <c r="U849" i="2" s="1"/>
  <c r="F919" i="2"/>
  <c r="H919" i="2" s="1"/>
  <c r="L919" i="2" s="1"/>
  <c r="Q919" i="2" s="1"/>
  <c r="U919" i="2" s="1"/>
  <c r="F556" i="2"/>
  <c r="H556" i="2" s="1"/>
  <c r="L556" i="2" s="1"/>
  <c r="Q556" i="2" s="1"/>
  <c r="U556" i="2" s="1"/>
  <c r="F918" i="2"/>
  <c r="H918" i="2" s="1"/>
  <c r="L918" i="2" s="1"/>
  <c r="Q918" i="2" s="1"/>
  <c r="U918" i="2" s="1"/>
  <c r="G390" i="2"/>
  <c r="G147" i="2"/>
  <c r="H147" i="2" s="1"/>
  <c r="G413" i="2"/>
  <c r="H413" i="2" s="1"/>
  <c r="L413" i="2" s="1"/>
  <c r="Q413" i="2" s="1"/>
  <c r="U413" i="2" s="1"/>
  <c r="V921" i="2"/>
  <c r="W921" i="2" s="1"/>
  <c r="X921" i="2" s="1"/>
  <c r="Y921" i="2" s="1"/>
  <c r="AA921" i="2" s="1"/>
  <c r="F802" i="2"/>
  <c r="H802" i="2" s="1"/>
  <c r="L802" i="2" s="1"/>
  <c r="Q802" i="2" s="1"/>
  <c r="U802" i="2" s="1"/>
  <c r="G902" i="2"/>
  <c r="H902" i="2" s="1"/>
  <c r="L902" i="2" s="1"/>
  <c r="Q902" i="2" s="1"/>
  <c r="U902" i="2" s="1"/>
  <c r="F72" i="2"/>
  <c r="H72" i="2" s="1"/>
  <c r="L72" i="2" s="1"/>
  <c r="Q72" i="2" s="1"/>
  <c r="U72" i="2" s="1"/>
  <c r="F96" i="2"/>
  <c r="H96" i="2" s="1"/>
  <c r="L96" i="2" s="1"/>
  <c r="Q96" i="2" s="1"/>
  <c r="U96" i="2" s="1"/>
  <c r="G156" i="2"/>
  <c r="H156" i="2" s="1"/>
  <c r="L156" i="2" s="1"/>
  <c r="Q156" i="2" s="1"/>
  <c r="U156" i="2" s="1"/>
  <c r="F736" i="2"/>
  <c r="H736" i="2" s="1"/>
  <c r="L736" i="2" s="1"/>
  <c r="G960" i="2"/>
  <c r="H960" i="2" s="1"/>
  <c r="L960" i="2" s="1"/>
  <c r="G853" i="2"/>
  <c r="H853" i="2" s="1"/>
  <c r="L853" i="2" s="1"/>
  <c r="Q853" i="2" s="1"/>
  <c r="U853" i="2" s="1"/>
  <c r="G409" i="2"/>
  <c r="H409" i="2" s="1"/>
  <c r="L409" i="2" s="1"/>
  <c r="Q409" i="2" s="1"/>
  <c r="U409" i="2" s="1"/>
  <c r="G12" i="2"/>
  <c r="H12" i="2" s="1"/>
  <c r="L12" i="2" s="1"/>
  <c r="Q12" i="2" s="1"/>
  <c r="U12" i="2" s="1"/>
  <c r="F11" i="2"/>
  <c r="H11" i="2" s="1"/>
  <c r="L11" i="2" s="1"/>
  <c r="Q11" i="2" s="1"/>
  <c r="U11" i="2" s="1"/>
  <c r="G253" i="2"/>
  <c r="H253" i="2" s="1"/>
  <c r="L253" i="2" s="1"/>
  <c r="G495" i="2"/>
  <c r="H495" i="2" s="1"/>
  <c r="L495" i="2" s="1"/>
  <c r="Q495" i="2" s="1"/>
  <c r="U495" i="2" s="1"/>
  <c r="F374" i="2"/>
  <c r="H374" i="2" s="1"/>
  <c r="L374" i="2" s="1"/>
  <c r="Q374" i="2" s="1"/>
  <c r="U374" i="2" s="1"/>
  <c r="F639" i="2"/>
  <c r="H639" i="2" s="1"/>
  <c r="L639" i="2" s="1"/>
  <c r="Q639" i="2" s="1"/>
  <c r="U639" i="2" s="1"/>
  <c r="F795" i="2"/>
  <c r="H795" i="2" s="1"/>
  <c r="L795" i="2" s="1"/>
  <c r="G619" i="2"/>
  <c r="H619" i="2" s="1"/>
  <c r="L619" i="2" s="1"/>
  <c r="Q619" i="2" s="1"/>
  <c r="U619" i="2" s="1"/>
  <c r="G113" i="2"/>
  <c r="H113" i="2" s="1"/>
  <c r="L113" i="2" s="1"/>
  <c r="Q113" i="2" s="1"/>
  <c r="U113" i="2" s="1"/>
  <c r="G989" i="2"/>
  <c r="H989" i="2" s="1"/>
  <c r="L989" i="2" s="1"/>
  <c r="Q989" i="2" s="1"/>
  <c r="U989" i="2" s="1"/>
  <c r="F458" i="2"/>
  <c r="H458" i="2" s="1"/>
  <c r="L458" i="2" s="1"/>
  <c r="Q458" i="2" s="1"/>
  <c r="U458" i="2" s="1"/>
  <c r="F545" i="2"/>
  <c r="H545" i="2" s="1"/>
  <c r="L545" i="2" s="1"/>
  <c r="Q545" i="2" s="1"/>
  <c r="U545" i="2" s="1"/>
  <c r="F474" i="2"/>
  <c r="H474" i="2" s="1"/>
  <c r="L474" i="2" s="1"/>
  <c r="Q474" i="2" s="1"/>
  <c r="U474" i="2" s="1"/>
  <c r="F346" i="2"/>
  <c r="H346" i="2" s="1"/>
  <c r="L346" i="2" s="1"/>
  <c r="Q346" i="2" s="1"/>
  <c r="U346" i="2" s="1"/>
  <c r="G511" i="2"/>
  <c r="H511" i="2" s="1"/>
  <c r="L511" i="2" s="1"/>
  <c r="Q511" i="2" s="1"/>
  <c r="U511" i="2" s="1"/>
  <c r="F641" i="2"/>
  <c r="H641" i="2" s="1"/>
  <c r="L641" i="2" s="1"/>
  <c r="Q641" i="2" s="1"/>
  <c r="U641" i="2" s="1"/>
  <c r="G217" i="2"/>
  <c r="H217" i="2" s="1"/>
  <c r="L217" i="2" s="1"/>
  <c r="G178" i="2"/>
  <c r="H178" i="2" s="1"/>
  <c r="L178" i="2" s="1"/>
  <c r="Q178" i="2" s="1"/>
  <c r="U178" i="2" s="1"/>
  <c r="F480" i="2"/>
  <c r="H480" i="2" s="1"/>
  <c r="L480" i="2" s="1"/>
  <c r="Q480" i="2" s="1"/>
  <c r="U480" i="2" s="1"/>
  <c r="G234" i="2"/>
  <c r="H234" i="2" s="1"/>
  <c r="L234" i="2" s="1"/>
  <c r="Q234" i="2" s="1"/>
  <c r="U234" i="2" s="1"/>
  <c r="G647" i="2"/>
  <c r="H647" i="2" s="1"/>
  <c r="L647" i="2" s="1"/>
  <c r="Q647" i="2" s="1"/>
  <c r="U647" i="2" s="1"/>
  <c r="F947" i="2"/>
  <c r="H947" i="2" s="1"/>
  <c r="L947" i="2" s="1"/>
  <c r="Q947" i="2" s="1"/>
  <c r="U947" i="2" s="1"/>
  <c r="G836" i="2"/>
  <c r="H836" i="2" s="1"/>
  <c r="L836" i="2" s="1"/>
  <c r="Q836" i="2" s="1"/>
  <c r="U836" i="2" s="1"/>
  <c r="G787" i="2"/>
  <c r="H787" i="2" s="1"/>
  <c r="L787" i="2" s="1"/>
  <c r="Q787" i="2" s="1"/>
  <c r="U787" i="2" s="1"/>
  <c r="F930" i="2"/>
  <c r="H930" i="2" s="1"/>
  <c r="L930" i="2" s="1"/>
  <c r="Q930" i="2" s="1"/>
  <c r="U930" i="2" s="1"/>
  <c r="G229" i="2"/>
  <c r="H229" i="2" s="1"/>
  <c r="L229" i="2" s="1"/>
  <c r="Q229" i="2" s="1"/>
  <c r="U229" i="2" s="1"/>
  <c r="F335" i="2"/>
  <c r="H335" i="2" s="1"/>
  <c r="L335" i="2" s="1"/>
  <c r="Q335" i="2" s="1"/>
  <c r="U335" i="2" s="1"/>
  <c r="G120" i="2"/>
  <c r="H120" i="2" s="1"/>
  <c r="L120" i="2" s="1"/>
  <c r="G774" i="2"/>
  <c r="H774" i="2" s="1"/>
  <c r="L774" i="2" s="1"/>
  <c r="Q774" i="2" s="1"/>
  <c r="U774" i="2" s="1"/>
  <c r="G60" i="2"/>
  <c r="H60" i="2" s="1"/>
  <c r="L60" i="2" s="1"/>
  <c r="Q60" i="2" s="1"/>
  <c r="U60" i="2" s="1"/>
  <c r="G467" i="2"/>
  <c r="H467" i="2" s="1"/>
  <c r="L467" i="2" s="1"/>
  <c r="Q467" i="2" s="1"/>
  <c r="U467" i="2" s="1"/>
  <c r="F561" i="2"/>
  <c r="H561" i="2" s="1"/>
  <c r="L561" i="2" s="1"/>
  <c r="Q561" i="2" s="1"/>
  <c r="U561" i="2" s="1"/>
  <c r="G232" i="2"/>
  <c r="H232" i="2" s="1"/>
  <c r="L232" i="2" s="1"/>
  <c r="Q232" i="2" s="1"/>
  <c r="U232" i="2" s="1"/>
  <c r="G165" i="2"/>
  <c r="H165" i="2" s="1"/>
  <c r="L165" i="2" s="1"/>
  <c r="Q165" i="2" s="1"/>
  <c r="U165" i="2" s="1"/>
  <c r="F339" i="2"/>
  <c r="H339" i="2" s="1"/>
  <c r="L339" i="2" s="1"/>
  <c r="Q339" i="2" s="1"/>
  <c r="U339" i="2" s="1"/>
  <c r="G333" i="2"/>
  <c r="H333" i="2" s="1"/>
  <c r="L333" i="2" s="1"/>
  <c r="Q333" i="2" s="1"/>
  <c r="U333" i="2" s="1"/>
  <c r="G522" i="2"/>
  <c r="H522" i="2" s="1"/>
  <c r="L522" i="2" s="1"/>
  <c r="Q522" i="2" s="1"/>
  <c r="U522" i="2" s="1"/>
  <c r="G744" i="2"/>
  <c r="H744" i="2" s="1"/>
  <c r="L744" i="2" s="1"/>
  <c r="Q744" i="2" s="1"/>
  <c r="U744" i="2" s="1"/>
  <c r="G827" i="2"/>
  <c r="H827" i="2" s="1"/>
  <c r="L827" i="2" s="1"/>
  <c r="G986" i="2"/>
  <c r="H986" i="2" s="1"/>
  <c r="L986" i="2" s="1"/>
  <c r="Q986" i="2" s="1"/>
  <c r="U986" i="2" s="1"/>
  <c r="G915" i="2"/>
  <c r="H915" i="2" s="1"/>
  <c r="L915" i="2" s="1"/>
  <c r="Q915" i="2" s="1"/>
  <c r="U915" i="2" s="1"/>
  <c r="F188" i="2"/>
  <c r="H188" i="2" s="1"/>
  <c r="L188" i="2" s="1"/>
  <c r="Q188" i="2" s="1"/>
  <c r="U188" i="2" s="1"/>
  <c r="G544" i="2"/>
  <c r="H544" i="2" s="1"/>
  <c r="L544" i="2" s="1"/>
  <c r="G173" i="2"/>
  <c r="H173" i="2" s="1"/>
  <c r="L173" i="2" s="1"/>
  <c r="Q173" i="2" s="1"/>
  <c r="U173" i="2" s="1"/>
  <c r="G871" i="2"/>
  <c r="H871" i="2" s="1"/>
  <c r="L871" i="2" s="1"/>
  <c r="Q871" i="2" s="1"/>
  <c r="U871" i="2" s="1"/>
  <c r="G394" i="2"/>
  <c r="H394" i="2" s="1"/>
  <c r="L394" i="2" s="1"/>
  <c r="Q394" i="2" s="1"/>
  <c r="U394" i="2" s="1"/>
  <c r="G676" i="2"/>
  <c r="H676" i="2" s="1"/>
  <c r="L676" i="2" s="1"/>
  <c r="Q676" i="2" s="1"/>
  <c r="U676" i="2" s="1"/>
  <c r="G25" i="2"/>
  <c r="H25" i="2" s="1"/>
  <c r="L25" i="2" s="1"/>
  <c r="Q25" i="2" s="1"/>
  <c r="U25" i="2" s="1"/>
  <c r="G660" i="2"/>
  <c r="H660" i="2" s="1"/>
  <c r="L660" i="2" s="1"/>
  <c r="Q660" i="2" s="1"/>
  <c r="U660" i="2" s="1"/>
  <c r="G26" i="2"/>
  <c r="H26" i="2" s="1"/>
  <c r="L26" i="2" s="1"/>
  <c r="Q26" i="2" s="1"/>
  <c r="U26" i="2" s="1"/>
  <c r="G112" i="2"/>
  <c r="H112" i="2" s="1"/>
  <c r="L112" i="2" s="1"/>
  <c r="Q112" i="2" s="1"/>
  <c r="U112" i="2" s="1"/>
  <c r="G429" i="2"/>
  <c r="H429" i="2" s="1"/>
  <c r="L429" i="2" s="1"/>
  <c r="Q429" i="2" s="1"/>
  <c r="U429" i="2" s="1"/>
  <c r="G355" i="2"/>
  <c r="H355" i="2" s="1"/>
  <c r="L355" i="2" s="1"/>
  <c r="F962" i="2"/>
  <c r="H962" i="2" s="1"/>
  <c r="L962" i="2" s="1"/>
  <c r="Q962" i="2" s="1"/>
  <c r="U962" i="2" s="1"/>
  <c r="G869" i="2"/>
  <c r="H869" i="2" s="1"/>
  <c r="L869" i="2" s="1"/>
  <c r="Q869" i="2" s="1"/>
  <c r="U869" i="2" s="1"/>
  <c r="G177" i="2"/>
  <c r="H177" i="2" s="1"/>
  <c r="L177" i="2" s="1"/>
  <c r="Q177" i="2" s="1"/>
  <c r="U177" i="2" s="1"/>
  <c r="G814" i="2"/>
  <c r="H814" i="2" s="1"/>
  <c r="L814" i="2" s="1"/>
  <c r="Q814" i="2" s="1"/>
  <c r="U814" i="2" s="1"/>
  <c r="F769" i="2"/>
  <c r="H769" i="2" s="1"/>
  <c r="L769" i="2" s="1"/>
  <c r="Q769" i="2" s="1"/>
  <c r="U769" i="2" s="1"/>
  <c r="G876" i="2"/>
  <c r="H876" i="2" s="1"/>
  <c r="L876" i="2" s="1"/>
  <c r="Q876" i="2" s="1"/>
  <c r="U876" i="2" s="1"/>
  <c r="G269" i="2"/>
  <c r="H269" i="2" s="1"/>
  <c r="L269" i="2" s="1"/>
  <c r="Q269" i="2" s="1"/>
  <c r="U269" i="2" s="1"/>
  <c r="F632" i="2"/>
  <c r="H632" i="2" s="1"/>
  <c r="L632" i="2" s="1"/>
  <c r="Q632" i="2" s="1"/>
  <c r="U632" i="2" s="1"/>
  <c r="G874" i="2"/>
  <c r="H874" i="2" s="1"/>
  <c r="L874" i="2" s="1"/>
  <c r="Q874" i="2" s="1"/>
  <c r="U874" i="2" s="1"/>
  <c r="G625" i="2"/>
  <c r="H625" i="2" s="1"/>
  <c r="L625" i="2" s="1"/>
  <c r="Q625" i="2" s="1"/>
  <c r="U625" i="2" s="1"/>
  <c r="G702" i="2"/>
  <c r="H702" i="2" s="1"/>
  <c r="L702" i="2" s="1"/>
  <c r="Q702" i="2" s="1"/>
  <c r="U702" i="2" s="1"/>
  <c r="G922" i="2"/>
  <c r="H922" i="2" s="1"/>
  <c r="L922" i="2" s="1"/>
  <c r="Q922" i="2" s="1"/>
  <c r="U922" i="2" s="1"/>
  <c r="G893" i="2"/>
  <c r="H893" i="2" s="1"/>
  <c r="L893" i="2" s="1"/>
  <c r="Q893" i="2" s="1"/>
  <c r="U893" i="2" s="1"/>
  <c r="F681" i="2"/>
  <c r="H681" i="2" s="1"/>
  <c r="L681" i="2" s="1"/>
  <c r="F621" i="2"/>
  <c r="H621" i="2" s="1"/>
  <c r="L621" i="2" s="1"/>
  <c r="Q621" i="2" s="1"/>
  <c r="U621" i="2" s="1"/>
  <c r="G739" i="2"/>
  <c r="H739" i="2" s="1"/>
  <c r="L739" i="2" s="1"/>
  <c r="Q739" i="2" s="1"/>
  <c r="U739" i="2" s="1"/>
  <c r="G415" i="2"/>
  <c r="H415" i="2" s="1"/>
  <c r="L415" i="2" s="1"/>
  <c r="G636" i="2"/>
  <c r="H636" i="2" s="1"/>
  <c r="L636" i="2" s="1"/>
  <c r="Q636" i="2" s="1"/>
  <c r="U636" i="2" s="1"/>
  <c r="G434" i="2"/>
  <c r="H434" i="2" s="1"/>
  <c r="L434" i="2" s="1"/>
  <c r="Q434" i="2" s="1"/>
  <c r="U434" i="2" s="1"/>
  <c r="G718" i="2"/>
  <c r="H718" i="2" s="1"/>
  <c r="L718" i="2" s="1"/>
  <c r="G899" i="2"/>
  <c r="H899" i="2" s="1"/>
  <c r="L899" i="2" s="1"/>
  <c r="Q899" i="2" s="1"/>
  <c r="U899" i="2" s="1"/>
  <c r="G950" i="2"/>
  <c r="H950" i="2" s="1"/>
  <c r="L950" i="2" s="1"/>
  <c r="Q950" i="2" s="1"/>
  <c r="U950" i="2" s="1"/>
  <c r="G560" i="2"/>
  <c r="H560" i="2" s="1"/>
  <c r="L560" i="2" s="1"/>
  <c r="Q560" i="2" s="1"/>
  <c r="U560" i="2" s="1"/>
  <c r="G573" i="2"/>
  <c r="H573" i="2" s="1"/>
  <c r="L573" i="2" s="1"/>
  <c r="Q573" i="2" s="1"/>
  <c r="U573" i="2" s="1"/>
  <c r="G659" i="2"/>
  <c r="H659" i="2" s="1"/>
  <c r="L659" i="2" s="1"/>
  <c r="Q659" i="2" s="1"/>
  <c r="U659" i="2" s="1"/>
  <c r="F319" i="2"/>
  <c r="H319" i="2" s="1"/>
  <c r="L319" i="2" s="1"/>
  <c r="Q319" i="2" s="1"/>
  <c r="U319" i="2" s="1"/>
  <c r="G310" i="2"/>
  <c r="H310" i="2" s="1"/>
  <c r="L310" i="2" s="1"/>
  <c r="Q310" i="2" s="1"/>
  <c r="U310" i="2" s="1"/>
  <c r="F631" i="2"/>
  <c r="H631" i="2" s="1"/>
  <c r="L631" i="2" s="1"/>
  <c r="Q631" i="2" s="1"/>
  <c r="U631" i="2" s="1"/>
  <c r="F870" i="2"/>
  <c r="H870" i="2" s="1"/>
  <c r="L870" i="2" s="1"/>
  <c r="Q870" i="2" s="1"/>
  <c r="U870" i="2" s="1"/>
  <c r="V410" i="2"/>
  <c r="W410" i="2" s="1"/>
  <c r="X410" i="2" s="1"/>
  <c r="Y410" i="2" s="1"/>
  <c r="Z410" i="2" s="1"/>
  <c r="F181" i="2"/>
  <c r="H181" i="2" s="1"/>
  <c r="L181" i="2" s="1"/>
  <c r="Q181" i="2" s="1"/>
  <c r="U181" i="2" s="1"/>
  <c r="G361" i="2"/>
  <c r="H361" i="2" s="1"/>
  <c r="L361" i="2" s="1"/>
  <c r="Q361" i="2" s="1"/>
  <c r="U361" i="2" s="1"/>
  <c r="F431" i="2"/>
  <c r="H431" i="2" s="1"/>
  <c r="L431" i="2" s="1"/>
  <c r="Q431" i="2" s="1"/>
  <c r="U431" i="2" s="1"/>
  <c r="F903" i="2"/>
  <c r="H903" i="2" s="1"/>
  <c r="L903" i="2" s="1"/>
  <c r="Q903" i="2" s="1"/>
  <c r="U903" i="2" s="1"/>
  <c r="V980" i="2"/>
  <c r="W980" i="2" s="1"/>
  <c r="X980" i="2" s="1"/>
  <c r="Y980" i="2" s="1"/>
  <c r="Z980" i="2" s="1"/>
  <c r="G407" i="2"/>
  <c r="H407" i="2" s="1"/>
  <c r="L407" i="2" s="1"/>
  <c r="Q407" i="2" s="1"/>
  <c r="U407" i="2" s="1"/>
  <c r="G825" i="2"/>
  <c r="H825" i="2" s="1"/>
  <c r="L825" i="2" s="1"/>
  <c r="Q825" i="2" s="1"/>
  <c r="U825" i="2" s="1"/>
  <c r="L943" i="2"/>
  <c r="G967" i="2"/>
  <c r="H967" i="2" s="1"/>
  <c r="L967" i="2" s="1"/>
  <c r="Q967" i="2" s="1"/>
  <c r="U967" i="2" s="1"/>
  <c r="F738" i="2"/>
  <c r="H738" i="2" s="1"/>
  <c r="L738" i="2" s="1"/>
  <c r="Q738" i="2" s="1"/>
  <c r="U738" i="2" s="1"/>
  <c r="G405" i="2"/>
  <c r="H405" i="2" s="1"/>
  <c r="L405" i="2" s="1"/>
  <c r="Q405" i="2" s="1"/>
  <c r="U405" i="2" s="1"/>
  <c r="F19" i="2"/>
  <c r="H19" i="2" s="1"/>
  <c r="L19" i="2" s="1"/>
  <c r="Q19" i="2" s="1"/>
  <c r="U19" i="2" s="1"/>
  <c r="G716" i="2"/>
  <c r="H716" i="2" s="1"/>
  <c r="L716" i="2" s="1"/>
  <c r="Q716" i="2" s="1"/>
  <c r="U716" i="2" s="1"/>
  <c r="F909" i="2"/>
  <c r="H909" i="2" s="1"/>
  <c r="L909" i="2" s="1"/>
  <c r="Q909" i="2" s="1"/>
  <c r="U909" i="2" s="1"/>
  <c r="F925" i="2"/>
  <c r="H925" i="2" s="1"/>
  <c r="L925" i="2" s="1"/>
  <c r="Q925" i="2" s="1"/>
  <c r="U925" i="2" s="1"/>
  <c r="L979" i="2"/>
  <c r="Q979" i="2" s="1"/>
  <c r="U979" i="2" s="1"/>
  <c r="F440" i="2"/>
  <c r="H440" i="2" s="1"/>
  <c r="L440" i="2" s="1"/>
  <c r="Q440" i="2" s="1"/>
  <c r="U440" i="2" s="1"/>
  <c r="G917" i="2"/>
  <c r="H917" i="2" s="1"/>
  <c r="L917" i="2" s="1"/>
  <c r="Q917" i="2" s="1"/>
  <c r="U917" i="2" s="1"/>
  <c r="F138" i="2"/>
  <c r="H138" i="2" s="1"/>
  <c r="L138" i="2" s="1"/>
  <c r="Q138" i="2" s="1"/>
  <c r="U138" i="2" s="1"/>
  <c r="V974" i="2"/>
  <c r="W974" i="2" s="1"/>
  <c r="X974" i="2" s="1"/>
  <c r="Y974" i="2" s="1"/>
  <c r="AA974" i="2" s="1"/>
  <c r="G982" i="2"/>
  <c r="H982" i="2" s="1"/>
  <c r="L982" i="2" s="1"/>
  <c r="Q982" i="2" s="1"/>
  <c r="U982" i="2" s="1"/>
  <c r="F942" i="2"/>
  <c r="H942" i="2" s="1"/>
  <c r="L942" i="2" s="1"/>
  <c r="Q942" i="2" s="1"/>
  <c r="U942" i="2" s="1"/>
  <c r="G358" i="2"/>
  <c r="H358" i="2" s="1"/>
  <c r="L358" i="2" s="1"/>
  <c r="Q358" i="2" s="1"/>
  <c r="U358" i="2" s="1"/>
  <c r="F938" i="2"/>
  <c r="H938" i="2" s="1"/>
  <c r="L938" i="2" s="1"/>
  <c r="Q938" i="2" s="1"/>
  <c r="U938" i="2" s="1"/>
  <c r="F571" i="2"/>
  <c r="H571" i="2" s="1"/>
  <c r="L571" i="2" s="1"/>
  <c r="Q571" i="2" s="1"/>
  <c r="U571" i="2" s="1"/>
  <c r="G762" i="2"/>
  <c r="H762" i="2" s="1"/>
  <c r="L762" i="2" s="1"/>
  <c r="Q762" i="2" s="1"/>
  <c r="U762" i="2" s="1"/>
  <c r="G846" i="2"/>
  <c r="H846" i="2" s="1"/>
  <c r="L846" i="2" s="1"/>
  <c r="Q846" i="2" s="1"/>
  <c r="U846" i="2" s="1"/>
  <c r="G218" i="2"/>
  <c r="H218" i="2" s="1"/>
  <c r="L218" i="2" s="1"/>
  <c r="Q218" i="2" s="1"/>
  <c r="U218" i="2" s="1"/>
  <c r="V940" i="2"/>
  <c r="W940" i="2" s="1"/>
  <c r="X940" i="2" s="1"/>
  <c r="G957" i="2"/>
  <c r="H957" i="2" s="1"/>
  <c r="L957" i="2" s="1"/>
  <c r="Q957" i="2" s="1"/>
  <c r="U957" i="2" s="1"/>
  <c r="F907" i="2"/>
  <c r="H907" i="2" s="1"/>
  <c r="L907" i="2" s="1"/>
  <c r="F582" i="2"/>
  <c r="H582" i="2" s="1"/>
  <c r="L582" i="2" s="1"/>
  <c r="F883" i="2"/>
  <c r="H883" i="2" s="1"/>
  <c r="L883" i="2" s="1"/>
  <c r="Q883" i="2" s="1"/>
  <c r="U883" i="2" s="1"/>
  <c r="G302" i="2"/>
  <c r="H302" i="2" s="1"/>
  <c r="L302" i="2" s="1"/>
  <c r="Q302" i="2" s="1"/>
  <c r="U302" i="2" s="1"/>
  <c r="G365" i="2"/>
  <c r="H365" i="2" s="1"/>
  <c r="L365" i="2" s="1"/>
  <c r="F375" i="2"/>
  <c r="H375" i="2" s="1"/>
  <c r="L375" i="2" s="1"/>
  <c r="Q375" i="2" s="1"/>
  <c r="U375" i="2" s="1"/>
  <c r="V764" i="2"/>
  <c r="W764" i="2" s="1"/>
  <c r="X764" i="2" s="1"/>
  <c r="V982" i="2"/>
  <c r="W982" i="2" s="1"/>
  <c r="X982" i="2" s="1"/>
  <c r="G616" i="2"/>
  <c r="H616" i="2" s="1"/>
  <c r="L616" i="2" s="1"/>
  <c r="Q616" i="2" s="1"/>
  <c r="U616" i="2" s="1"/>
  <c r="F875" i="2"/>
  <c r="H875" i="2" s="1"/>
  <c r="L875" i="2" s="1"/>
  <c r="Q875" i="2" s="1"/>
  <c r="U875" i="2" s="1"/>
  <c r="G896" i="2"/>
  <c r="H896" i="2" s="1"/>
  <c r="L896" i="2" s="1"/>
  <c r="Q896" i="2" s="1"/>
  <c r="U896" i="2" s="1"/>
  <c r="G882" i="2"/>
  <c r="H882" i="2" s="1"/>
  <c r="L882" i="2" s="1"/>
  <c r="Q882" i="2" s="1"/>
  <c r="U882" i="2" s="1"/>
  <c r="F48" i="2"/>
  <c r="H48" i="2" s="1"/>
  <c r="L48" i="2" s="1"/>
  <c r="Q48" i="2" s="1"/>
  <c r="U48" i="2" s="1"/>
  <c r="F603" i="2"/>
  <c r="H603" i="2" s="1"/>
  <c r="L603" i="2" s="1"/>
  <c r="Q603" i="2" s="1"/>
  <c r="U603" i="2" s="1"/>
  <c r="G600" i="2"/>
  <c r="H600" i="2" s="1"/>
  <c r="L600" i="2" s="1"/>
  <c r="Q600" i="2" s="1"/>
  <c r="U600" i="2" s="1"/>
  <c r="H735" i="2"/>
  <c r="L735" i="2" s="1"/>
  <c r="Q735" i="2" s="1"/>
  <c r="U735" i="2" s="1"/>
  <c r="F133" i="2"/>
  <c r="H133" i="2" s="1"/>
  <c r="L133" i="2" s="1"/>
  <c r="Q133" i="2" s="1"/>
  <c r="U133" i="2" s="1"/>
  <c r="F975" i="2"/>
  <c r="H975" i="2" s="1"/>
  <c r="L975" i="2" s="1"/>
  <c r="F306" i="2"/>
  <c r="H306" i="2" s="1"/>
  <c r="L306" i="2" s="1"/>
  <c r="Q306" i="2" s="1"/>
  <c r="U306" i="2" s="1"/>
  <c r="F838" i="2"/>
  <c r="H838" i="2" s="1"/>
  <c r="L838" i="2" s="1"/>
  <c r="Q838" i="2" s="1"/>
  <c r="U838" i="2" s="1"/>
  <c r="G150" i="2"/>
  <c r="H150" i="2" s="1"/>
  <c r="L150" i="2" s="1"/>
  <c r="Q150" i="2" s="1"/>
  <c r="U150" i="2" s="1"/>
  <c r="G933" i="2"/>
  <c r="H933" i="2" s="1"/>
  <c r="L933" i="2" s="1"/>
  <c r="Q933" i="2" s="1"/>
  <c r="U933" i="2" s="1"/>
  <c r="V234" i="2"/>
  <c r="W234" i="2" s="1"/>
  <c r="X234" i="2" s="1"/>
  <c r="V467" i="2"/>
  <c r="W467" i="2" s="1"/>
  <c r="X467" i="2" s="1"/>
  <c r="V11" i="2"/>
  <c r="W11" i="2" s="1"/>
  <c r="X11" i="2" s="1"/>
  <c r="Y11" i="2" s="1"/>
  <c r="AA11" i="2" s="1"/>
  <c r="G151" i="2"/>
  <c r="H151" i="2" s="1"/>
  <c r="L151" i="2" s="1"/>
  <c r="Q151" i="2" s="1"/>
  <c r="U151" i="2" s="1"/>
  <c r="G312" i="2"/>
  <c r="H312" i="2" s="1"/>
  <c r="L312" i="2" s="1"/>
  <c r="Q312" i="2" s="1"/>
  <c r="U312" i="2" s="1"/>
  <c r="G354" i="2"/>
  <c r="H354" i="2" s="1"/>
  <c r="L354" i="2" s="1"/>
  <c r="Q354" i="2" s="1"/>
  <c r="U354" i="2" s="1"/>
  <c r="F489" i="2"/>
  <c r="H489" i="2" s="1"/>
  <c r="L489" i="2" s="1"/>
  <c r="G656" i="2"/>
  <c r="H656" i="2" s="1"/>
  <c r="L656" i="2" s="1"/>
  <c r="Q656" i="2" s="1"/>
  <c r="U656" i="2" s="1"/>
  <c r="G891" i="2"/>
  <c r="H891" i="2" s="1"/>
  <c r="L891" i="2" s="1"/>
  <c r="Q891" i="2" s="1"/>
  <c r="U891" i="2" s="1"/>
  <c r="G76" i="2"/>
  <c r="H76" i="2" s="1"/>
  <c r="L76" i="2" s="1"/>
  <c r="Q76" i="2" s="1"/>
  <c r="U76" i="2" s="1"/>
  <c r="F140" i="2"/>
  <c r="H140" i="2" s="1"/>
  <c r="L140" i="2" s="1"/>
  <c r="Q140" i="2" s="1"/>
  <c r="U140" i="2" s="1"/>
  <c r="G272" i="2"/>
  <c r="H272" i="2" s="1"/>
  <c r="L272" i="2" s="1"/>
  <c r="Q272" i="2" s="1"/>
  <c r="U272" i="2" s="1"/>
  <c r="G315" i="2"/>
  <c r="H315" i="2" s="1"/>
  <c r="L315" i="2" s="1"/>
  <c r="F508" i="2"/>
  <c r="H508" i="2" s="1"/>
  <c r="L508" i="2" s="1"/>
  <c r="Q508" i="2" s="1"/>
  <c r="U508" i="2" s="1"/>
  <c r="V29" i="2"/>
  <c r="W29" i="2" s="1"/>
  <c r="X29" i="2" s="1"/>
  <c r="V144" i="2"/>
  <c r="W144" i="2" s="1"/>
  <c r="X144" i="2" s="1"/>
  <c r="V957" i="2"/>
  <c r="W957" i="2" s="1"/>
  <c r="X957" i="2" s="1"/>
  <c r="F290" i="2"/>
  <c r="H290" i="2" s="1"/>
  <c r="L290" i="2" s="1"/>
  <c r="G784" i="2"/>
  <c r="H784" i="2" s="1"/>
  <c r="L784" i="2" s="1"/>
  <c r="Q784" i="2" s="1"/>
  <c r="U784" i="2" s="1"/>
  <c r="F781" i="2"/>
  <c r="H781" i="2" s="1"/>
  <c r="L781" i="2" s="1"/>
  <c r="Q781" i="2" s="1"/>
  <c r="U781" i="2" s="1"/>
  <c r="G813" i="2"/>
  <c r="H813" i="2" s="1"/>
  <c r="L813" i="2" s="1"/>
  <c r="Q813" i="2" s="1"/>
  <c r="U813" i="2" s="1"/>
  <c r="G460" i="2"/>
  <c r="H460" i="2" s="1"/>
  <c r="L460" i="2" s="1"/>
  <c r="Q460" i="2" s="1"/>
  <c r="U460" i="2" s="1"/>
  <c r="G248" i="2"/>
  <c r="H248" i="2" s="1"/>
  <c r="L248" i="2" s="1"/>
  <c r="Q248" i="2" s="1"/>
  <c r="U248" i="2" s="1"/>
  <c r="F191" i="2"/>
  <c r="H191" i="2" s="1"/>
  <c r="L191" i="2" s="1"/>
  <c r="Q191" i="2" s="1"/>
  <c r="U191" i="2" s="1"/>
  <c r="V641" i="2"/>
  <c r="W641" i="2" s="1"/>
  <c r="X641" i="2" s="1"/>
  <c r="G314" i="2"/>
  <c r="H314" i="2" s="1"/>
  <c r="L314" i="2" s="1"/>
  <c r="Q314" i="2" s="1"/>
  <c r="U314" i="2" s="1"/>
  <c r="G386" i="2"/>
  <c r="H386" i="2" s="1"/>
  <c r="L386" i="2" s="1"/>
  <c r="Q386" i="2" s="1"/>
  <c r="U386" i="2" s="1"/>
  <c r="G441" i="2"/>
  <c r="H441" i="2" s="1"/>
  <c r="L441" i="2" s="1"/>
  <c r="Q441" i="2" s="1"/>
  <c r="U441" i="2" s="1"/>
  <c r="G468" i="2"/>
  <c r="H468" i="2" s="1"/>
  <c r="L468" i="2" s="1"/>
  <c r="Q468" i="2" s="1"/>
  <c r="U468" i="2" s="1"/>
  <c r="F568" i="2"/>
  <c r="H568" i="2" s="1"/>
  <c r="L568" i="2" s="1"/>
  <c r="Q568" i="2" s="1"/>
  <c r="U568" i="2" s="1"/>
  <c r="F496" i="2"/>
  <c r="H496" i="2" s="1"/>
  <c r="L496" i="2" s="1"/>
  <c r="F533" i="2"/>
  <c r="H533" i="2" s="1"/>
  <c r="L533" i="2" s="1"/>
  <c r="Q533" i="2" s="1"/>
  <c r="U533" i="2" s="1"/>
  <c r="F194" i="2"/>
  <c r="H194" i="2" s="1"/>
  <c r="L194" i="2" s="1"/>
  <c r="Q194" i="2" s="1"/>
  <c r="U194" i="2" s="1"/>
  <c r="F834" i="2"/>
  <c r="H834" i="2" s="1"/>
  <c r="L834" i="2" s="1"/>
  <c r="Q834" i="2" s="1"/>
  <c r="U834" i="2" s="1"/>
  <c r="F688" i="2"/>
  <c r="H688" i="2" s="1"/>
  <c r="L688" i="2" s="1"/>
  <c r="Q688" i="2" s="1"/>
  <c r="U688" i="2" s="1"/>
  <c r="F100" i="2"/>
  <c r="H100" i="2" s="1"/>
  <c r="L100" i="2" s="1"/>
  <c r="Q100" i="2" s="1"/>
  <c r="U100" i="2" s="1"/>
  <c r="G542" i="2"/>
  <c r="H542" i="2" s="1"/>
  <c r="L542" i="2" s="1"/>
  <c r="Q542" i="2" s="1"/>
  <c r="U542" i="2" s="1"/>
  <c r="F754" i="2"/>
  <c r="H754" i="2" s="1"/>
  <c r="L754" i="2" s="1"/>
  <c r="Q754" i="2" s="1"/>
  <c r="U754" i="2" s="1"/>
  <c r="G908" i="2"/>
  <c r="H908" i="2" s="1"/>
  <c r="L908" i="2" s="1"/>
  <c r="Q908" i="2" s="1"/>
  <c r="U908" i="2" s="1"/>
  <c r="F465" i="2"/>
  <c r="H465" i="2" s="1"/>
  <c r="L465" i="2" s="1"/>
  <c r="Q465" i="2" s="1"/>
  <c r="U465" i="2" s="1"/>
  <c r="G144" i="2"/>
  <c r="H144" i="2" s="1"/>
  <c r="L144" i="2" s="1"/>
  <c r="Q144" i="2" s="1"/>
  <c r="U144" i="2" s="1"/>
  <c r="F373" i="2"/>
  <c r="H373" i="2" s="1"/>
  <c r="L373" i="2" s="1"/>
  <c r="Q373" i="2" s="1"/>
  <c r="U373" i="2" s="1"/>
  <c r="G810" i="2"/>
  <c r="H810" i="2" s="1"/>
  <c r="L810" i="2" s="1"/>
  <c r="Q810" i="2" s="1"/>
  <c r="U810" i="2" s="1"/>
  <c r="F926" i="2"/>
  <c r="H926" i="2" s="1"/>
  <c r="L926" i="2" s="1"/>
  <c r="Q926" i="2" s="1"/>
  <c r="U926" i="2" s="1"/>
  <c r="F570" i="2"/>
  <c r="H570" i="2" s="1"/>
  <c r="L570" i="2" s="1"/>
  <c r="F798" i="2"/>
  <c r="H798" i="2" s="1"/>
  <c r="L798" i="2" s="1"/>
  <c r="Q798" i="2" s="1"/>
  <c r="U798" i="2" s="1"/>
  <c r="F758" i="2"/>
  <c r="H758" i="2" s="1"/>
  <c r="L758" i="2" s="1"/>
  <c r="Q758" i="2" s="1"/>
  <c r="U758" i="2" s="1"/>
  <c r="G712" i="2"/>
  <c r="H712" i="2" s="1"/>
  <c r="L712" i="2" s="1"/>
  <c r="V448" i="2"/>
  <c r="W448" i="2" s="1"/>
  <c r="X448" i="2" s="1"/>
  <c r="F519" i="2"/>
  <c r="H519" i="2" s="1"/>
  <c r="L519" i="2" s="1"/>
  <c r="Q519" i="2" s="1"/>
  <c r="U519" i="2" s="1"/>
  <c r="G988" i="2"/>
  <c r="H988" i="2" s="1"/>
  <c r="L988" i="2" s="1"/>
  <c r="Q988" i="2" s="1"/>
  <c r="U988" i="2" s="1"/>
  <c r="G801" i="2"/>
  <c r="H801" i="2" s="1"/>
  <c r="L801" i="2" s="1"/>
  <c r="Q801" i="2" s="1"/>
  <c r="U801" i="2" s="1"/>
  <c r="G829" i="2"/>
  <c r="H829" i="2" s="1"/>
  <c r="L829" i="2" s="1"/>
  <c r="Q829" i="2" s="1"/>
  <c r="U829" i="2" s="1"/>
  <c r="F911" i="2"/>
  <c r="H911" i="2" s="1"/>
  <c r="L911" i="2" s="1"/>
  <c r="Q911" i="2" s="1"/>
  <c r="U911" i="2" s="1"/>
  <c r="G973" i="2"/>
  <c r="H973" i="2" s="1"/>
  <c r="L973" i="2" s="1"/>
  <c r="Q973" i="2" s="1"/>
  <c r="U973" i="2" s="1"/>
  <c r="G30" i="2"/>
  <c r="H30" i="2" s="1"/>
  <c r="L30" i="2" s="1"/>
  <c r="Q30" i="2" s="1"/>
  <c r="U30" i="2" s="1"/>
  <c r="G701" i="2"/>
  <c r="H701" i="2" s="1"/>
  <c r="L701" i="2" s="1"/>
  <c r="Q701" i="2" s="1"/>
  <c r="U701" i="2" s="1"/>
  <c r="V81" i="2"/>
  <c r="W81" i="2" s="1"/>
  <c r="X81" i="2" s="1"/>
  <c r="V30" i="2"/>
  <c r="W30" i="2" s="1"/>
  <c r="X30" i="2" s="1"/>
  <c r="F959" i="2"/>
  <c r="H959" i="2" s="1"/>
  <c r="L959" i="2" s="1"/>
  <c r="G67" i="2"/>
  <c r="H67" i="2" s="1"/>
  <c r="L67" i="2" s="1"/>
  <c r="Q67" i="2" s="1"/>
  <c r="U67" i="2" s="1"/>
  <c r="G155" i="2"/>
  <c r="H155" i="2" s="1"/>
  <c r="L155" i="2" s="1"/>
  <c r="Q155" i="2" s="1"/>
  <c r="U155" i="2" s="1"/>
  <c r="G476" i="2"/>
  <c r="H476" i="2" s="1"/>
  <c r="L476" i="2" s="1"/>
  <c r="Q476" i="2" s="1"/>
  <c r="U476" i="2" s="1"/>
  <c r="G583" i="2"/>
  <c r="H583" i="2" s="1"/>
  <c r="L583" i="2" s="1"/>
  <c r="Q583" i="2" s="1"/>
  <c r="U583" i="2" s="1"/>
  <c r="L598" i="2"/>
  <c r="Q598" i="2" s="1"/>
  <c r="U598" i="2" s="1"/>
  <c r="G985" i="2"/>
  <c r="H985" i="2" s="1"/>
  <c r="L985" i="2" s="1"/>
  <c r="Q985" i="2" s="1"/>
  <c r="U985" i="2" s="1"/>
  <c r="F970" i="2"/>
  <c r="H970" i="2" s="1"/>
  <c r="L970" i="2" s="1"/>
  <c r="Q970" i="2" s="1"/>
  <c r="U970" i="2" s="1"/>
  <c r="G313" i="2"/>
  <c r="H313" i="2" s="1"/>
  <c r="L313" i="2" s="1"/>
  <c r="Q313" i="2" s="1"/>
  <c r="U313" i="2" s="1"/>
  <c r="G456" i="2"/>
  <c r="H456" i="2" s="1"/>
  <c r="L456" i="2" s="1"/>
  <c r="Q456" i="2" s="1"/>
  <c r="U456" i="2" s="1"/>
  <c r="F842" i="2"/>
  <c r="H842" i="2" s="1"/>
  <c r="L842" i="2" s="1"/>
  <c r="Q842" i="2" s="1"/>
  <c r="U842" i="2" s="1"/>
  <c r="F426" i="2"/>
  <c r="H426" i="2" s="1"/>
  <c r="L426" i="2" s="1"/>
  <c r="Q426" i="2" s="1"/>
  <c r="U426" i="2" s="1"/>
  <c r="F245" i="2"/>
  <c r="H245" i="2" s="1"/>
  <c r="L245" i="2" s="1"/>
  <c r="Q245" i="2" s="1"/>
  <c r="U245" i="2" s="1"/>
  <c r="F667" i="2"/>
  <c r="H667" i="2" s="1"/>
  <c r="L667" i="2" s="1"/>
  <c r="Q667" i="2" s="1"/>
  <c r="U667" i="2" s="1"/>
  <c r="G954" i="2"/>
  <c r="H954" i="2" s="1"/>
  <c r="L954" i="2" s="1"/>
  <c r="Q954" i="2" s="1"/>
  <c r="U954" i="2" s="1"/>
  <c r="G432" i="2"/>
  <c r="H432" i="2" s="1"/>
  <c r="L432" i="2" s="1"/>
  <c r="Q432" i="2" s="1"/>
  <c r="U432" i="2" s="1"/>
  <c r="F635" i="2"/>
  <c r="H635" i="2" s="1"/>
  <c r="L635" i="2" s="1"/>
  <c r="Q635" i="2" s="1"/>
  <c r="U635" i="2" s="1"/>
  <c r="F215" i="2"/>
  <c r="H215" i="2" s="1"/>
  <c r="L215" i="2" s="1"/>
  <c r="Q215" i="2" s="1"/>
  <c r="U215" i="2" s="1"/>
  <c r="V310" i="2"/>
  <c r="W310" i="2" s="1"/>
  <c r="X310" i="2" s="1"/>
  <c r="F378" i="2"/>
  <c r="H378" i="2" s="1"/>
  <c r="L378" i="2" s="1"/>
  <c r="V541" i="2"/>
  <c r="W541" i="2" s="1"/>
  <c r="X541" i="2" s="1"/>
  <c r="Y541" i="2" s="1"/>
  <c r="Z541" i="2" s="1"/>
  <c r="G772" i="2"/>
  <c r="H772" i="2" s="1"/>
  <c r="L772" i="2" s="1"/>
  <c r="Q772" i="2" s="1"/>
  <c r="U772" i="2" s="1"/>
  <c r="V988" i="2"/>
  <c r="W988" i="2" s="1"/>
  <c r="X988" i="2" s="1"/>
  <c r="F867" i="2"/>
  <c r="H867" i="2" s="1"/>
  <c r="L867" i="2" s="1"/>
  <c r="Q867" i="2" s="1"/>
  <c r="U867" i="2" s="1"/>
  <c r="G506" i="2"/>
  <c r="H506" i="2" s="1"/>
  <c r="L506" i="2" s="1"/>
  <c r="Q506" i="2" s="1"/>
  <c r="U506" i="2" s="1"/>
  <c r="F553" i="2"/>
  <c r="H553" i="2" s="1"/>
  <c r="L553" i="2" s="1"/>
  <c r="Q553" i="2" s="1"/>
  <c r="U553" i="2" s="1"/>
  <c r="G848" i="2"/>
  <c r="H848" i="2" s="1"/>
  <c r="L848" i="2" s="1"/>
  <c r="Q848" i="2" s="1"/>
  <c r="U848" i="2" s="1"/>
  <c r="V476" i="2"/>
  <c r="W476" i="2" s="1"/>
  <c r="X476" i="2" s="1"/>
  <c r="G47" i="2"/>
  <c r="H47" i="2" s="1"/>
  <c r="L47" i="2" s="1"/>
  <c r="Q47" i="2" s="1"/>
  <c r="U47" i="2" s="1"/>
  <c r="G149" i="2"/>
  <c r="H149" i="2" s="1"/>
  <c r="L149" i="2" s="1"/>
  <c r="Q149" i="2" s="1"/>
  <c r="U149" i="2" s="1"/>
  <c r="F129" i="2"/>
  <c r="H129" i="2" s="1"/>
  <c r="L129" i="2" s="1"/>
  <c r="Q129" i="2" s="1"/>
  <c r="U129" i="2" s="1"/>
  <c r="V435" i="2"/>
  <c r="W435" i="2" s="1"/>
  <c r="X435" i="2" s="1"/>
  <c r="F691" i="2"/>
  <c r="H691" i="2" s="1"/>
  <c r="L691" i="2" s="1"/>
  <c r="Q691" i="2" s="1"/>
  <c r="U691" i="2" s="1"/>
  <c r="V79" i="2"/>
  <c r="W79" i="2" s="1"/>
  <c r="X79" i="2" s="1"/>
  <c r="V350" i="2"/>
  <c r="W350" i="2" s="1"/>
  <c r="X350" i="2" s="1"/>
  <c r="F29" i="2"/>
  <c r="H29" i="2" s="1"/>
  <c r="L29" i="2" s="1"/>
  <c r="Q29" i="2" s="1"/>
  <c r="U29" i="2" s="1"/>
  <c r="F55" i="2"/>
  <c r="H55" i="2" s="1"/>
  <c r="L55" i="2" s="1"/>
  <c r="Q55" i="2" s="1"/>
  <c r="U55" i="2" s="1"/>
  <c r="F132" i="2"/>
  <c r="H132" i="2" s="1"/>
  <c r="L132" i="2" s="1"/>
  <c r="G197" i="2"/>
  <c r="H197" i="2" s="1"/>
  <c r="L197" i="2" s="1"/>
  <c r="Q197" i="2" s="1"/>
  <c r="U197" i="2" s="1"/>
  <c r="V271" i="2"/>
  <c r="W271" i="2" s="1"/>
  <c r="X271" i="2" s="1"/>
  <c r="G228" i="2"/>
  <c r="H228" i="2" s="1"/>
  <c r="L228" i="2" s="1"/>
  <c r="Q228" i="2" s="1"/>
  <c r="U228" i="2" s="1"/>
  <c r="F422" i="2"/>
  <c r="H422" i="2" s="1"/>
  <c r="L422" i="2" s="1"/>
  <c r="F818" i="2"/>
  <c r="H818" i="2" s="1"/>
  <c r="L818" i="2" s="1"/>
  <c r="Q818" i="2" s="1"/>
  <c r="U818" i="2" s="1"/>
  <c r="F342" i="2"/>
  <c r="H342" i="2" s="1"/>
  <c r="L342" i="2" s="1"/>
  <c r="Q342" i="2" s="1"/>
  <c r="U342" i="2" s="1"/>
  <c r="G473" i="2"/>
  <c r="H473" i="2" s="1"/>
  <c r="L473" i="2" s="1"/>
  <c r="Q473" i="2" s="1"/>
  <c r="U473" i="2" s="1"/>
  <c r="V970" i="2"/>
  <c r="W970" i="2" s="1"/>
  <c r="X970" i="2" s="1"/>
  <c r="V221" i="2"/>
  <c r="W221" i="2" s="1"/>
  <c r="X221" i="2" s="1"/>
  <c r="F221" i="2"/>
  <c r="H221" i="2" s="1"/>
  <c r="L221" i="2" s="1"/>
  <c r="Q221" i="2" s="1"/>
  <c r="U221" i="2" s="1"/>
  <c r="F37" i="2"/>
  <c r="H37" i="2" s="1"/>
  <c r="L37" i="2" s="1"/>
  <c r="Q37" i="2" s="1"/>
  <c r="U37" i="2" s="1"/>
  <c r="G74" i="2"/>
  <c r="H74" i="2" s="1"/>
  <c r="L74" i="2" s="1"/>
  <c r="Q74" i="2" s="1"/>
  <c r="U74" i="2" s="1"/>
  <c r="G455" i="2"/>
  <c r="H455" i="2" s="1"/>
  <c r="L455" i="2" s="1"/>
  <c r="G605" i="2"/>
  <c r="H605" i="2" s="1"/>
  <c r="L605" i="2" s="1"/>
  <c r="Q605" i="2" s="1"/>
  <c r="U605" i="2" s="1"/>
  <c r="V926" i="2"/>
  <c r="W926" i="2" s="1"/>
  <c r="X926" i="2" s="1"/>
  <c r="G664" i="2"/>
  <c r="H664" i="2" s="1"/>
  <c r="L664" i="2" s="1"/>
  <c r="Q664" i="2" s="1"/>
  <c r="U664" i="2" s="1"/>
  <c r="G953" i="2"/>
  <c r="H953" i="2" s="1"/>
  <c r="L953" i="2" s="1"/>
  <c r="Q953" i="2" s="1"/>
  <c r="U953" i="2" s="1"/>
  <c r="V491" i="2"/>
  <c r="W491" i="2" s="1"/>
  <c r="X491" i="2" s="1"/>
  <c r="V508" i="2"/>
  <c r="W508" i="2" s="1"/>
  <c r="X508" i="2" s="1"/>
  <c r="V263" i="2"/>
  <c r="W263" i="2" s="1"/>
  <c r="X263" i="2" s="1"/>
  <c r="G304" i="2"/>
  <c r="H304" i="2" s="1"/>
  <c r="L304" i="2" s="1"/>
  <c r="Q304" i="2" s="1"/>
  <c r="U304" i="2" s="1"/>
  <c r="V466" i="2"/>
  <c r="W466" i="2" s="1"/>
  <c r="X466" i="2" s="1"/>
  <c r="G552" i="2"/>
  <c r="H552" i="2" s="1"/>
  <c r="L552" i="2" s="1"/>
  <c r="Q552" i="2" s="1"/>
  <c r="U552" i="2" s="1"/>
  <c r="V774" i="2"/>
  <c r="W774" i="2" s="1"/>
  <c r="X774" i="2" s="1"/>
  <c r="V224" i="2"/>
  <c r="W224" i="2" s="1"/>
  <c r="X224" i="2" s="1"/>
  <c r="F443" i="2"/>
  <c r="H443" i="2" s="1"/>
  <c r="L443" i="2" s="1"/>
  <c r="G614" i="2"/>
  <c r="H614" i="2" s="1"/>
  <c r="L614" i="2" s="1"/>
  <c r="V588" i="2"/>
  <c r="W588" i="2" s="1"/>
  <c r="X588" i="2" s="1"/>
  <c r="F152" i="2"/>
  <c r="H152" i="2" s="1"/>
  <c r="L152" i="2" s="1"/>
  <c r="Q152" i="2" s="1"/>
  <c r="U152" i="2" s="1"/>
  <c r="F367" i="2"/>
  <c r="H367" i="2" s="1"/>
  <c r="L367" i="2" s="1"/>
  <c r="Q367" i="2" s="1"/>
  <c r="U367" i="2" s="1"/>
  <c r="V62" i="2"/>
  <c r="W62" i="2" s="1"/>
  <c r="X62" i="2" s="1"/>
  <c r="F557" i="2"/>
  <c r="H557" i="2" s="1"/>
  <c r="L557" i="2" s="1"/>
  <c r="Q557" i="2" s="1"/>
  <c r="U557" i="2" s="1"/>
  <c r="F845" i="2"/>
  <c r="H845" i="2" s="1"/>
  <c r="L845" i="2" s="1"/>
  <c r="Q845" i="2" s="1"/>
  <c r="U845" i="2" s="1"/>
  <c r="G966" i="2"/>
  <c r="H966" i="2" s="1"/>
  <c r="L966" i="2" s="1"/>
  <c r="Q966" i="2" s="1"/>
  <c r="U966" i="2" s="1"/>
  <c r="G124" i="2"/>
  <c r="H124" i="2" s="1"/>
  <c r="L124" i="2" s="1"/>
  <c r="Q124" i="2" s="1"/>
  <c r="U124" i="2" s="1"/>
  <c r="F239" i="2"/>
  <c r="H239" i="2" s="1"/>
  <c r="L239" i="2" s="1"/>
  <c r="F765" i="2"/>
  <c r="H765" i="2" s="1"/>
  <c r="L765" i="2" s="1"/>
  <c r="Q765" i="2" s="1"/>
  <c r="U765" i="2" s="1"/>
  <c r="V111" i="2"/>
  <c r="W111" i="2" s="1"/>
  <c r="X111" i="2" s="1"/>
  <c r="G153" i="2"/>
  <c r="H153" i="2" s="1"/>
  <c r="L153" i="2" s="1"/>
  <c r="Q153" i="2" s="1"/>
  <c r="U153" i="2" s="1"/>
  <c r="V507" i="2"/>
  <c r="W507" i="2" s="1"/>
  <c r="X507" i="2" s="1"/>
  <c r="F742" i="2"/>
  <c r="H742" i="2" s="1"/>
  <c r="L742" i="2" s="1"/>
  <c r="Q742" i="2" s="1"/>
  <c r="U742" i="2" s="1"/>
  <c r="G322" i="2"/>
  <c r="H322" i="2" s="1"/>
  <c r="L322" i="2" s="1"/>
  <c r="Q322" i="2" s="1"/>
  <c r="U322" i="2" s="1"/>
  <c r="F174" i="2"/>
  <c r="H174" i="2" s="1"/>
  <c r="L174" i="2" s="1"/>
  <c r="Q174" i="2" s="1"/>
  <c r="U174" i="2" s="1"/>
  <c r="G592" i="2"/>
  <c r="H592" i="2" s="1"/>
  <c r="L592" i="2" s="1"/>
  <c r="Q592" i="2" s="1"/>
  <c r="U592" i="2" s="1"/>
  <c r="G643" i="2"/>
  <c r="H643" i="2" s="1"/>
  <c r="L643" i="2" s="1"/>
  <c r="Q643" i="2" s="1"/>
  <c r="U643" i="2" s="1"/>
  <c r="V64" i="2"/>
  <c r="W64" i="2" s="1"/>
  <c r="X64" i="2" s="1"/>
  <c r="G507" i="2"/>
  <c r="H507" i="2" s="1"/>
  <c r="L507" i="2" s="1"/>
  <c r="Q507" i="2" s="1"/>
  <c r="U507" i="2" s="1"/>
  <c r="V748" i="2"/>
  <c r="W748" i="2" s="1"/>
  <c r="X748" i="2" s="1"/>
  <c r="V785" i="2"/>
  <c r="W785" i="2" s="1"/>
  <c r="X785" i="2" s="1"/>
  <c r="Y785" i="2" s="1"/>
  <c r="AA785" i="2" s="1"/>
  <c r="G357" i="2"/>
  <c r="H357" i="2" s="1"/>
  <c r="L357" i="2" s="1"/>
  <c r="Q357" i="2" s="1"/>
  <c r="U357" i="2" s="1"/>
  <c r="V124" i="2"/>
  <c r="W124" i="2" s="1"/>
  <c r="X124" i="2" s="1"/>
  <c r="G114" i="2"/>
  <c r="H114" i="2" s="1"/>
  <c r="L114" i="2" s="1"/>
  <c r="Q114" i="2" s="1"/>
  <c r="U114" i="2" s="1"/>
  <c r="V158" i="2"/>
  <c r="W158" i="2" s="1"/>
  <c r="X158" i="2" s="1"/>
  <c r="G637" i="2"/>
  <c r="H637" i="2" s="1"/>
  <c r="L637" i="2" s="1"/>
  <c r="Q637" i="2" s="1"/>
  <c r="U637" i="2" s="1"/>
  <c r="G33" i="2"/>
  <c r="H33" i="2" s="1"/>
  <c r="L33" i="2" s="1"/>
  <c r="V148" i="2"/>
  <c r="W148" i="2" s="1"/>
  <c r="X148" i="2" s="1"/>
  <c r="V36" i="2"/>
  <c r="W36" i="2" s="1"/>
  <c r="X36" i="2" s="1"/>
  <c r="F146" i="2"/>
  <c r="H146" i="2" s="1"/>
  <c r="L146" i="2" s="1"/>
  <c r="Q146" i="2" s="1"/>
  <c r="U146" i="2" s="1"/>
  <c r="F694" i="2"/>
  <c r="H694" i="2" s="1"/>
  <c r="L694" i="2" s="1"/>
  <c r="Q694" i="2" s="1"/>
  <c r="U694" i="2" s="1"/>
  <c r="V337" i="2"/>
  <c r="W337" i="2" s="1"/>
  <c r="X337" i="2" s="1"/>
  <c r="V306" i="2"/>
  <c r="W306" i="2" s="1"/>
  <c r="X306" i="2" s="1"/>
  <c r="V333" i="2"/>
  <c r="W333" i="2" s="1"/>
  <c r="X333" i="2" s="1"/>
  <c r="G337" i="2"/>
  <c r="H337" i="2" s="1"/>
  <c r="L337" i="2" s="1"/>
  <c r="Q337" i="2" s="1"/>
  <c r="U337" i="2" s="1"/>
  <c r="F472" i="2"/>
  <c r="H472" i="2" s="1"/>
  <c r="L472" i="2" s="1"/>
  <c r="Q472" i="2" s="1"/>
  <c r="U472" i="2" s="1"/>
  <c r="V734" i="2"/>
  <c r="W734" i="2" s="1"/>
  <c r="X734" i="2" s="1"/>
  <c r="G628" i="2"/>
  <c r="H628" i="2" s="1"/>
  <c r="L628" i="2" s="1"/>
  <c r="Q628" i="2" s="1"/>
  <c r="U628" i="2" s="1"/>
  <c r="G788" i="2"/>
  <c r="H788" i="2" s="1"/>
  <c r="L788" i="2" s="1"/>
  <c r="Q788" i="2" s="1"/>
  <c r="U788" i="2" s="1"/>
  <c r="F79" i="2"/>
  <c r="H79" i="2" s="1"/>
  <c r="L79" i="2" s="1"/>
  <c r="Q79" i="2" s="1"/>
  <c r="U79" i="2" s="1"/>
  <c r="V218" i="2"/>
  <c r="W218" i="2" s="1"/>
  <c r="X218" i="2" s="1"/>
  <c r="F546" i="2"/>
  <c r="H546" i="2" s="1"/>
  <c r="L546" i="2" s="1"/>
  <c r="Q546" i="2" s="1"/>
  <c r="U546" i="2" s="1"/>
  <c r="V869" i="2"/>
  <c r="W869" i="2" s="1"/>
  <c r="X869" i="2" s="1"/>
  <c r="G481" i="2"/>
  <c r="H481" i="2" s="1"/>
  <c r="L481" i="2" s="1"/>
  <c r="Q481" i="2" s="1"/>
  <c r="U481" i="2" s="1"/>
  <c r="V320" i="2"/>
  <c r="W320" i="2" s="1"/>
  <c r="X320" i="2" s="1"/>
  <c r="G233" i="2"/>
  <c r="H233" i="2" s="1"/>
  <c r="L233" i="2" s="1"/>
  <c r="Q233" i="2" s="1"/>
  <c r="U233" i="2" s="1"/>
  <c r="V480" i="2"/>
  <c r="W480" i="2" s="1"/>
  <c r="X480" i="2" s="1"/>
  <c r="G805" i="2"/>
  <c r="H805" i="2" s="1"/>
  <c r="L805" i="2" s="1"/>
  <c r="Q805" i="2" s="1"/>
  <c r="U805" i="2" s="1"/>
  <c r="G36" i="2"/>
  <c r="H36" i="2" s="1"/>
  <c r="L36" i="2" s="1"/>
  <c r="Q36" i="2" s="1"/>
  <c r="U36" i="2" s="1"/>
  <c r="F236" i="2"/>
  <c r="H236" i="2" s="1"/>
  <c r="L236" i="2" s="1"/>
  <c r="Q236" i="2" s="1"/>
  <c r="U236" i="2" s="1"/>
  <c r="V32" i="2"/>
  <c r="W32" i="2" s="1"/>
  <c r="X32" i="2" s="1"/>
  <c r="G75" i="2"/>
  <c r="H75" i="2" s="1"/>
  <c r="L75" i="2" s="1"/>
  <c r="Q75" i="2" s="1"/>
  <c r="U75" i="2" s="1"/>
  <c r="F80" i="2"/>
  <c r="H80" i="2" s="1"/>
  <c r="L80" i="2" s="1"/>
  <c r="G389" i="2"/>
  <c r="H389" i="2" s="1"/>
  <c r="L389" i="2" s="1"/>
  <c r="Q389" i="2" s="1"/>
  <c r="U389" i="2" s="1"/>
  <c r="G644" i="2"/>
  <c r="H644" i="2" s="1"/>
  <c r="L644" i="2" s="1"/>
  <c r="Q644" i="2" s="1"/>
  <c r="U644" i="2" s="1"/>
  <c r="F580" i="2"/>
  <c r="H580" i="2" s="1"/>
  <c r="L580" i="2" s="1"/>
  <c r="Q580" i="2" s="1"/>
  <c r="U580" i="2" s="1"/>
  <c r="V944" i="2"/>
  <c r="W944" i="2" s="1"/>
  <c r="X944" i="2" s="1"/>
  <c r="V595" i="2"/>
  <c r="W595" i="2" s="1"/>
  <c r="X595" i="2" s="1"/>
  <c r="F595" i="2"/>
  <c r="H595" i="2" s="1"/>
  <c r="L595" i="2" s="1"/>
  <c r="Q595" i="2" s="1"/>
  <c r="U595" i="2" s="1"/>
  <c r="F461" i="2"/>
  <c r="H461" i="2" s="1"/>
  <c r="L461" i="2" s="1"/>
  <c r="Q461" i="2" s="1"/>
  <c r="U461" i="2" s="1"/>
  <c r="F70" i="2"/>
  <c r="H70" i="2" s="1"/>
  <c r="L70" i="2" s="1"/>
  <c r="Q70" i="2" s="1"/>
  <c r="U70" i="2" s="1"/>
  <c r="V95" i="2"/>
  <c r="W95" i="2" s="1"/>
  <c r="X95" i="2" s="1"/>
  <c r="G311" i="2"/>
  <c r="H311" i="2" s="1"/>
  <c r="L311" i="2" s="1"/>
  <c r="Q311" i="2" s="1"/>
  <c r="U311" i="2" s="1"/>
  <c r="F861" i="2"/>
  <c r="H861" i="2" s="1"/>
  <c r="L861" i="2" s="1"/>
  <c r="Q861" i="2" s="1"/>
  <c r="U861" i="2" s="1"/>
  <c r="G297" i="2"/>
  <c r="H297" i="2" s="1"/>
  <c r="L297" i="2" s="1"/>
  <c r="Q297" i="2" s="1"/>
  <c r="U297" i="2" s="1"/>
  <c r="F51" i="2"/>
  <c r="H51" i="2" s="1"/>
  <c r="L51" i="2" s="1"/>
  <c r="F98" i="2"/>
  <c r="H98" i="2" s="1"/>
  <c r="L98" i="2" s="1"/>
  <c r="Q98" i="2" s="1"/>
  <c r="U98" i="2" s="1"/>
  <c r="F383" i="2"/>
  <c r="H383" i="2" s="1"/>
  <c r="L383" i="2" s="1"/>
  <c r="Q383" i="2" s="1"/>
  <c r="U383" i="2" s="1"/>
  <c r="F411" i="2"/>
  <c r="H411" i="2" s="1"/>
  <c r="L411" i="2" s="1"/>
  <c r="Q411" i="2" s="1"/>
  <c r="U411" i="2" s="1"/>
  <c r="F673" i="2"/>
  <c r="H673" i="2" s="1"/>
  <c r="L673" i="2" s="1"/>
  <c r="Q673" i="2" s="1"/>
  <c r="U673" i="2" s="1"/>
  <c r="G820" i="2"/>
  <c r="H820" i="2" s="1"/>
  <c r="L820" i="2" s="1"/>
  <c r="Q820" i="2" s="1"/>
  <c r="U820" i="2" s="1"/>
  <c r="G826" i="2"/>
  <c r="H826" i="2" s="1"/>
  <c r="L826" i="2" s="1"/>
  <c r="Q826" i="2" s="1"/>
  <c r="U826" i="2" s="1"/>
  <c r="V954" i="2"/>
  <c r="W954" i="2" s="1"/>
  <c r="X954" i="2" s="1"/>
  <c r="F963" i="2"/>
  <c r="H963" i="2" s="1"/>
  <c r="L963" i="2" s="1"/>
  <c r="Q963" i="2" s="1"/>
  <c r="U963" i="2" s="1"/>
  <c r="V255" i="2"/>
  <c r="W255" i="2" s="1"/>
  <c r="X255" i="2" s="1"/>
  <c r="V291" i="2"/>
  <c r="W291" i="2" s="1"/>
  <c r="X291" i="2" s="1"/>
  <c r="V389" i="2"/>
  <c r="W389" i="2" s="1"/>
  <c r="X389" i="2" s="1"/>
  <c r="V428" i="2"/>
  <c r="W428" i="2" s="1"/>
  <c r="X428" i="2" s="1"/>
  <c r="G377" i="2"/>
  <c r="H377" i="2" s="1"/>
  <c r="L377" i="2" s="1"/>
  <c r="Q377" i="2" s="1"/>
  <c r="U377" i="2" s="1"/>
  <c r="G414" i="2"/>
  <c r="H414" i="2" s="1"/>
  <c r="L414" i="2" s="1"/>
  <c r="Q414" i="2" s="1"/>
  <c r="U414" i="2" s="1"/>
  <c r="F338" i="2"/>
  <c r="H338" i="2" s="1"/>
  <c r="L338" i="2" s="1"/>
  <c r="Q338" i="2" s="1"/>
  <c r="U338" i="2" s="1"/>
  <c r="F515" i="2"/>
  <c r="H515" i="2" s="1"/>
  <c r="L515" i="2" s="1"/>
  <c r="Q515" i="2" s="1"/>
  <c r="U515" i="2" s="1"/>
  <c r="F939" i="2"/>
  <c r="H939" i="2" s="1"/>
  <c r="L939" i="2" s="1"/>
  <c r="Q939" i="2" s="1"/>
  <c r="U939" i="2" s="1"/>
  <c r="V396" i="2"/>
  <c r="W396" i="2" s="1"/>
  <c r="X396" i="2" s="1"/>
  <c r="V603" i="2"/>
  <c r="W603" i="2" s="1"/>
  <c r="X603" i="2" s="1"/>
  <c r="G16" i="2"/>
  <c r="H16" i="2" s="1"/>
  <c r="L16" i="2" s="1"/>
  <c r="Q16" i="2" s="1"/>
  <c r="U16" i="2" s="1"/>
  <c r="F44" i="2"/>
  <c r="H44" i="2" s="1"/>
  <c r="L44" i="2" s="1"/>
  <c r="Q44" i="2" s="1"/>
  <c r="U44" i="2" s="1"/>
  <c r="G281" i="2"/>
  <c r="H281" i="2" s="1"/>
  <c r="L281" i="2" s="1"/>
  <c r="Q281" i="2" s="1"/>
  <c r="U281" i="2" s="1"/>
  <c r="G327" i="2"/>
  <c r="H327" i="2" s="1"/>
  <c r="L327" i="2" s="1"/>
  <c r="G428" i="2"/>
  <c r="H428" i="2" s="1"/>
  <c r="L428" i="2" s="1"/>
  <c r="Q428" i="2" s="1"/>
  <c r="U428" i="2" s="1"/>
  <c r="V487" i="2"/>
  <c r="W487" i="2" s="1"/>
  <c r="X487" i="2" s="1"/>
  <c r="G529" i="2"/>
  <c r="H529" i="2" s="1"/>
  <c r="L529" i="2" s="1"/>
  <c r="Q529" i="2" s="1"/>
  <c r="U529" i="2" s="1"/>
  <c r="V885" i="2"/>
  <c r="W885" i="2" s="1"/>
  <c r="X885" i="2" s="1"/>
  <c r="V21" i="2"/>
  <c r="W21" i="2" s="1"/>
  <c r="X21" i="2" s="1"/>
  <c r="Y21" i="2" s="1"/>
  <c r="Z21" i="2" s="1"/>
  <c r="G163" i="2"/>
  <c r="H163" i="2" s="1"/>
  <c r="L163" i="2" s="1"/>
  <c r="Q163" i="2" s="1"/>
  <c r="U163" i="2" s="1"/>
  <c r="G934" i="2"/>
  <c r="H934" i="2" s="1"/>
  <c r="L934" i="2" s="1"/>
  <c r="Q934" i="2" s="1"/>
  <c r="U934" i="2" s="1"/>
  <c r="F278" i="2"/>
  <c r="H278" i="2" s="1"/>
  <c r="L278" i="2" s="1"/>
  <c r="Q278" i="2" s="1"/>
  <c r="U278" i="2" s="1"/>
  <c r="V294" i="2"/>
  <c r="W294" i="2" s="1"/>
  <c r="X294" i="2" s="1"/>
  <c r="F35" i="2"/>
  <c r="H35" i="2" s="1"/>
  <c r="L35" i="2" s="1"/>
  <c r="Q35" i="2" s="1"/>
  <c r="U35" i="2" s="1"/>
  <c r="V853" i="2"/>
  <c r="W853" i="2" s="1"/>
  <c r="X853" i="2" s="1"/>
  <c r="V516" i="2"/>
  <c r="W516" i="2" s="1"/>
  <c r="X516" i="2" s="1"/>
  <c r="V338" i="2"/>
  <c r="W338" i="2" s="1"/>
  <c r="X338" i="2" s="1"/>
  <c r="V174" i="2"/>
  <c r="W174" i="2" s="1"/>
  <c r="X174" i="2" s="1"/>
  <c r="F851" i="2"/>
  <c r="H851" i="2" s="1"/>
  <c r="L851" i="2" s="1"/>
  <c r="Q851" i="2" s="1"/>
  <c r="U851" i="2" s="1"/>
  <c r="F475" i="2"/>
  <c r="H475" i="2" s="1"/>
  <c r="L475" i="2" s="1"/>
  <c r="Q475" i="2" s="1"/>
  <c r="U475" i="2" s="1"/>
  <c r="V657" i="2"/>
  <c r="W657" i="2" s="1"/>
  <c r="X657" i="2" s="1"/>
  <c r="V814" i="2"/>
  <c r="W814" i="2" s="1"/>
  <c r="X814" i="2" s="1"/>
  <c r="G901" i="2"/>
  <c r="H901" i="2" s="1"/>
  <c r="L901" i="2" s="1"/>
  <c r="Q901" i="2" s="1"/>
  <c r="U901" i="2" s="1"/>
  <c r="V429" i="2"/>
  <c r="W429" i="2" s="1"/>
  <c r="X429" i="2" s="1"/>
  <c r="F106" i="2"/>
  <c r="H106" i="2" s="1"/>
  <c r="L106" i="2" s="1"/>
  <c r="Q106" i="2" s="1"/>
  <c r="U106" i="2" s="1"/>
  <c r="F666" i="2"/>
  <c r="H666" i="2" s="1"/>
  <c r="L666" i="2" s="1"/>
  <c r="Q666" i="2" s="1"/>
  <c r="U666" i="2" s="1"/>
  <c r="V514" i="2"/>
  <c r="W514" i="2" s="1"/>
  <c r="X514" i="2" s="1"/>
  <c r="G554" i="2"/>
  <c r="H554" i="2" s="1"/>
  <c r="L554" i="2" s="1"/>
  <c r="Q554" i="2" s="1"/>
  <c r="U554" i="2" s="1"/>
  <c r="V155" i="2"/>
  <c r="W155" i="2" s="1"/>
  <c r="X155" i="2" s="1"/>
  <c r="G185" i="2"/>
  <c r="H185" i="2" s="1"/>
  <c r="L185" i="2" s="1"/>
  <c r="Q185" i="2" s="1"/>
  <c r="U185" i="2" s="1"/>
  <c r="F182" i="2"/>
  <c r="H182" i="2" s="1"/>
  <c r="L182" i="2" s="1"/>
  <c r="Q182" i="2" s="1"/>
  <c r="U182" i="2" s="1"/>
  <c r="V424" i="2"/>
  <c r="W424" i="2" s="1"/>
  <c r="X424" i="2" s="1"/>
  <c r="F516" i="2"/>
  <c r="H516" i="2" s="1"/>
  <c r="L516" i="2" s="1"/>
  <c r="Q516" i="2" s="1"/>
  <c r="U516" i="2" s="1"/>
  <c r="F879" i="2"/>
  <c r="H879" i="2" s="1"/>
  <c r="L879" i="2" s="1"/>
  <c r="V945" i="2"/>
  <c r="W945" i="2" s="1"/>
  <c r="X945" i="2" s="1"/>
  <c r="G249" i="2"/>
  <c r="H249" i="2" s="1"/>
  <c r="L249" i="2" s="1"/>
  <c r="Q249" i="2" s="1"/>
  <c r="U249" i="2" s="1"/>
  <c r="G512" i="2"/>
  <c r="H512" i="2" s="1"/>
  <c r="L512" i="2" s="1"/>
  <c r="Q512" i="2" s="1"/>
  <c r="U512" i="2" s="1"/>
  <c r="V788" i="2"/>
  <c r="W788" i="2" s="1"/>
  <c r="X788" i="2" s="1"/>
  <c r="V533" i="2"/>
  <c r="W533" i="2" s="1"/>
  <c r="X533" i="2" s="1"/>
  <c r="G326" i="2"/>
  <c r="H326" i="2" s="1"/>
  <c r="L326" i="2" s="1"/>
  <c r="Q326" i="2" s="1"/>
  <c r="U326" i="2" s="1"/>
  <c r="G296" i="2"/>
  <c r="H296" i="2" s="1"/>
  <c r="L296" i="2" s="1"/>
  <c r="Q296" i="2" s="1"/>
  <c r="U296" i="2" s="1"/>
  <c r="F387" i="2"/>
  <c r="H387" i="2" s="1"/>
  <c r="L387" i="2" s="1"/>
  <c r="Q387" i="2" s="1"/>
  <c r="U387" i="2" s="1"/>
  <c r="G555" i="2"/>
  <c r="H555" i="2" s="1"/>
  <c r="L555" i="2" s="1"/>
  <c r="Q555" i="2" s="1"/>
  <c r="U555" i="2" s="1"/>
  <c r="V606" i="2"/>
  <c r="W606" i="2" s="1"/>
  <c r="X606" i="2" s="1"/>
  <c r="F566" i="2"/>
  <c r="H566" i="2" s="1"/>
  <c r="L566" i="2" s="1"/>
  <c r="Q566" i="2" s="1"/>
  <c r="U566" i="2" s="1"/>
  <c r="F590" i="2"/>
  <c r="H590" i="2" s="1"/>
  <c r="L590" i="2" s="1"/>
  <c r="Q590" i="2" s="1"/>
  <c r="U590" i="2" s="1"/>
  <c r="V746" i="2"/>
  <c r="W746" i="2" s="1"/>
  <c r="X746" i="2" s="1"/>
  <c r="Y746" i="2" s="1"/>
  <c r="Z746" i="2" s="1"/>
  <c r="F726" i="2"/>
  <c r="H726" i="2" s="1"/>
  <c r="L726" i="2" s="1"/>
  <c r="Q726" i="2" s="1"/>
  <c r="U726" i="2" s="1"/>
  <c r="F811" i="2"/>
  <c r="H811" i="2" s="1"/>
  <c r="L811" i="2" s="1"/>
  <c r="F878" i="2"/>
  <c r="H878" i="2" s="1"/>
  <c r="L878" i="2" s="1"/>
  <c r="Q878" i="2" s="1"/>
  <c r="U878" i="2" s="1"/>
  <c r="G946" i="2"/>
  <c r="H946" i="2" s="1"/>
  <c r="L946" i="2" s="1"/>
  <c r="Q946" i="2" s="1"/>
  <c r="U946" i="2" s="1"/>
  <c r="V403" i="2"/>
  <c r="W403" i="2" s="1"/>
  <c r="X403" i="2" s="1"/>
  <c r="V279" i="2"/>
  <c r="W279" i="2" s="1"/>
  <c r="X279" i="2" s="1"/>
  <c r="V483" i="2"/>
  <c r="W483" i="2" s="1"/>
  <c r="X483" i="2" s="1"/>
  <c r="F279" i="2"/>
  <c r="H279" i="2" s="1"/>
  <c r="L279" i="2" s="1"/>
  <c r="Q279" i="2" s="1"/>
  <c r="U279" i="2" s="1"/>
  <c r="G524" i="2"/>
  <c r="H524" i="2" s="1"/>
  <c r="L524" i="2" s="1"/>
  <c r="Q524" i="2" s="1"/>
  <c r="U524" i="2" s="1"/>
  <c r="G521" i="2"/>
  <c r="H521" i="2" s="1"/>
  <c r="L521" i="2" s="1"/>
  <c r="Q521" i="2" s="1"/>
  <c r="U521" i="2" s="1"/>
  <c r="G929" i="2"/>
  <c r="H929" i="2" s="1"/>
  <c r="L929" i="2" s="1"/>
  <c r="Q929" i="2" s="1"/>
  <c r="U929" i="2" s="1"/>
  <c r="F490" i="2"/>
  <c r="H490" i="2" s="1"/>
  <c r="L490" i="2" s="1"/>
  <c r="Q490" i="2" s="1"/>
  <c r="U490" i="2" s="1"/>
  <c r="V571" i="2"/>
  <c r="W571" i="2" s="1"/>
  <c r="X571" i="2" s="1"/>
  <c r="V682" i="2"/>
  <c r="W682" i="2" s="1"/>
  <c r="X682" i="2" s="1"/>
  <c r="V460" i="2"/>
  <c r="W460" i="2" s="1"/>
  <c r="X460" i="2" s="1"/>
  <c r="F477" i="2"/>
  <c r="H477" i="2" s="1"/>
  <c r="L477" i="2" s="1"/>
  <c r="Q477" i="2" s="1"/>
  <c r="U477" i="2" s="1"/>
  <c r="V572" i="2"/>
  <c r="W572" i="2" s="1"/>
  <c r="X572" i="2" s="1"/>
  <c r="F450" i="2"/>
  <c r="H450" i="2" s="1"/>
  <c r="L450" i="2" s="1"/>
  <c r="Q450" i="2" s="1"/>
  <c r="U450" i="2" s="1"/>
  <c r="V631" i="2"/>
  <c r="W631" i="2" s="1"/>
  <c r="X631" i="2" s="1"/>
  <c r="V590" i="2"/>
  <c r="W590" i="2" s="1"/>
  <c r="X590" i="2" s="1"/>
  <c r="V826" i="2"/>
  <c r="W826" i="2" s="1"/>
  <c r="X826" i="2" s="1"/>
  <c r="F706" i="2"/>
  <c r="H706" i="2" s="1"/>
  <c r="L706" i="2" s="1"/>
  <c r="Q706" i="2" s="1"/>
  <c r="U706" i="2" s="1"/>
  <c r="F894" i="2"/>
  <c r="H894" i="2" s="1"/>
  <c r="L894" i="2" s="1"/>
  <c r="Q894" i="2" s="1"/>
  <c r="U894" i="2" s="1"/>
  <c r="V82" i="2"/>
  <c r="W82" i="2" s="1"/>
  <c r="X82" i="2" s="1"/>
  <c r="V72" i="2"/>
  <c r="W72" i="2" s="1"/>
  <c r="X72" i="2" s="1"/>
  <c r="V414" i="2"/>
  <c r="W414" i="2" s="1"/>
  <c r="X414" i="2" s="1"/>
  <c r="V421" i="2"/>
  <c r="W421" i="2" s="1"/>
  <c r="X421" i="2" s="1"/>
  <c r="V473" i="2"/>
  <c r="W473" i="2" s="1"/>
  <c r="X473" i="2" s="1"/>
  <c r="V534" i="2"/>
  <c r="W534" i="2" s="1"/>
  <c r="X534" i="2" s="1"/>
  <c r="V912" i="2"/>
  <c r="W912" i="2" s="1"/>
  <c r="X912" i="2" s="1"/>
  <c r="F148" i="2"/>
  <c r="H148" i="2" s="1"/>
  <c r="L148" i="2" s="1"/>
  <c r="Q148" i="2" s="1"/>
  <c r="U148" i="2" s="1"/>
  <c r="V99" i="2"/>
  <c r="W99" i="2" s="1"/>
  <c r="X99" i="2" s="1"/>
  <c r="V383" i="2"/>
  <c r="W383" i="2" s="1"/>
  <c r="X383" i="2" s="1"/>
  <c r="V441" i="2"/>
  <c r="W441" i="2" s="1"/>
  <c r="X441" i="2" s="1"/>
  <c r="Y441" i="2" s="1"/>
  <c r="Z441" i="2" s="1"/>
  <c r="V744" i="2"/>
  <c r="W744" i="2" s="1"/>
  <c r="X744" i="2" s="1"/>
  <c r="G471" i="2"/>
  <c r="H471" i="2" s="1"/>
  <c r="L471" i="2" s="1"/>
  <c r="Q471" i="2" s="1"/>
  <c r="U471" i="2" s="1"/>
  <c r="F931" i="2"/>
  <c r="H931" i="2" s="1"/>
  <c r="L931" i="2" s="1"/>
  <c r="Q931" i="2" s="1"/>
  <c r="U931" i="2" s="1"/>
  <c r="G698" i="2"/>
  <c r="H698" i="2" s="1"/>
  <c r="L698" i="2" s="1"/>
  <c r="Q698" i="2" s="1"/>
  <c r="U698" i="2" s="1"/>
  <c r="F746" i="2"/>
  <c r="H746" i="2" s="1"/>
  <c r="L746" i="2" s="1"/>
  <c r="Q746" i="2" s="1"/>
  <c r="U746" i="2" s="1"/>
  <c r="G978" i="2"/>
  <c r="H978" i="2" s="1"/>
  <c r="L978" i="2" s="1"/>
  <c r="Q978" i="2" s="1"/>
  <c r="U978" i="2" s="1"/>
  <c r="F983" i="2"/>
  <c r="H983" i="2" s="1"/>
  <c r="L983" i="2" s="1"/>
  <c r="Q983" i="2" s="1"/>
  <c r="U983" i="2" s="1"/>
  <c r="V494" i="2"/>
  <c r="W494" i="2" s="1"/>
  <c r="X494" i="2" s="1"/>
  <c r="G612" i="2"/>
  <c r="H612" i="2" s="1"/>
  <c r="L612" i="2" s="1"/>
  <c r="Q612" i="2" s="1"/>
  <c r="U612" i="2" s="1"/>
  <c r="F449" i="2"/>
  <c r="H449" i="2" s="1"/>
  <c r="L449" i="2" s="1"/>
  <c r="Q449" i="2" s="1"/>
  <c r="U449" i="2" s="1"/>
  <c r="V983" i="2"/>
  <c r="W983" i="2" s="1"/>
  <c r="X983" i="2" s="1"/>
  <c r="G268" i="2"/>
  <c r="H268" i="2" s="1"/>
  <c r="L268" i="2" s="1"/>
  <c r="Q268" i="2" s="1"/>
  <c r="U268" i="2" s="1"/>
  <c r="F815" i="2"/>
  <c r="H815" i="2" s="1"/>
  <c r="L815" i="2" s="1"/>
  <c r="Q815" i="2" s="1"/>
  <c r="U815" i="2" s="1"/>
  <c r="G773" i="2"/>
  <c r="H773" i="2" s="1"/>
  <c r="L773" i="2" s="1"/>
  <c r="Q773" i="2" s="1"/>
  <c r="U773" i="2" s="1"/>
  <c r="G790" i="2"/>
  <c r="H790" i="2" s="1"/>
  <c r="L790" i="2" s="1"/>
  <c r="Q790" i="2" s="1"/>
  <c r="U790" i="2" s="1"/>
  <c r="V754" i="2"/>
  <c r="W754" i="2" s="1"/>
  <c r="X754" i="2" s="1"/>
  <c r="V103" i="2"/>
  <c r="W103" i="2" s="1"/>
  <c r="X103" i="2" s="1"/>
  <c r="V664" i="2"/>
  <c r="W664" i="2" s="1"/>
  <c r="X664" i="2" s="1"/>
  <c r="G564" i="2"/>
  <c r="H564" i="2" s="1"/>
  <c r="L564" i="2" s="1"/>
  <c r="Q564" i="2" s="1"/>
  <c r="U564" i="2" s="1"/>
  <c r="G123" i="2"/>
  <c r="H123" i="2" s="1"/>
  <c r="L123" i="2" s="1"/>
  <c r="F850" i="2"/>
  <c r="H850" i="2" s="1"/>
  <c r="L850" i="2" s="1"/>
  <c r="Q850" i="2" s="1"/>
  <c r="U850" i="2" s="1"/>
  <c r="G886" i="2"/>
  <c r="H886" i="2" s="1"/>
  <c r="L886" i="2" s="1"/>
  <c r="Q886" i="2" s="1"/>
  <c r="U886" i="2" s="1"/>
  <c r="G180" i="2"/>
  <c r="H180" i="2" s="1"/>
  <c r="L180" i="2" s="1"/>
  <c r="Q180" i="2" s="1"/>
  <c r="U180" i="2" s="1"/>
  <c r="V810" i="2"/>
  <c r="W810" i="2" s="1"/>
  <c r="X810" i="2" s="1"/>
  <c r="F935" i="2"/>
  <c r="H935" i="2" s="1"/>
  <c r="L935" i="2" s="1"/>
  <c r="F82" i="2"/>
  <c r="H82" i="2" s="1"/>
  <c r="L82" i="2" s="1"/>
  <c r="Q82" i="2" s="1"/>
  <c r="U82" i="2" s="1"/>
  <c r="V85" i="2"/>
  <c r="W85" i="2" s="1"/>
  <c r="X85" i="2" s="1"/>
  <c r="G115" i="2"/>
  <c r="H115" i="2" s="1"/>
  <c r="L115" i="2" s="1"/>
  <c r="Q115" i="2" s="1"/>
  <c r="U115" i="2" s="1"/>
  <c r="G105" i="2"/>
  <c r="H105" i="2" s="1"/>
  <c r="L105" i="2" s="1"/>
  <c r="Q105" i="2" s="1"/>
  <c r="U105" i="2" s="1"/>
  <c r="V392" i="2"/>
  <c r="W392" i="2" s="1"/>
  <c r="X392" i="2" s="1"/>
  <c r="F403" i="2"/>
  <c r="H403" i="2" s="1"/>
  <c r="L403" i="2" s="1"/>
  <c r="Q403" i="2" s="1"/>
  <c r="U403" i="2" s="1"/>
  <c r="G800" i="2"/>
  <c r="H800" i="2" s="1"/>
  <c r="L800" i="2" s="1"/>
  <c r="Q800" i="2" s="1"/>
  <c r="U800" i="2" s="1"/>
  <c r="F741" i="2"/>
  <c r="H741" i="2" s="1"/>
  <c r="L741" i="2" s="1"/>
  <c r="Q741" i="2" s="1"/>
  <c r="U741" i="2" s="1"/>
  <c r="V662" i="2"/>
  <c r="W662" i="2" s="1"/>
  <c r="X662" i="2" s="1"/>
  <c r="V952" i="2"/>
  <c r="W952" i="2" s="1"/>
  <c r="X952" i="2" s="1"/>
  <c r="V561" i="2"/>
  <c r="W561" i="2" s="1"/>
  <c r="X561" i="2" s="1"/>
  <c r="H402" i="2"/>
  <c r="L402" i="2" s="1"/>
  <c r="Q402" i="2" s="1"/>
  <c r="U402" i="2" s="1"/>
  <c r="V716" i="2"/>
  <c r="W716" i="2" s="1"/>
  <c r="X716" i="2" s="1"/>
  <c r="V301" i="2"/>
  <c r="W301" i="2" s="1"/>
  <c r="X301" i="2" s="1"/>
  <c r="V527" i="2"/>
  <c r="W527" i="2" s="1"/>
  <c r="X527" i="2" s="1"/>
  <c r="V506" i="2"/>
  <c r="W506" i="2" s="1"/>
  <c r="X506" i="2" s="1"/>
  <c r="G928" i="2"/>
  <c r="H928" i="2" s="1"/>
  <c r="L928" i="2" s="1"/>
  <c r="V300" i="2"/>
  <c r="W300" i="2" s="1"/>
  <c r="X300" i="2" s="1"/>
  <c r="V739" i="2"/>
  <c r="W739" i="2" s="1"/>
  <c r="X739" i="2" s="1"/>
  <c r="V977" i="2"/>
  <c r="W977" i="2" s="1"/>
  <c r="X977" i="2" s="1"/>
  <c r="V322" i="2"/>
  <c r="W322" i="2" s="1"/>
  <c r="X322" i="2" s="1"/>
  <c r="V596" i="2"/>
  <c r="W596" i="2" s="1"/>
  <c r="X596" i="2" s="1"/>
  <c r="F863" i="2"/>
  <c r="H863" i="2" s="1"/>
  <c r="L863" i="2" s="1"/>
  <c r="Q863" i="2" s="1"/>
  <c r="U863" i="2" s="1"/>
  <c r="V151" i="2"/>
  <c r="W151" i="2" s="1"/>
  <c r="X151" i="2" s="1"/>
  <c r="G317" i="2"/>
  <c r="H317" i="2" s="1"/>
  <c r="L317" i="2" s="1"/>
  <c r="Q317" i="2" s="1"/>
  <c r="U317" i="2" s="1"/>
  <c r="F866" i="2"/>
  <c r="H866" i="2" s="1"/>
  <c r="L866" i="2" s="1"/>
  <c r="Q866" i="2" s="1"/>
  <c r="U866" i="2" s="1"/>
  <c r="V165" i="2"/>
  <c r="W165" i="2" s="1"/>
  <c r="X165" i="2" s="1"/>
  <c r="F295" i="2"/>
  <c r="H295" i="2" s="1"/>
  <c r="L295" i="2" s="1"/>
  <c r="Q295" i="2" s="1"/>
  <c r="U295" i="2" s="1"/>
  <c r="G369" i="2"/>
  <c r="H369" i="2" s="1"/>
  <c r="L369" i="2" s="1"/>
  <c r="Q369" i="2" s="1"/>
  <c r="U369" i="2" s="1"/>
  <c r="G905" i="2"/>
  <c r="H905" i="2" s="1"/>
  <c r="L905" i="2" s="1"/>
  <c r="Q905" i="2" s="1"/>
  <c r="U905" i="2" s="1"/>
  <c r="F831" i="2"/>
  <c r="H831" i="2" s="1"/>
  <c r="L831" i="2" s="1"/>
  <c r="Q831" i="2" s="1"/>
  <c r="U831" i="2" s="1"/>
  <c r="V125" i="2"/>
  <c r="W125" i="2" s="1"/>
  <c r="X125" i="2" s="1"/>
  <c r="G83" i="2"/>
  <c r="H83" i="2" s="1"/>
  <c r="L83" i="2" s="1"/>
  <c r="Q83" i="2" s="1"/>
  <c r="U83" i="2" s="1"/>
  <c r="F230" i="2"/>
  <c r="H230" i="2" s="1"/>
  <c r="L230" i="2" s="1"/>
  <c r="Q230" i="2" s="1"/>
  <c r="U230" i="2" s="1"/>
  <c r="V348" i="2"/>
  <c r="W348" i="2" s="1"/>
  <c r="X348" i="2" s="1"/>
  <c r="V692" i="2"/>
  <c r="W692" i="2" s="1"/>
  <c r="X692" i="2" s="1"/>
  <c r="F609" i="2"/>
  <c r="H609" i="2" s="1"/>
  <c r="L609" i="2" s="1"/>
  <c r="Q609" i="2" s="1"/>
  <c r="U609" i="2" s="1"/>
  <c r="F763" i="2"/>
  <c r="H763" i="2" s="1"/>
  <c r="L763" i="2" s="1"/>
  <c r="G887" i="2"/>
  <c r="H887" i="2" s="1"/>
  <c r="L887" i="2" s="1"/>
  <c r="Q887" i="2" s="1"/>
  <c r="U887" i="2" s="1"/>
  <c r="F803" i="2"/>
  <c r="H803" i="2" s="1"/>
  <c r="L803" i="2" s="1"/>
  <c r="Q803" i="2" s="1"/>
  <c r="U803" i="2" s="1"/>
  <c r="V163" i="2"/>
  <c r="W163" i="2" s="1"/>
  <c r="X163" i="2" s="1"/>
  <c r="V852" i="2"/>
  <c r="W852" i="2" s="1"/>
  <c r="X852" i="2" s="1"/>
  <c r="F743" i="2"/>
  <c r="H743" i="2" s="1"/>
  <c r="L743" i="2" s="1"/>
  <c r="Q743" i="2" s="1"/>
  <c r="U743" i="2" s="1"/>
  <c r="F974" i="2"/>
  <c r="H974" i="2" s="1"/>
  <c r="L974" i="2" s="1"/>
  <c r="Q974" i="2" s="1"/>
  <c r="U974" i="2" s="1"/>
  <c r="G578" i="2"/>
  <c r="H578" i="2" s="1"/>
  <c r="L578" i="2" s="1"/>
  <c r="Q578" i="2" s="1"/>
  <c r="U578" i="2" s="1"/>
  <c r="V666" i="2"/>
  <c r="W666" i="2" s="1"/>
  <c r="X666" i="2" s="1"/>
  <c r="V978" i="2"/>
  <c r="W978" i="2" s="1"/>
  <c r="X978" i="2" s="1"/>
  <c r="V208" i="2"/>
  <c r="W208" i="2" s="1"/>
  <c r="X208" i="2" s="1"/>
  <c r="F399" i="2"/>
  <c r="H399" i="2" s="1"/>
  <c r="L399" i="2" s="1"/>
  <c r="Q399" i="2" s="1"/>
  <c r="U399" i="2" s="1"/>
  <c r="G510" i="2"/>
  <c r="H510" i="2" s="1"/>
  <c r="L510" i="2" s="1"/>
  <c r="Q510" i="2" s="1"/>
  <c r="U510" i="2" s="1"/>
  <c r="V16" i="2"/>
  <c r="W16" i="2" s="1"/>
  <c r="X16" i="2" s="1"/>
  <c r="G209" i="2"/>
  <c r="H209" i="2" s="1"/>
  <c r="L209" i="2" s="1"/>
  <c r="Q209" i="2" s="1"/>
  <c r="U209" i="2" s="1"/>
  <c r="G168" i="2"/>
  <c r="H168" i="2" s="1"/>
  <c r="L168" i="2" s="1"/>
  <c r="Q168" i="2" s="1"/>
  <c r="U168" i="2" s="1"/>
  <c r="G242" i="2"/>
  <c r="H242" i="2" s="1"/>
  <c r="L242" i="2" s="1"/>
  <c r="Q242" i="2" s="1"/>
  <c r="U242" i="2" s="1"/>
  <c r="V495" i="2"/>
  <c r="W495" i="2" s="1"/>
  <c r="X495" i="2" s="1"/>
  <c r="F447" i="2"/>
  <c r="H447" i="2" s="1"/>
  <c r="L447" i="2" s="1"/>
  <c r="Q447" i="2" s="1"/>
  <c r="U447" i="2" s="1"/>
  <c r="F517" i="2"/>
  <c r="H517" i="2" s="1"/>
  <c r="L517" i="2" s="1"/>
  <c r="Q517" i="2" s="1"/>
  <c r="U517" i="2" s="1"/>
  <c r="V723" i="2"/>
  <c r="W723" i="2" s="1"/>
  <c r="X723" i="2" s="1"/>
  <c r="G40" i="2"/>
  <c r="H40" i="2" s="1"/>
  <c r="L40" i="2" s="1"/>
  <c r="Q40" i="2" s="1"/>
  <c r="U40" i="2" s="1"/>
  <c r="F164" i="2"/>
  <c r="H164" i="2" s="1"/>
  <c r="L164" i="2" s="1"/>
  <c r="Q164" i="2" s="1"/>
  <c r="U164" i="2" s="1"/>
  <c r="V197" i="2"/>
  <c r="W197" i="2" s="1"/>
  <c r="X197" i="2" s="1"/>
  <c r="F244" i="2"/>
  <c r="H244" i="2" s="1"/>
  <c r="L244" i="2" s="1"/>
  <c r="Q244" i="2" s="1"/>
  <c r="U244" i="2" s="1"/>
  <c r="G246" i="2"/>
  <c r="H246" i="2" s="1"/>
  <c r="L246" i="2" s="1"/>
  <c r="Q246" i="2" s="1"/>
  <c r="U246" i="2" s="1"/>
  <c r="V352" i="2"/>
  <c r="W352" i="2" s="1"/>
  <c r="X352" i="2" s="1"/>
  <c r="G264" i="2"/>
  <c r="H264" i="2" s="1"/>
  <c r="L264" i="2" s="1"/>
  <c r="Q264" i="2" s="1"/>
  <c r="U264" i="2" s="1"/>
  <c r="G341" i="2"/>
  <c r="H341" i="2" s="1"/>
  <c r="L341" i="2" s="1"/>
  <c r="Q341" i="2" s="1"/>
  <c r="U341" i="2" s="1"/>
  <c r="V556" i="2"/>
  <c r="W556" i="2" s="1"/>
  <c r="X556" i="2" s="1"/>
  <c r="V567" i="2"/>
  <c r="W567" i="2" s="1"/>
  <c r="X567" i="2" s="1"/>
  <c r="V647" i="2"/>
  <c r="W647" i="2" s="1"/>
  <c r="X647" i="2" s="1"/>
  <c r="V762" i="2"/>
  <c r="W762" i="2" s="1"/>
  <c r="X762" i="2" s="1"/>
  <c r="G709" i="2"/>
  <c r="H709" i="2" s="1"/>
  <c r="L709" i="2" s="1"/>
  <c r="Q709" i="2" s="1"/>
  <c r="U709" i="2" s="1"/>
  <c r="G750" i="2"/>
  <c r="H750" i="2" s="1"/>
  <c r="L750" i="2" s="1"/>
  <c r="Q750" i="2" s="1"/>
  <c r="U750" i="2" s="1"/>
  <c r="G833" i="2"/>
  <c r="H833" i="2" s="1"/>
  <c r="L833" i="2" s="1"/>
  <c r="V91" i="2"/>
  <c r="W91" i="2" s="1"/>
  <c r="X91" i="2" s="1"/>
  <c r="V233" i="2"/>
  <c r="W233" i="2" s="1"/>
  <c r="X233" i="2" s="1"/>
  <c r="G494" i="2"/>
  <c r="H494" i="2" s="1"/>
  <c r="L494" i="2" s="1"/>
  <c r="Q494" i="2" s="1"/>
  <c r="U494" i="2" s="1"/>
  <c r="G565" i="2"/>
  <c r="H565" i="2" s="1"/>
  <c r="L565" i="2" s="1"/>
  <c r="Q565" i="2" s="1"/>
  <c r="U565" i="2" s="1"/>
  <c r="G789" i="2"/>
  <c r="H789" i="2" s="1"/>
  <c r="L789" i="2" s="1"/>
  <c r="Q789" i="2" s="1"/>
  <c r="U789" i="2" s="1"/>
  <c r="V933" i="2"/>
  <c r="W933" i="2" s="1"/>
  <c r="X933" i="2" s="1"/>
  <c r="V809" i="2"/>
  <c r="W809" i="2" s="1"/>
  <c r="X809" i="2" s="1"/>
  <c r="V73" i="2"/>
  <c r="W73" i="2" s="1"/>
  <c r="X73" i="2" s="1"/>
  <c r="V284" i="2"/>
  <c r="W284" i="2" s="1"/>
  <c r="X284" i="2" s="1"/>
  <c r="F485" i="2"/>
  <c r="H485" i="2" s="1"/>
  <c r="L485" i="2" s="1"/>
  <c r="Q485" i="2" s="1"/>
  <c r="U485" i="2" s="1"/>
  <c r="V849" i="2"/>
  <c r="W849" i="2" s="1"/>
  <c r="X849" i="2" s="1"/>
  <c r="Y849" i="2" s="1"/>
  <c r="Z849" i="2" s="1"/>
  <c r="G586" i="2"/>
  <c r="H586" i="2" s="1"/>
  <c r="L586" i="2" s="1"/>
  <c r="G534" i="2"/>
  <c r="H534" i="2" s="1"/>
  <c r="L534" i="2" s="1"/>
  <c r="Q534" i="2" s="1"/>
  <c r="U534" i="2" s="1"/>
  <c r="V581" i="2"/>
  <c r="W581" i="2" s="1"/>
  <c r="X581" i="2" s="1"/>
  <c r="G453" i="2"/>
  <c r="H453" i="2" s="1"/>
  <c r="L453" i="2" s="1"/>
  <c r="Q453" i="2" s="1"/>
  <c r="U453" i="2" s="1"/>
  <c r="F737" i="2"/>
  <c r="H737" i="2" s="1"/>
  <c r="L737" i="2" s="1"/>
  <c r="Q737" i="2" s="1"/>
  <c r="U737" i="2" s="1"/>
  <c r="F779" i="2"/>
  <c r="H779" i="2" s="1"/>
  <c r="L779" i="2" s="1"/>
  <c r="F597" i="2"/>
  <c r="H597" i="2" s="1"/>
  <c r="L597" i="2" s="1"/>
  <c r="Q597" i="2" s="1"/>
  <c r="U597" i="2" s="1"/>
  <c r="F895" i="2"/>
  <c r="H895" i="2" s="1"/>
  <c r="L895" i="2" s="1"/>
  <c r="Q895" i="2" s="1"/>
  <c r="U895" i="2" s="1"/>
  <c r="G968" i="2"/>
  <c r="H968" i="2" s="1"/>
  <c r="L968" i="2" s="1"/>
  <c r="Q968" i="2" s="1"/>
  <c r="U968" i="2" s="1"/>
  <c r="G890" i="2"/>
  <c r="H890" i="2" s="1"/>
  <c r="L890" i="2" s="1"/>
  <c r="Q890" i="2" s="1"/>
  <c r="U890" i="2" s="1"/>
  <c r="F855" i="2"/>
  <c r="H855" i="2" s="1"/>
  <c r="L855" i="2" s="1"/>
  <c r="Q855" i="2" s="1"/>
  <c r="U855" i="2" s="1"/>
  <c r="V283" i="2"/>
  <c r="W283" i="2" s="1"/>
  <c r="X283" i="2" s="1"/>
  <c r="V390" i="2"/>
  <c r="W390" i="2" s="1"/>
  <c r="X390" i="2" s="1"/>
  <c r="F262" i="2"/>
  <c r="H262" i="2" s="1"/>
  <c r="L262" i="2" s="1"/>
  <c r="Q262" i="2" s="1"/>
  <c r="U262" i="2" s="1"/>
  <c r="F492" i="2"/>
  <c r="H492" i="2" s="1"/>
  <c r="L492" i="2" s="1"/>
  <c r="F900" i="2"/>
  <c r="H900" i="2" s="1"/>
  <c r="L900" i="2" s="1"/>
  <c r="Q900" i="2" s="1"/>
  <c r="U900" i="2" s="1"/>
  <c r="V836" i="2"/>
  <c r="W836" i="2" s="1"/>
  <c r="X836" i="2" s="1"/>
  <c r="G99" i="2"/>
  <c r="H99" i="2" s="1"/>
  <c r="L99" i="2" s="1"/>
  <c r="Q99" i="2" s="1"/>
  <c r="U99" i="2" s="1"/>
  <c r="F685" i="2"/>
  <c r="H685" i="2" s="1"/>
  <c r="L685" i="2" s="1"/>
  <c r="Q685" i="2" s="1"/>
  <c r="U685" i="2" s="1"/>
  <c r="F366" i="2"/>
  <c r="H366" i="2" s="1"/>
  <c r="L366" i="2" s="1"/>
  <c r="Q366" i="2" s="1"/>
  <c r="U366" i="2" s="1"/>
  <c r="V157" i="2"/>
  <c r="W157" i="2" s="1"/>
  <c r="X157" i="2" s="1"/>
  <c r="F110" i="2"/>
  <c r="H110" i="2" s="1"/>
  <c r="L110" i="2" s="1"/>
  <c r="Q110" i="2" s="1"/>
  <c r="U110" i="2" s="1"/>
  <c r="F104" i="2"/>
  <c r="H104" i="2" s="1"/>
  <c r="L104" i="2" s="1"/>
  <c r="Q104" i="2" s="1"/>
  <c r="U104" i="2" s="1"/>
  <c r="G159" i="2"/>
  <c r="H159" i="2" s="1"/>
  <c r="L159" i="2" s="1"/>
  <c r="Q159" i="2" s="1"/>
  <c r="U159" i="2" s="1"/>
  <c r="G308" i="2"/>
  <c r="H308" i="2" s="1"/>
  <c r="L308" i="2" s="1"/>
  <c r="Q308" i="2" s="1"/>
  <c r="U308" i="2" s="1"/>
  <c r="G359" i="2"/>
  <c r="H359" i="2" s="1"/>
  <c r="L359" i="2" s="1"/>
  <c r="F491" i="2"/>
  <c r="G499" i="2"/>
  <c r="H499" i="2" s="1"/>
  <c r="L499" i="2" s="1"/>
  <c r="V796" i="2"/>
  <c r="W796" i="2" s="1"/>
  <c r="X796" i="2" s="1"/>
  <c r="G753" i="2"/>
  <c r="H753" i="2" s="1"/>
  <c r="L753" i="2" s="1"/>
  <c r="Q753" i="2" s="1"/>
  <c r="U753" i="2" s="1"/>
  <c r="F987" i="2"/>
  <c r="H987" i="2" s="1"/>
  <c r="L987" i="2" s="1"/>
  <c r="Q987" i="2" s="1"/>
  <c r="U987" i="2" s="1"/>
  <c r="V35" i="2"/>
  <c r="W35" i="2" s="1"/>
  <c r="X35" i="2" s="1"/>
  <c r="V22" i="2"/>
  <c r="W22" i="2" s="1"/>
  <c r="X22" i="2" s="1"/>
  <c r="V439" i="2"/>
  <c r="W439" i="2" s="1"/>
  <c r="X439" i="2" s="1"/>
  <c r="F285" i="2"/>
  <c r="H285" i="2" s="1"/>
  <c r="L285" i="2" s="1"/>
  <c r="Q285" i="2" s="1"/>
  <c r="U285" i="2" s="1"/>
  <c r="G344" i="2"/>
  <c r="H344" i="2" s="1"/>
  <c r="L344" i="2" s="1"/>
  <c r="Q344" i="2" s="1"/>
  <c r="U344" i="2" s="1"/>
  <c r="V446" i="2"/>
  <c r="W446" i="2" s="1"/>
  <c r="X446" i="2" s="1"/>
  <c r="G727" i="2"/>
  <c r="H727" i="2" s="1"/>
  <c r="L727" i="2" s="1"/>
  <c r="Q727" i="2" s="1"/>
  <c r="U727" i="2" s="1"/>
  <c r="V962" i="2"/>
  <c r="W962" i="2" s="1"/>
  <c r="X962" i="2" s="1"/>
  <c r="G651" i="2"/>
  <c r="H651" i="2" s="1"/>
  <c r="L651" i="2" s="1"/>
  <c r="Q651" i="2" s="1"/>
  <c r="U651" i="2" s="1"/>
  <c r="V841" i="2"/>
  <c r="W841" i="2" s="1"/>
  <c r="X841" i="2" s="1"/>
  <c r="F293" i="2"/>
  <c r="H293" i="2" s="1"/>
  <c r="L293" i="2" s="1"/>
  <c r="Q293" i="2" s="1"/>
  <c r="U293" i="2" s="1"/>
  <c r="V600" i="2"/>
  <c r="W600" i="2" s="1"/>
  <c r="X600" i="2" s="1"/>
  <c r="G157" i="2"/>
  <c r="H157" i="2" s="1"/>
  <c r="L157" i="2" s="1"/>
  <c r="Q157" i="2" s="1"/>
  <c r="U157" i="2" s="1"/>
  <c r="V860" i="2"/>
  <c r="W860" i="2" s="1"/>
  <c r="X860" i="2" s="1"/>
  <c r="G212" i="2"/>
  <c r="H212" i="2" s="1"/>
  <c r="L212" i="2" s="1"/>
  <c r="Q212" i="2" s="1"/>
  <c r="U212" i="2" s="1"/>
  <c r="G81" i="2"/>
  <c r="F189" i="2"/>
  <c r="H189" i="2" s="1"/>
  <c r="L189" i="2" s="1"/>
  <c r="Q189" i="2" s="1"/>
  <c r="U189" i="2" s="1"/>
  <c r="V175" i="2"/>
  <c r="W175" i="2" s="1"/>
  <c r="X175" i="2" s="1"/>
  <c r="F213" i="2"/>
  <c r="H213" i="2" s="1"/>
  <c r="L213" i="2" s="1"/>
  <c r="Q213" i="2" s="1"/>
  <c r="U213" i="2" s="1"/>
  <c r="G397" i="2"/>
  <c r="H397" i="2" s="1"/>
  <c r="L397" i="2" s="1"/>
  <c r="Q397" i="2" s="1"/>
  <c r="U397" i="2" s="1"/>
  <c r="G421" i="2"/>
  <c r="H421" i="2" s="1"/>
  <c r="L421" i="2" s="1"/>
  <c r="Q421" i="2" s="1"/>
  <c r="U421" i="2" s="1"/>
  <c r="F454" i="2"/>
  <c r="H454" i="2" s="1"/>
  <c r="L454" i="2" s="1"/>
  <c r="Q454" i="2" s="1"/>
  <c r="U454" i="2" s="1"/>
  <c r="G424" i="2"/>
  <c r="H424" i="2" s="1"/>
  <c r="L424" i="2" s="1"/>
  <c r="Q424" i="2" s="1"/>
  <c r="U424" i="2" s="1"/>
  <c r="G526" i="2"/>
  <c r="H526" i="2" s="1"/>
  <c r="L526" i="2" s="1"/>
  <c r="Q526" i="2" s="1"/>
  <c r="U526" i="2" s="1"/>
  <c r="V750" i="2"/>
  <c r="W750" i="2" s="1"/>
  <c r="X750" i="2" s="1"/>
  <c r="G889" i="2"/>
  <c r="H889" i="2" s="1"/>
  <c r="L889" i="2" s="1"/>
  <c r="Q889" i="2" s="1"/>
  <c r="U889" i="2" s="1"/>
  <c r="F49" i="2"/>
  <c r="H49" i="2" s="1"/>
  <c r="L49" i="2" s="1"/>
  <c r="Q49" i="2" s="1"/>
  <c r="U49" i="2" s="1"/>
  <c r="G63" i="2"/>
  <c r="H63" i="2" s="1"/>
  <c r="L63" i="2" s="1"/>
  <c r="Q63" i="2" s="1"/>
  <c r="U63" i="2" s="1"/>
  <c r="F81" i="2"/>
  <c r="V156" i="2"/>
  <c r="W156" i="2" s="1"/>
  <c r="X156" i="2" s="1"/>
  <c r="V316" i="2"/>
  <c r="W316" i="2" s="1"/>
  <c r="X316" i="2" s="1"/>
  <c r="G300" i="2"/>
  <c r="H300" i="2" s="1"/>
  <c r="L300" i="2" s="1"/>
  <c r="Q300" i="2" s="1"/>
  <c r="U300" i="2" s="1"/>
  <c r="F323" i="2"/>
  <c r="H323" i="2" s="1"/>
  <c r="L323" i="2" s="1"/>
  <c r="Q323" i="2" s="1"/>
  <c r="U323" i="2" s="1"/>
  <c r="G393" i="2"/>
  <c r="H393" i="2" s="1"/>
  <c r="L393" i="2" s="1"/>
  <c r="Q393" i="2" s="1"/>
  <c r="U393" i="2" s="1"/>
  <c r="V513" i="2"/>
  <c r="W513" i="2" s="1"/>
  <c r="X513" i="2" s="1"/>
  <c r="V559" i="2"/>
  <c r="W559" i="2" s="1"/>
  <c r="X559" i="2" s="1"/>
  <c r="G562" i="2"/>
  <c r="H562" i="2" s="1"/>
  <c r="L562" i="2" s="1"/>
  <c r="Q562" i="2" s="1"/>
  <c r="U562" i="2" s="1"/>
  <c r="G629" i="2"/>
  <c r="H629" i="2" s="1"/>
  <c r="L629" i="2" s="1"/>
  <c r="Q629" i="2" s="1"/>
  <c r="U629" i="2" s="1"/>
  <c r="V798" i="2"/>
  <c r="W798" i="2" s="1"/>
  <c r="X798" i="2" s="1"/>
  <c r="V922" i="2"/>
  <c r="W922" i="2" s="1"/>
  <c r="X922" i="2" s="1"/>
  <c r="G958" i="2"/>
  <c r="H958" i="2" s="1"/>
  <c r="L958" i="2" s="1"/>
  <c r="Q958" i="2" s="1"/>
  <c r="U958" i="2" s="1"/>
  <c r="G527" i="2"/>
  <c r="H527" i="2" s="1"/>
  <c r="L527" i="2" s="1"/>
  <c r="Q527" i="2" s="1"/>
  <c r="U527" i="2" s="1"/>
  <c r="G321" i="2"/>
  <c r="H321" i="2" s="1"/>
  <c r="L321" i="2" s="1"/>
  <c r="Q321" i="2" s="1"/>
  <c r="U321" i="2" s="1"/>
  <c r="F786" i="2"/>
  <c r="H786" i="2" s="1"/>
  <c r="L786" i="2" s="1"/>
  <c r="Q786" i="2" s="1"/>
  <c r="U786" i="2" s="1"/>
  <c r="F136" i="2"/>
  <c r="H136" i="2" s="1"/>
  <c r="L136" i="2" s="1"/>
  <c r="Q136" i="2" s="1"/>
  <c r="U136" i="2" s="1"/>
  <c r="G446" i="2"/>
  <c r="G572" i="2"/>
  <c r="H572" i="2" s="1"/>
  <c r="L572" i="2" s="1"/>
  <c r="Q572" i="2" s="1"/>
  <c r="U572" i="2" s="1"/>
  <c r="F645" i="2"/>
  <c r="H645" i="2" s="1"/>
  <c r="L645" i="2" s="1"/>
  <c r="Q645" i="2" s="1"/>
  <c r="U645" i="2" s="1"/>
  <c r="G717" i="2"/>
  <c r="H717" i="2" s="1"/>
  <c r="L717" i="2" s="1"/>
  <c r="Q717" i="2" s="1"/>
  <c r="U717" i="2" s="1"/>
  <c r="V790" i="2"/>
  <c r="W790" i="2" s="1"/>
  <c r="X790" i="2" s="1"/>
  <c r="V60" i="2"/>
  <c r="W60" i="2" s="1"/>
  <c r="X60" i="2" s="1"/>
  <c r="F65" i="2"/>
  <c r="H65" i="2" s="1"/>
  <c r="L65" i="2" s="1"/>
  <c r="Q65" i="2" s="1"/>
  <c r="U65" i="2" s="1"/>
  <c r="F446" i="2"/>
  <c r="V878" i="2"/>
  <c r="W878" i="2" s="1"/>
  <c r="X878" i="2" s="1"/>
  <c r="G897" i="2"/>
  <c r="H897" i="2" s="1"/>
  <c r="L897" i="2" s="1"/>
  <c r="V911" i="2"/>
  <c r="W911" i="2" s="1"/>
  <c r="X911" i="2" s="1"/>
  <c r="V895" i="2"/>
  <c r="W895" i="2" s="1"/>
  <c r="X895" i="2" s="1"/>
  <c r="V309" i="2"/>
  <c r="W309" i="2" s="1"/>
  <c r="X309" i="2" s="1"/>
  <c r="V564" i="2"/>
  <c r="W564" i="2" s="1"/>
  <c r="X564" i="2" s="1"/>
  <c r="V74" i="2"/>
  <c r="W74" i="2" s="1"/>
  <c r="X74" i="2" s="1"/>
  <c r="V201" i="2"/>
  <c r="W201" i="2" s="1"/>
  <c r="X201" i="2" s="1"/>
  <c r="Y201" i="2" s="1"/>
  <c r="V113" i="2"/>
  <c r="W113" i="2" s="1"/>
  <c r="X113" i="2" s="1"/>
  <c r="V584" i="2"/>
  <c r="W584" i="2" s="1"/>
  <c r="X584" i="2" s="1"/>
  <c r="V420" i="2"/>
  <c r="W420" i="2" s="1"/>
  <c r="X420" i="2" s="1"/>
  <c r="V462" i="2"/>
  <c r="W462" i="2" s="1"/>
  <c r="X462" i="2" s="1"/>
  <c r="V875" i="2"/>
  <c r="W875" i="2" s="1"/>
  <c r="X875" i="2" s="1"/>
  <c r="V166" i="2"/>
  <c r="W166" i="2" s="1"/>
  <c r="X166" i="2" s="1"/>
  <c r="V189" i="2"/>
  <c r="W189" i="2" s="1"/>
  <c r="X189" i="2" s="1"/>
  <c r="V521" i="2"/>
  <c r="W521" i="2" s="1"/>
  <c r="X521" i="2" s="1"/>
  <c r="V612" i="2"/>
  <c r="W612" i="2" s="1"/>
  <c r="X612" i="2" s="1"/>
  <c r="V236" i="2"/>
  <c r="W236" i="2" s="1"/>
  <c r="X236" i="2" s="1"/>
  <c r="V447" i="2"/>
  <c r="W447" i="2" s="1"/>
  <c r="X447" i="2" s="1"/>
  <c r="V525" i="2"/>
  <c r="W525" i="2" s="1"/>
  <c r="X525" i="2" s="1"/>
  <c r="V987" i="2"/>
  <c r="W987" i="2" s="1"/>
  <c r="X987" i="2" s="1"/>
  <c r="V717" i="2"/>
  <c r="W717" i="2" s="1"/>
  <c r="X717" i="2" s="1"/>
  <c r="V989" i="2"/>
  <c r="W989" i="2" s="1"/>
  <c r="X989" i="2" s="1"/>
  <c r="V822" i="2"/>
  <c r="W822" i="2" s="1"/>
  <c r="X822" i="2" s="1"/>
  <c r="V66" i="2"/>
  <c r="W66" i="2" s="1"/>
  <c r="X66" i="2" s="1"/>
  <c r="V206" i="2"/>
  <c r="W206" i="2" s="1"/>
  <c r="X206" i="2" s="1"/>
  <c r="H39" i="2"/>
  <c r="L39" i="2" s="1"/>
  <c r="Q39" i="2" s="1"/>
  <c r="U39" i="2" s="1"/>
  <c r="V44" i="2"/>
  <c r="W44" i="2" s="1"/>
  <c r="X44" i="2" s="1"/>
  <c r="V152" i="2"/>
  <c r="W152" i="2" s="1"/>
  <c r="X152" i="2" s="1"/>
  <c r="F171" i="2"/>
  <c r="H171" i="2" s="1"/>
  <c r="L171" i="2" s="1"/>
  <c r="G372" i="2"/>
  <c r="H372" i="2" s="1"/>
  <c r="L372" i="2" s="1"/>
  <c r="Q372" i="2" s="1"/>
  <c r="U372" i="2" s="1"/>
  <c r="G463" i="2"/>
  <c r="H463" i="2" s="1"/>
  <c r="L463" i="2" s="1"/>
  <c r="Q463" i="2" s="1"/>
  <c r="U463" i="2" s="1"/>
  <c r="V386" i="2"/>
  <c r="W386" i="2" s="1"/>
  <c r="X386" i="2" s="1"/>
  <c r="V675" i="2"/>
  <c r="W675" i="2" s="1"/>
  <c r="X675" i="2" s="1"/>
  <c r="V727" i="2"/>
  <c r="W727" i="2" s="1"/>
  <c r="X727" i="2" s="1"/>
  <c r="G852" i="2"/>
  <c r="H852" i="2" s="1"/>
  <c r="L852" i="2" s="1"/>
  <c r="Q852" i="2" s="1"/>
  <c r="U852" i="2" s="1"/>
  <c r="G807" i="2"/>
  <c r="H807" i="2" s="1"/>
  <c r="L807" i="2" s="1"/>
  <c r="Q807" i="2" s="1"/>
  <c r="U807" i="2" s="1"/>
  <c r="G998" i="2"/>
  <c r="H998" i="2" s="1"/>
  <c r="L998" i="2" s="1"/>
  <c r="Q998" i="2" s="1"/>
  <c r="U998" i="2" s="1"/>
  <c r="V34" i="2"/>
  <c r="W34" i="2" s="1"/>
  <c r="X34" i="2" s="1"/>
  <c r="F176" i="2"/>
  <c r="H176" i="2" s="1"/>
  <c r="L176" i="2" s="1"/>
  <c r="Q176" i="2" s="1"/>
  <c r="U176" i="2" s="1"/>
  <c r="G329" i="2"/>
  <c r="H329" i="2" s="1"/>
  <c r="L329" i="2" s="1"/>
  <c r="Q329" i="2" s="1"/>
  <c r="U329" i="2" s="1"/>
  <c r="G500" i="2"/>
  <c r="H500" i="2" s="1"/>
  <c r="L500" i="2" s="1"/>
  <c r="Q500" i="2" s="1"/>
  <c r="U500" i="2" s="1"/>
  <c r="V248" i="2"/>
  <c r="W248" i="2" s="1"/>
  <c r="X248" i="2" s="1"/>
  <c r="V472" i="2"/>
  <c r="W472" i="2" s="1"/>
  <c r="X472" i="2" s="1"/>
  <c r="F166" i="2"/>
  <c r="H166" i="2" s="1"/>
  <c r="L166" i="2" s="1"/>
  <c r="Q166" i="2" s="1"/>
  <c r="U166" i="2" s="1"/>
  <c r="V256" i="2"/>
  <c r="W256" i="2" s="1"/>
  <c r="X256" i="2" s="1"/>
  <c r="G320" i="2"/>
  <c r="H320" i="2" s="1"/>
  <c r="L320" i="2" s="1"/>
  <c r="Q320" i="2" s="1"/>
  <c r="U320" i="2" s="1"/>
  <c r="V340" i="2"/>
  <c r="W340" i="2" s="1"/>
  <c r="X340" i="2" s="1"/>
  <c r="V26" i="2"/>
  <c r="W26" i="2" s="1"/>
  <c r="X26" i="2" s="1"/>
  <c r="V139" i="2"/>
  <c r="W139" i="2" s="1"/>
  <c r="X139" i="2" s="1"/>
  <c r="V185" i="2"/>
  <c r="W185" i="2" s="1"/>
  <c r="X185" i="2" s="1"/>
  <c r="F143" i="2"/>
  <c r="H143" i="2" s="1"/>
  <c r="L143" i="2" s="1"/>
  <c r="Q143" i="2" s="1"/>
  <c r="U143" i="2" s="1"/>
  <c r="V182" i="2"/>
  <c r="W182" i="2" s="1"/>
  <c r="X182" i="2" s="1"/>
  <c r="V321" i="2"/>
  <c r="W321" i="2" s="1"/>
  <c r="X321" i="2" s="1"/>
  <c r="F219" i="2"/>
  <c r="H219" i="2" s="1"/>
  <c r="L219" i="2" s="1"/>
  <c r="V488" i="2"/>
  <c r="W488" i="2" s="1"/>
  <c r="X488" i="2" s="1"/>
  <c r="V479" i="2"/>
  <c r="W479" i="2" s="1"/>
  <c r="X479" i="2" s="1"/>
  <c r="V713" i="2"/>
  <c r="W713" i="2" s="1"/>
  <c r="X713" i="2" s="1"/>
  <c r="V769" i="2"/>
  <c r="W769" i="2" s="1"/>
  <c r="X769" i="2" s="1"/>
  <c r="G793" i="2"/>
  <c r="H793" i="2" s="1"/>
  <c r="L793" i="2" s="1"/>
  <c r="Q793" i="2" s="1"/>
  <c r="U793" i="2" s="1"/>
  <c r="F819" i="2"/>
  <c r="H819" i="2" s="1"/>
  <c r="L819" i="2" s="1"/>
  <c r="Q819" i="2" s="1"/>
  <c r="U819" i="2" s="1"/>
  <c r="F880" i="2"/>
  <c r="H880" i="2" s="1"/>
  <c r="L880" i="2" s="1"/>
  <c r="Q880" i="2" s="1"/>
  <c r="U880" i="2" s="1"/>
  <c r="V958" i="2"/>
  <c r="W958" i="2" s="1"/>
  <c r="X958" i="2" s="1"/>
  <c r="G817" i="2"/>
  <c r="H817" i="2" s="1"/>
  <c r="L817" i="2" s="1"/>
  <c r="Q817" i="2" s="1"/>
  <c r="U817" i="2" s="1"/>
  <c r="V504" i="2"/>
  <c r="W504" i="2" s="1"/>
  <c r="X504" i="2" s="1"/>
  <c r="V850" i="2"/>
  <c r="W850" i="2" s="1"/>
  <c r="X850" i="2" s="1"/>
  <c r="F679" i="2"/>
  <c r="H679" i="2" s="1"/>
  <c r="L679" i="2" s="1"/>
  <c r="Q679" i="2" s="1"/>
  <c r="U679" i="2" s="1"/>
  <c r="F884" i="2"/>
  <c r="H884" i="2" s="1"/>
  <c r="L884" i="2" s="1"/>
  <c r="Q884" i="2" s="1"/>
  <c r="U884" i="2" s="1"/>
  <c r="F898" i="2"/>
  <c r="H898" i="2" s="1"/>
  <c r="L898" i="2" s="1"/>
  <c r="Q898" i="2" s="1"/>
  <c r="U898" i="2" s="1"/>
  <c r="G288" i="2"/>
  <c r="H288" i="2" s="1"/>
  <c r="L288" i="2" s="1"/>
  <c r="Q288" i="2" s="1"/>
  <c r="U288" i="2" s="1"/>
  <c r="V329" i="2"/>
  <c r="W329" i="2" s="1"/>
  <c r="X329" i="2" s="1"/>
  <c r="V381" i="2"/>
  <c r="W381" i="2" s="1"/>
  <c r="X381" i="2" s="1"/>
  <c r="G470" i="2"/>
  <c r="H470" i="2" s="1"/>
  <c r="L470" i="2" s="1"/>
  <c r="Q470" i="2" s="1"/>
  <c r="U470" i="2" s="1"/>
  <c r="V510" i="2"/>
  <c r="W510" i="2" s="1"/>
  <c r="X510" i="2" s="1"/>
  <c r="G430" i="2"/>
  <c r="H430" i="2" s="1"/>
  <c r="L430" i="2" s="1"/>
  <c r="Q430" i="2" s="1"/>
  <c r="U430" i="2" s="1"/>
  <c r="V402" i="2"/>
  <c r="W402" i="2" s="1"/>
  <c r="X402" i="2" s="1"/>
  <c r="G486" i="2"/>
  <c r="H486" i="2" s="1"/>
  <c r="L486" i="2" s="1"/>
  <c r="Q486" i="2" s="1"/>
  <c r="U486" i="2" s="1"/>
  <c r="V551" i="2"/>
  <c r="W551" i="2" s="1"/>
  <c r="X551" i="2" s="1"/>
  <c r="F550" i="2"/>
  <c r="H550" i="2" s="1"/>
  <c r="L550" i="2" s="1"/>
  <c r="Q550" i="2" s="1"/>
  <c r="U550" i="2" s="1"/>
  <c r="G620" i="2"/>
  <c r="H620" i="2" s="1"/>
  <c r="L620" i="2" s="1"/>
  <c r="Q620" i="2" s="1"/>
  <c r="U620" i="2" s="1"/>
  <c r="V913" i="2"/>
  <c r="W913" i="2" s="1"/>
  <c r="X913" i="2" s="1"/>
  <c r="V620" i="2"/>
  <c r="W620" i="2" s="1"/>
  <c r="X620" i="2" s="1"/>
  <c r="V829" i="2"/>
  <c r="W829" i="2" s="1"/>
  <c r="X829" i="2" s="1"/>
  <c r="G906" i="2"/>
  <c r="H906" i="2" s="1"/>
  <c r="L906" i="2" s="1"/>
  <c r="Q906" i="2" s="1"/>
  <c r="U906" i="2" s="1"/>
  <c r="V39" i="2"/>
  <c r="W39" i="2" s="1"/>
  <c r="X39" i="2" s="1"/>
  <c r="G822" i="2"/>
  <c r="V624" i="2"/>
  <c r="W624" i="2" s="1"/>
  <c r="X624" i="2" s="1"/>
  <c r="F195" i="2"/>
  <c r="H195" i="2" s="1"/>
  <c r="L195" i="2" s="1"/>
  <c r="Q195" i="2" s="1"/>
  <c r="U195" i="2" s="1"/>
  <c r="V288" i="2"/>
  <c r="W288" i="2" s="1"/>
  <c r="X288" i="2" s="1"/>
  <c r="F442" i="2"/>
  <c r="H442" i="2" s="1"/>
  <c r="L442" i="2" s="1"/>
  <c r="Q442" i="2" s="1"/>
  <c r="U442" i="2" s="1"/>
  <c r="G437" i="2"/>
  <c r="H437" i="2" s="1"/>
  <c r="L437" i="2" s="1"/>
  <c r="Q437" i="2" s="1"/>
  <c r="U437" i="2" s="1"/>
  <c r="F613" i="2"/>
  <c r="H613" i="2" s="1"/>
  <c r="L613" i="2" s="1"/>
  <c r="F677" i="2"/>
  <c r="H677" i="2" s="1"/>
  <c r="L677" i="2" s="1"/>
  <c r="Q677" i="2" s="1"/>
  <c r="U677" i="2" s="1"/>
  <c r="F661" i="2"/>
  <c r="H661" i="2" s="1"/>
  <c r="L661" i="2" s="1"/>
  <c r="Q661" i="2" s="1"/>
  <c r="U661" i="2" s="1"/>
  <c r="V828" i="2"/>
  <c r="W828" i="2" s="1"/>
  <c r="X828" i="2" s="1"/>
  <c r="G624" i="2"/>
  <c r="H624" i="2" s="1"/>
  <c r="L624" i="2" s="1"/>
  <c r="Q624" i="2" s="1"/>
  <c r="U624" i="2" s="1"/>
  <c r="V797" i="2"/>
  <c r="W797" i="2" s="1"/>
  <c r="X797" i="2" s="1"/>
  <c r="F747" i="2"/>
  <c r="H747" i="2" s="1"/>
  <c r="L747" i="2" s="1"/>
  <c r="G830" i="2"/>
  <c r="H830" i="2" s="1"/>
  <c r="L830" i="2" s="1"/>
  <c r="Q830" i="2" s="1"/>
  <c r="U830" i="2" s="1"/>
  <c r="V818" i="2"/>
  <c r="W818" i="2" s="1"/>
  <c r="X818" i="2" s="1"/>
  <c r="V901" i="2"/>
  <c r="W901" i="2" s="1"/>
  <c r="X901" i="2" s="1"/>
  <c r="F955" i="2"/>
  <c r="H955" i="2" s="1"/>
  <c r="L955" i="2" s="1"/>
  <c r="Q955" i="2" s="1"/>
  <c r="U955" i="2" s="1"/>
  <c r="V168" i="2"/>
  <c r="W168" i="2" s="1"/>
  <c r="X168" i="2" s="1"/>
  <c r="V366" i="2"/>
  <c r="W366" i="2" s="1"/>
  <c r="X366" i="2" s="1"/>
  <c r="F71" i="2"/>
  <c r="H71" i="2" s="1"/>
  <c r="L71" i="2" s="1"/>
  <c r="Q71" i="2" s="1"/>
  <c r="U71" i="2" s="1"/>
  <c r="V450" i="2"/>
  <c r="W450" i="2" s="1"/>
  <c r="X450" i="2" s="1"/>
  <c r="F427" i="2"/>
  <c r="H427" i="2" s="1"/>
  <c r="L427" i="2" s="1"/>
  <c r="Q427" i="2" s="1"/>
  <c r="U427" i="2" s="1"/>
  <c r="F371" i="2"/>
  <c r="H371" i="2" s="1"/>
  <c r="L371" i="2" s="1"/>
  <c r="F822" i="2"/>
  <c r="F770" i="2"/>
  <c r="H770" i="2" s="1"/>
  <c r="L770" i="2" s="1"/>
  <c r="Q770" i="2" s="1"/>
  <c r="U770" i="2" s="1"/>
  <c r="G27" i="2"/>
  <c r="H27" i="2" s="1"/>
  <c r="L27" i="2" s="1"/>
  <c r="V235" i="2"/>
  <c r="W235" i="2" s="1"/>
  <c r="X235" i="2" s="1"/>
  <c r="F307" i="2"/>
  <c r="H307" i="2" s="1"/>
  <c r="L307" i="2" s="1"/>
  <c r="Q307" i="2" s="1"/>
  <c r="U307" i="2" s="1"/>
  <c r="V877" i="2"/>
  <c r="W877" i="2" s="1"/>
  <c r="X877" i="2" s="1"/>
  <c r="V909" i="2"/>
  <c r="W909" i="2" s="1"/>
  <c r="X909" i="2" s="1"/>
  <c r="G684" i="2"/>
  <c r="H684" i="2" s="1"/>
  <c r="L684" i="2" s="1"/>
  <c r="Q684" i="2" s="1"/>
  <c r="U684" i="2" s="1"/>
  <c r="F914" i="2"/>
  <c r="H914" i="2" s="1"/>
  <c r="L914" i="2" s="1"/>
  <c r="Q914" i="2" s="1"/>
  <c r="U914" i="2" s="1"/>
  <c r="V994" i="2"/>
  <c r="W994" i="2" s="1"/>
  <c r="X994" i="2" s="1"/>
  <c r="F130" i="2"/>
  <c r="H130" i="2" s="1"/>
  <c r="L130" i="2" s="1"/>
  <c r="Q130" i="2" s="1"/>
  <c r="U130" i="2" s="1"/>
  <c r="V587" i="2"/>
  <c r="W587" i="2" s="1"/>
  <c r="X587" i="2" s="1"/>
  <c r="G551" i="2"/>
  <c r="H551" i="2" s="1"/>
  <c r="L551" i="2" s="1"/>
  <c r="Q551" i="2" s="1"/>
  <c r="U551" i="2" s="1"/>
  <c r="F196" i="2"/>
  <c r="H196" i="2" s="1"/>
  <c r="L196" i="2" s="1"/>
  <c r="Q196" i="2" s="1"/>
  <c r="U196" i="2" s="1"/>
  <c r="V454" i="2"/>
  <c r="W454" i="2" s="1"/>
  <c r="X454" i="2" s="1"/>
  <c r="V313" i="2"/>
  <c r="W313" i="2" s="1"/>
  <c r="X313" i="2" s="1"/>
  <c r="V19" i="2"/>
  <c r="W19" i="2" s="1"/>
  <c r="X19" i="2" s="1"/>
  <c r="V146" i="2"/>
  <c r="W146" i="2" s="1"/>
  <c r="X146" i="2" s="1"/>
  <c r="F28" i="2"/>
  <c r="H28" i="2" s="1"/>
  <c r="L28" i="2" s="1"/>
  <c r="Q28" i="2" s="1"/>
  <c r="U28" i="2" s="1"/>
  <c r="V61" i="2"/>
  <c r="W61" i="2" s="1"/>
  <c r="X61" i="2" s="1"/>
  <c r="V351" i="2"/>
  <c r="W351" i="2" s="1"/>
  <c r="X351" i="2" s="1"/>
  <c r="G280" i="2"/>
  <c r="H280" i="2" s="1"/>
  <c r="L280" i="2" s="1"/>
  <c r="Q280" i="2" s="1"/>
  <c r="U280" i="2" s="1"/>
  <c r="G627" i="2"/>
  <c r="H627" i="2" s="1"/>
  <c r="L627" i="2" s="1"/>
  <c r="Q627" i="2" s="1"/>
  <c r="U627" i="2" s="1"/>
  <c r="V830" i="2"/>
  <c r="W830" i="2" s="1"/>
  <c r="X830" i="2" s="1"/>
  <c r="V78" i="2"/>
  <c r="W78" i="2" s="1"/>
  <c r="X78" i="2" s="1"/>
  <c r="F235" i="2"/>
  <c r="H235" i="2" s="1"/>
  <c r="L235" i="2" s="1"/>
  <c r="Q235" i="2" s="1"/>
  <c r="U235" i="2" s="1"/>
  <c r="G452" i="2"/>
  <c r="H452" i="2" s="1"/>
  <c r="L452" i="2" s="1"/>
  <c r="Q452" i="2" s="1"/>
  <c r="U452" i="2" s="1"/>
  <c r="V679" i="2"/>
  <c r="W679" i="2" s="1"/>
  <c r="X679" i="2" s="1"/>
  <c r="G745" i="2"/>
  <c r="H745" i="2" s="1"/>
  <c r="L745" i="2" s="1"/>
  <c r="Q745" i="2" s="1"/>
  <c r="U745" i="2" s="1"/>
  <c r="G777" i="2"/>
  <c r="H777" i="2" s="1"/>
  <c r="L777" i="2" s="1"/>
  <c r="Q777" i="2" s="1"/>
  <c r="U777" i="2" s="1"/>
  <c r="G797" i="2"/>
  <c r="H797" i="2" s="1"/>
  <c r="L797" i="2" s="1"/>
  <c r="Q797" i="2" s="1"/>
  <c r="U797" i="2" s="1"/>
  <c r="F859" i="2"/>
  <c r="H859" i="2" s="1"/>
  <c r="L859" i="2" s="1"/>
  <c r="G34" i="2"/>
  <c r="H34" i="2" s="1"/>
  <c r="L34" i="2" s="1"/>
  <c r="Q34" i="2" s="1"/>
  <c r="U34" i="2" s="1"/>
  <c r="F868" i="2"/>
  <c r="H868" i="2" s="1"/>
  <c r="L868" i="2" s="1"/>
  <c r="Q868" i="2" s="1"/>
  <c r="U868" i="2" s="1"/>
  <c r="V278" i="2"/>
  <c r="W278" i="2" s="1"/>
  <c r="X278" i="2" s="1"/>
  <c r="G949" i="2"/>
  <c r="H949" i="2" s="1"/>
  <c r="L949" i="2" s="1"/>
  <c r="Q949" i="2" s="1"/>
  <c r="U949" i="2" s="1"/>
  <c r="V67" i="2"/>
  <c r="W67" i="2" s="1"/>
  <c r="X67" i="2" s="1"/>
  <c r="V501" i="2"/>
  <c r="W501" i="2" s="1"/>
  <c r="X501" i="2" s="1"/>
  <c r="V485" i="2"/>
  <c r="W485" i="2" s="1"/>
  <c r="X485" i="2" s="1"/>
  <c r="V237" i="2"/>
  <c r="W237" i="2" s="1"/>
  <c r="X237" i="2" s="1"/>
  <c r="V616" i="2"/>
  <c r="W616" i="2" s="1"/>
  <c r="X616" i="2" s="1"/>
  <c r="V684" i="2"/>
  <c r="W684" i="2" s="1"/>
  <c r="X684" i="2" s="1"/>
  <c r="V186" i="2"/>
  <c r="W186" i="2" s="1"/>
  <c r="X186" i="2" s="1"/>
  <c r="G91" i="2"/>
  <c r="H91" i="2" s="1"/>
  <c r="L91" i="2" s="1"/>
  <c r="Q91" i="2" s="1"/>
  <c r="U91" i="2" s="1"/>
  <c r="G241" i="2"/>
  <c r="H241" i="2" s="1"/>
  <c r="L241" i="2" s="1"/>
  <c r="Q241" i="2" s="1"/>
  <c r="U241" i="2" s="1"/>
  <c r="V107" i="2"/>
  <c r="W107" i="2" s="1"/>
  <c r="X107" i="2" s="1"/>
  <c r="V187" i="2"/>
  <c r="W187" i="2" s="1"/>
  <c r="X187" i="2" s="1"/>
  <c r="G128" i="2"/>
  <c r="H128" i="2" s="1"/>
  <c r="L128" i="2" s="1"/>
  <c r="Q128" i="2" s="1"/>
  <c r="U128" i="2" s="1"/>
  <c r="V121" i="2"/>
  <c r="W121" i="2" s="1"/>
  <c r="X121" i="2" s="1"/>
  <c r="G15" i="2"/>
  <c r="H15" i="2" s="1"/>
  <c r="L15" i="2" s="1"/>
  <c r="G121" i="2"/>
  <c r="H121" i="2" s="1"/>
  <c r="L121" i="2" s="1"/>
  <c r="Q121" i="2" s="1"/>
  <c r="U121" i="2" s="1"/>
  <c r="G340" i="2"/>
  <c r="H340" i="2" s="1"/>
  <c r="L340" i="2" s="1"/>
  <c r="Q340" i="2" s="1"/>
  <c r="U340" i="2" s="1"/>
  <c r="V477" i="2"/>
  <c r="W477" i="2" s="1"/>
  <c r="X477" i="2" s="1"/>
  <c r="V668" i="2"/>
  <c r="W668" i="2" s="1"/>
  <c r="X668" i="2" s="1"/>
  <c r="V108" i="2"/>
  <c r="W108" i="2" s="1"/>
  <c r="X108" i="2" s="1"/>
  <c r="V346" i="2"/>
  <c r="W346" i="2" s="1"/>
  <c r="X346" i="2" s="1"/>
  <c r="V362" i="2"/>
  <c r="W362" i="2" s="1"/>
  <c r="X362" i="2" s="1"/>
  <c r="V430" i="2"/>
  <c r="W430" i="2" s="1"/>
  <c r="X430" i="2" s="1"/>
  <c r="V453" i="2"/>
  <c r="W453" i="2" s="1"/>
  <c r="X453" i="2" s="1"/>
  <c r="G491" i="2"/>
  <c r="V632" i="2"/>
  <c r="W632" i="2" s="1"/>
  <c r="X632" i="2" s="1"/>
  <c r="G816" i="2"/>
  <c r="H816" i="2" s="1"/>
  <c r="L816" i="2" s="1"/>
  <c r="Q816" i="2" s="1"/>
  <c r="U816" i="2" s="1"/>
  <c r="F675" i="2"/>
  <c r="H675" i="2" s="1"/>
  <c r="L675" i="2" s="1"/>
  <c r="Q675" i="2" s="1"/>
  <c r="U675" i="2" s="1"/>
  <c r="V934" i="2"/>
  <c r="W934" i="2" s="1"/>
  <c r="X934" i="2" s="1"/>
  <c r="F999" i="2"/>
  <c r="H999" i="2" s="1"/>
  <c r="L999" i="2" s="1"/>
  <c r="Q999" i="2" s="1"/>
  <c r="U999" i="2" s="1"/>
  <c r="V500" i="2"/>
  <c r="W500" i="2" s="1"/>
  <c r="X500" i="2" s="1"/>
  <c r="V721" i="2"/>
  <c r="W721" i="2" s="1"/>
  <c r="X721" i="2" s="1"/>
  <c r="F56" i="2"/>
  <c r="H56" i="2" s="1"/>
  <c r="L56" i="2" s="1"/>
  <c r="Q56" i="2" s="1"/>
  <c r="U56" i="2" s="1"/>
  <c r="G169" i="2"/>
  <c r="H169" i="2" s="1"/>
  <c r="L169" i="2" s="1"/>
  <c r="Q169" i="2" s="1"/>
  <c r="U169" i="2" s="1"/>
  <c r="V276" i="2"/>
  <c r="W276" i="2" s="1"/>
  <c r="X276" i="2" s="1"/>
  <c r="V444" i="2"/>
  <c r="W444" i="2" s="1"/>
  <c r="X444" i="2" s="1"/>
  <c r="F540" i="2"/>
  <c r="H540" i="2" s="1"/>
  <c r="L540" i="2" s="1"/>
  <c r="Q540" i="2" s="1"/>
  <c r="U540" i="2" s="1"/>
  <c r="V670" i="2"/>
  <c r="W670" i="2" s="1"/>
  <c r="X670" i="2" s="1"/>
  <c r="V817" i="2"/>
  <c r="W817" i="2" s="1"/>
  <c r="X817" i="2" s="1"/>
  <c r="V862" i="2"/>
  <c r="W862" i="2" s="1"/>
  <c r="X862" i="2" s="1"/>
  <c r="V872" i="2"/>
  <c r="W872" i="2" s="1"/>
  <c r="X872" i="2" s="1"/>
  <c r="H345" i="2"/>
  <c r="L345" i="2" s="1"/>
  <c r="Q345" i="2" s="1"/>
  <c r="U345" i="2" s="1"/>
  <c r="P928" i="2"/>
  <c r="V928" i="2"/>
  <c r="W928" i="2" s="1"/>
  <c r="X928" i="2" s="1"/>
  <c r="P879" i="2"/>
  <c r="V879" i="2"/>
  <c r="W879" i="2" s="1"/>
  <c r="X879" i="2" s="1"/>
  <c r="F981" i="2"/>
  <c r="G981" i="2"/>
  <c r="F596" i="2"/>
  <c r="G596" i="2"/>
  <c r="V691" i="2"/>
  <c r="W691" i="2" s="1"/>
  <c r="X691" i="2" s="1"/>
  <c r="G57" i="2"/>
  <c r="F57" i="2"/>
  <c r="G615" i="2"/>
  <c r="F615" i="2"/>
  <c r="F977" i="2"/>
  <c r="G977" i="2"/>
  <c r="V955" i="2"/>
  <c r="W955" i="2" s="1"/>
  <c r="X955" i="2" s="1"/>
  <c r="G971" i="2"/>
  <c r="F971" i="2"/>
  <c r="G537" i="2"/>
  <c r="F537" i="2"/>
  <c r="F284" i="2"/>
  <c r="G284" i="2"/>
  <c r="F420" i="2"/>
  <c r="G420" i="2"/>
  <c r="F536" i="2"/>
  <c r="G536" i="2"/>
  <c r="G273" i="2"/>
  <c r="F273" i="2"/>
  <c r="F990" i="2"/>
  <c r="G990" i="2"/>
  <c r="F961" i="2"/>
  <c r="G961" i="2"/>
  <c r="F732" i="2"/>
  <c r="G732" i="2"/>
  <c r="G289" i="2"/>
  <c r="F289" i="2"/>
  <c r="F837" i="2"/>
  <c r="G837" i="2"/>
  <c r="G425" i="2"/>
  <c r="F425" i="2"/>
  <c r="V58" i="2"/>
  <c r="W58" i="2" s="1"/>
  <c r="X58" i="2" s="1"/>
  <c r="V289" i="2"/>
  <c r="W289" i="2" s="1"/>
  <c r="X289" i="2" s="1"/>
  <c r="G186" i="2"/>
  <c r="H186" i="2" s="1"/>
  <c r="L186" i="2" s="1"/>
  <c r="Q186" i="2" s="1"/>
  <c r="U186" i="2" s="1"/>
  <c r="G237" i="2"/>
  <c r="V709" i="2"/>
  <c r="W709" i="2" s="1"/>
  <c r="X709" i="2" s="1"/>
  <c r="G749" i="2"/>
  <c r="H749" i="2" s="1"/>
  <c r="L749" i="2" s="1"/>
  <c r="Q749" i="2" s="1"/>
  <c r="U749" i="2" s="1"/>
  <c r="V990" i="2"/>
  <c r="W990" i="2" s="1"/>
  <c r="X990" i="2" s="1"/>
  <c r="G599" i="2"/>
  <c r="H599" i="2" s="1"/>
  <c r="L599" i="2" s="1"/>
  <c r="Q599" i="2" s="1"/>
  <c r="U599" i="2" s="1"/>
  <c r="V917" i="2"/>
  <c r="W917" i="2" s="1"/>
  <c r="X917" i="2" s="1"/>
  <c r="G503" i="2"/>
  <c r="F503" i="2"/>
  <c r="F821" i="2"/>
  <c r="G821" i="2"/>
  <c r="F457" i="2"/>
  <c r="H457" i="2" s="1"/>
  <c r="L457" i="2" s="1"/>
  <c r="Q457" i="2" s="1"/>
  <c r="U457" i="2" s="1"/>
  <c r="V671" i="2"/>
  <c r="W671" i="2" s="1"/>
  <c r="X671" i="2" s="1"/>
  <c r="G671" i="2"/>
  <c r="H671" i="2" s="1"/>
  <c r="L671" i="2" s="1"/>
  <c r="Q671" i="2" s="1"/>
  <c r="U671" i="2" s="1"/>
  <c r="F642" i="2"/>
  <c r="G642" i="2"/>
  <c r="G728" i="2"/>
  <c r="F728" i="2"/>
  <c r="F913" i="2"/>
  <c r="G913" i="2"/>
  <c r="G623" i="2"/>
  <c r="F623" i="2"/>
  <c r="G723" i="2"/>
  <c r="F723" i="2"/>
  <c r="F806" i="2"/>
  <c r="G806" i="2"/>
  <c r="G202" i="2"/>
  <c r="F202" i="2"/>
  <c r="G216" i="2"/>
  <c r="F216" i="2"/>
  <c r="G584" i="2"/>
  <c r="F584" i="2"/>
  <c r="F462" i="2"/>
  <c r="G462" i="2"/>
  <c r="F969" i="2"/>
  <c r="G969" i="2"/>
  <c r="P960" i="2"/>
  <c r="V960" i="2"/>
  <c r="W960" i="2" s="1"/>
  <c r="X960" i="2" s="1"/>
  <c r="F937" i="2"/>
  <c r="G937" i="2"/>
  <c r="F237" i="2"/>
  <c r="V48" i="2"/>
  <c r="W48" i="2" s="1"/>
  <c r="X48" i="2" s="1"/>
  <c r="F21" i="2"/>
  <c r="H21" i="2" s="1"/>
  <c r="L21" i="2" s="1"/>
  <c r="Q21" i="2" s="1"/>
  <c r="U21" i="2" s="1"/>
  <c r="V136" i="2"/>
  <c r="W136" i="2" s="1"/>
  <c r="X136" i="2" s="1"/>
  <c r="V228" i="2"/>
  <c r="W228" i="2" s="1"/>
  <c r="X228" i="2" s="1"/>
  <c r="F331" i="2"/>
  <c r="H331" i="2" s="1"/>
  <c r="L331" i="2" s="1"/>
  <c r="G347" i="2"/>
  <c r="H347" i="2" s="1"/>
  <c r="L347" i="2" s="1"/>
  <c r="Q347" i="2" s="1"/>
  <c r="U347" i="2" s="1"/>
  <c r="F633" i="2"/>
  <c r="H633" i="2" s="1"/>
  <c r="L633" i="2" s="1"/>
  <c r="F767" i="2"/>
  <c r="H767" i="2" s="1"/>
  <c r="L767" i="2" s="1"/>
  <c r="V195" i="2"/>
  <c r="W195" i="2" s="1"/>
  <c r="X195" i="2" s="1"/>
  <c r="V625" i="2"/>
  <c r="W625" i="2" s="1"/>
  <c r="X625" i="2" s="1"/>
  <c r="F225" i="2"/>
  <c r="G225" i="2"/>
  <c r="G58" i="2"/>
  <c r="H58" i="2" s="1"/>
  <c r="L58" i="2" s="1"/>
  <c r="Q58" i="2" s="1"/>
  <c r="U58" i="2" s="1"/>
  <c r="V458" i="2"/>
  <c r="W458" i="2" s="1"/>
  <c r="X458" i="2" s="1"/>
  <c r="F292" i="2"/>
  <c r="G292" i="2"/>
  <c r="G662" i="2"/>
  <c r="F662" i="2"/>
  <c r="V388" i="2"/>
  <c r="W388" i="2" s="1"/>
  <c r="X388" i="2" s="1"/>
  <c r="V412" i="2"/>
  <c r="W412" i="2" s="1"/>
  <c r="X412" i="2" s="1"/>
  <c r="V801" i="2"/>
  <c r="W801" i="2" s="1"/>
  <c r="X801" i="2" s="1"/>
  <c r="V894" i="2"/>
  <c r="W894" i="2" s="1"/>
  <c r="X894" i="2" s="1"/>
  <c r="V749" i="2"/>
  <c r="W749" i="2" s="1"/>
  <c r="X749" i="2" s="1"/>
  <c r="G697" i="2"/>
  <c r="H697" i="2" s="1"/>
  <c r="L697" i="2" s="1"/>
  <c r="Q697" i="2" s="1"/>
  <c r="U697" i="2" s="1"/>
  <c r="G992" i="2"/>
  <c r="H992" i="2" s="1"/>
  <c r="L992" i="2" s="1"/>
  <c r="Q992" i="2" s="1"/>
  <c r="U992" i="2" s="1"/>
  <c r="G525" i="2"/>
  <c r="F525" i="2"/>
  <c r="V728" i="2"/>
  <c r="W728" i="2" s="1"/>
  <c r="X728" i="2" s="1"/>
  <c r="G885" i="2"/>
  <c r="H885" i="2" s="1"/>
  <c r="L885" i="2" s="1"/>
  <c r="Q885" i="2" s="1"/>
  <c r="U885" i="2" s="1"/>
  <c r="P123" i="2"/>
  <c r="V123" i="2"/>
  <c r="W123" i="2" s="1"/>
  <c r="X123" i="2" s="1"/>
  <c r="F167" i="2"/>
  <c r="H167" i="2" s="1"/>
  <c r="L167" i="2" s="1"/>
  <c r="Q167" i="2" s="1"/>
  <c r="U167" i="2" s="1"/>
  <c r="G398" i="2"/>
  <c r="H398" i="2" s="1"/>
  <c r="L398" i="2" s="1"/>
  <c r="Q398" i="2" s="1"/>
  <c r="U398" i="2" s="1"/>
  <c r="G444" i="2"/>
  <c r="H444" i="2" s="1"/>
  <c r="L444" i="2" s="1"/>
  <c r="Q444" i="2" s="1"/>
  <c r="U444" i="2" s="1"/>
  <c r="V697" i="2"/>
  <c r="W697" i="2" s="1"/>
  <c r="X697" i="2" s="1"/>
  <c r="V882" i="2"/>
  <c r="W882" i="2" s="1"/>
  <c r="X882" i="2" s="1"/>
  <c r="V758" i="2"/>
  <c r="W758" i="2" s="1"/>
  <c r="X758" i="2" s="1"/>
  <c r="V961" i="2"/>
  <c r="W961" i="2" s="1"/>
  <c r="X961" i="2" s="1"/>
  <c r="V160" i="2"/>
  <c r="W160" i="2" s="1"/>
  <c r="X160" i="2" s="1"/>
  <c r="F160" i="2"/>
  <c r="H160" i="2" s="1"/>
  <c r="L160" i="2" s="1"/>
  <c r="Q160" i="2" s="1"/>
  <c r="U160" i="2" s="1"/>
  <c r="V705" i="2"/>
  <c r="W705" i="2" s="1"/>
  <c r="X705" i="2" s="1"/>
  <c r="G705" i="2"/>
  <c r="V837" i="2"/>
  <c r="W837" i="2" s="1"/>
  <c r="X837" i="2" s="1"/>
  <c r="F381" i="2"/>
  <c r="G381" i="2"/>
  <c r="F994" i="2"/>
  <c r="G994" i="2"/>
  <c r="F756" i="2"/>
  <c r="G756" i="2"/>
  <c r="V20" i="2"/>
  <c r="W20" i="2" s="1"/>
  <c r="X20" i="2" s="1"/>
  <c r="F161" i="2"/>
  <c r="H161" i="2" s="1"/>
  <c r="L161" i="2" s="1"/>
  <c r="Q161" i="2" s="1"/>
  <c r="U161" i="2" s="1"/>
  <c r="V938" i="2"/>
  <c r="W938" i="2" s="1"/>
  <c r="X938" i="2" s="1"/>
  <c r="V87" i="2"/>
  <c r="W87" i="2" s="1"/>
  <c r="X87" i="2" s="1"/>
  <c r="G97" i="2"/>
  <c r="H97" i="2" s="1"/>
  <c r="L97" i="2" s="1"/>
  <c r="Q97" i="2" s="1"/>
  <c r="U97" i="2" s="1"/>
  <c r="V149" i="2"/>
  <c r="W149" i="2" s="1"/>
  <c r="X149" i="2" s="1"/>
  <c r="V273" i="2"/>
  <c r="W273" i="2" s="1"/>
  <c r="X273" i="2" s="1"/>
  <c r="G755" i="2"/>
  <c r="H755" i="2" s="1"/>
  <c r="L755" i="2" s="1"/>
  <c r="Q755" i="2" s="1"/>
  <c r="U755" i="2" s="1"/>
  <c r="G757" i="2"/>
  <c r="H757" i="2" s="1"/>
  <c r="L757" i="2" s="1"/>
  <c r="Q757" i="2" s="1"/>
  <c r="U757" i="2" s="1"/>
  <c r="G991" i="2"/>
  <c r="F991" i="2"/>
  <c r="L147" i="2"/>
  <c r="Q147" i="2" s="1"/>
  <c r="U147" i="2" s="1"/>
  <c r="V252" i="2"/>
  <c r="W252" i="2" s="1"/>
  <c r="X252" i="2" s="1"/>
  <c r="V326" i="2"/>
  <c r="W326" i="2" s="1"/>
  <c r="X326" i="2" s="1"/>
  <c r="V361" i="2"/>
  <c r="W361" i="2" s="1"/>
  <c r="X361" i="2" s="1"/>
  <c r="V369" i="2"/>
  <c r="W369" i="2" s="1"/>
  <c r="X369" i="2" s="1"/>
  <c r="V481" i="2"/>
  <c r="W481" i="2" s="1"/>
  <c r="X481" i="2" s="1"/>
  <c r="V356" i="2"/>
  <c r="W356" i="2" s="1"/>
  <c r="X356" i="2" s="1"/>
  <c r="V393" i="2"/>
  <c r="W393" i="2" s="1"/>
  <c r="X393" i="2" s="1"/>
  <c r="V555" i="2"/>
  <c r="W555" i="2" s="1"/>
  <c r="X555" i="2" s="1"/>
  <c r="V708" i="2"/>
  <c r="W708" i="2" s="1"/>
  <c r="X708" i="2" s="1"/>
  <c r="V602" i="2"/>
  <c r="W602" i="2" s="1"/>
  <c r="X602" i="2" s="1"/>
  <c r="V673" i="2"/>
  <c r="W673" i="2" s="1"/>
  <c r="X673" i="2" s="1"/>
  <c r="V844" i="2"/>
  <c r="W844" i="2" s="1"/>
  <c r="X844" i="2" s="1"/>
  <c r="V765" i="2"/>
  <c r="W765" i="2" s="1"/>
  <c r="X765" i="2" s="1"/>
  <c r="V840" i="2"/>
  <c r="W840" i="2" s="1"/>
  <c r="X840" i="2" s="1"/>
  <c r="V906" i="2"/>
  <c r="W906" i="2" s="1"/>
  <c r="X906" i="2" s="1"/>
  <c r="F910" i="2"/>
  <c r="H910" i="2" s="1"/>
  <c r="L910" i="2" s="1"/>
  <c r="Q910" i="2" s="1"/>
  <c r="U910" i="2" s="1"/>
  <c r="V964" i="2"/>
  <c r="W964" i="2" s="1"/>
  <c r="X964" i="2" s="1"/>
  <c r="V986" i="2"/>
  <c r="W986" i="2" s="1"/>
  <c r="X986" i="2" s="1"/>
  <c r="V12" i="2"/>
  <c r="W12" i="2" s="1"/>
  <c r="X12" i="2" s="1"/>
  <c r="V93" i="2"/>
  <c r="W93" i="2" s="1"/>
  <c r="X93" i="2" s="1"/>
  <c r="V90" i="2"/>
  <c r="W90" i="2" s="1"/>
  <c r="X90" i="2" s="1"/>
  <c r="V200" i="2"/>
  <c r="W200" i="2" s="1"/>
  <c r="X200" i="2" s="1"/>
  <c r="H275" i="2"/>
  <c r="L275" i="2" s="1"/>
  <c r="Q275" i="2" s="1"/>
  <c r="U275" i="2" s="1"/>
  <c r="F416" i="2"/>
  <c r="H416" i="2" s="1"/>
  <c r="L416" i="2" s="1"/>
  <c r="Q416" i="2" s="1"/>
  <c r="U416" i="2" s="1"/>
  <c r="V565" i="2"/>
  <c r="W565" i="2" s="1"/>
  <c r="X565" i="2" s="1"/>
  <c r="V628" i="2"/>
  <c r="W628" i="2" s="1"/>
  <c r="X628" i="2" s="1"/>
  <c r="V370" i="2"/>
  <c r="W370" i="2" s="1"/>
  <c r="X370" i="2" s="1"/>
  <c r="V463" i="2"/>
  <c r="W463" i="2" s="1"/>
  <c r="X463" i="2" s="1"/>
  <c r="V626" i="2"/>
  <c r="W626" i="2" s="1"/>
  <c r="X626" i="2" s="1"/>
  <c r="V842" i="2"/>
  <c r="W842" i="2" s="1"/>
  <c r="X842" i="2" s="1"/>
  <c r="V969" i="2"/>
  <c r="W969" i="2" s="1"/>
  <c r="X969" i="2" s="1"/>
  <c r="V937" i="2"/>
  <c r="W937" i="2" s="1"/>
  <c r="X937" i="2" s="1"/>
  <c r="V372" i="2"/>
  <c r="W372" i="2" s="1"/>
  <c r="X372" i="2" s="1"/>
  <c r="V127" i="2"/>
  <c r="W127" i="2" s="1"/>
  <c r="X127" i="2" s="1"/>
  <c r="V354" i="2"/>
  <c r="W354" i="2" s="1"/>
  <c r="X354" i="2" s="1"/>
  <c r="V968" i="2"/>
  <c r="W968" i="2" s="1"/>
  <c r="X968" i="2" s="1"/>
  <c r="V701" i="2"/>
  <c r="W701" i="2" s="1"/>
  <c r="X701" i="2" s="1"/>
  <c r="V413" i="2"/>
  <c r="W413" i="2" s="1"/>
  <c r="X413" i="2" s="1"/>
  <c r="V642" i="2"/>
  <c r="W642" i="2" s="1"/>
  <c r="X642" i="2" s="1"/>
  <c r="V857" i="2"/>
  <c r="W857" i="2" s="1"/>
  <c r="X857" i="2" s="1"/>
  <c r="V740" i="2"/>
  <c r="W740" i="2" s="1"/>
  <c r="X740" i="2" s="1"/>
  <c r="V834" i="2"/>
  <c r="W834" i="2" s="1"/>
  <c r="X834" i="2" s="1"/>
  <c r="V902" i="2"/>
  <c r="W902" i="2" s="1"/>
  <c r="X902" i="2" s="1"/>
  <c r="V245" i="2"/>
  <c r="W245" i="2" s="1"/>
  <c r="X245" i="2" s="1"/>
  <c r="V471" i="2"/>
  <c r="W471" i="2" s="1"/>
  <c r="X471" i="2" s="1"/>
  <c r="V599" i="2"/>
  <c r="W599" i="2" s="1"/>
  <c r="X599" i="2" s="1"/>
  <c r="V719" i="2"/>
  <c r="W719" i="2" s="1"/>
  <c r="X719" i="2" s="1"/>
  <c r="V772" i="2"/>
  <c r="W772" i="2" s="1"/>
  <c r="X772" i="2" s="1"/>
  <c r="V789" i="2"/>
  <c r="W789" i="2" s="1"/>
  <c r="X789" i="2" s="1"/>
  <c r="V757" i="2"/>
  <c r="W757" i="2" s="1"/>
  <c r="X757" i="2" s="1"/>
  <c r="V343" i="2"/>
  <c r="W343" i="2" s="1"/>
  <c r="X343" i="2" s="1"/>
  <c r="V457" i="2"/>
  <c r="W457" i="2" s="1"/>
  <c r="X457" i="2" s="1"/>
  <c r="V880" i="2"/>
  <c r="W880" i="2" s="1"/>
  <c r="X880" i="2" s="1"/>
  <c r="V848" i="2"/>
  <c r="W848" i="2" s="1"/>
  <c r="X848" i="2" s="1"/>
  <c r="V100" i="2"/>
  <c r="W100" i="2" s="1"/>
  <c r="X100" i="2" s="1"/>
  <c r="V161" i="2"/>
  <c r="W161" i="2" s="1"/>
  <c r="X161" i="2" s="1"/>
  <c r="V232" i="2"/>
  <c r="W232" i="2" s="1"/>
  <c r="X232" i="2" s="1"/>
  <c r="V548" i="2"/>
  <c r="W548" i="2" s="1"/>
  <c r="X548" i="2" s="1"/>
  <c r="V703" i="2"/>
  <c r="W703" i="2" s="1"/>
  <c r="X703" i="2" s="1"/>
  <c r="V868" i="2"/>
  <c r="W868" i="2" s="1"/>
  <c r="X868" i="2" s="1"/>
  <c r="V374" i="2"/>
  <c r="W374" i="2" s="1"/>
  <c r="X374" i="2" s="1"/>
  <c r="V69" i="2"/>
  <c r="W69" i="2" s="1"/>
  <c r="X69" i="2" s="1"/>
  <c r="F118" i="2"/>
  <c r="H118" i="2" s="1"/>
  <c r="L118" i="2" s="1"/>
  <c r="Q118" i="2" s="1"/>
  <c r="U118" i="2" s="1"/>
  <c r="G179" i="2"/>
  <c r="H179" i="2" s="1"/>
  <c r="L179" i="2" s="1"/>
  <c r="Q179" i="2" s="1"/>
  <c r="U179" i="2" s="1"/>
  <c r="V210" i="2"/>
  <c r="W210" i="2" s="1"/>
  <c r="X210" i="2" s="1"/>
  <c r="V258" i="2"/>
  <c r="W258" i="2" s="1"/>
  <c r="X258" i="2" s="1"/>
  <c r="G258" i="2"/>
  <c r="H258" i="2" s="1"/>
  <c r="L258" i="2" s="1"/>
  <c r="Q258" i="2" s="1"/>
  <c r="U258" i="2" s="1"/>
  <c r="V261" i="2"/>
  <c r="W261" i="2" s="1"/>
  <c r="X261" i="2" s="1"/>
  <c r="V438" i="2"/>
  <c r="W438" i="2" s="1"/>
  <c r="X438" i="2" s="1"/>
  <c r="G678" i="2"/>
  <c r="H678" i="2" s="1"/>
  <c r="L678" i="2" s="1"/>
  <c r="Q678" i="2" s="1"/>
  <c r="U678" i="2" s="1"/>
  <c r="V710" i="2"/>
  <c r="W710" i="2" s="1"/>
  <c r="X710" i="2" s="1"/>
  <c r="V874" i="2"/>
  <c r="W874" i="2" s="1"/>
  <c r="X874" i="2" s="1"/>
  <c r="V996" i="2"/>
  <c r="W996" i="2" s="1"/>
  <c r="X996" i="2" s="1"/>
  <c r="G835" i="2"/>
  <c r="H835" i="2" s="1"/>
  <c r="L835" i="2" s="1"/>
  <c r="Q835" i="2" s="1"/>
  <c r="U835" i="2" s="1"/>
  <c r="H912" i="2"/>
  <c r="L912" i="2" s="1"/>
  <c r="Q912" i="2" s="1"/>
  <c r="U912" i="2" s="1"/>
  <c r="V341" i="2"/>
  <c r="W341" i="2" s="1"/>
  <c r="X341" i="2" s="1"/>
  <c r="G256" i="2"/>
  <c r="H256" i="2" s="1"/>
  <c r="L256" i="2" s="1"/>
  <c r="Q256" i="2" s="1"/>
  <c r="U256" i="2" s="1"/>
  <c r="V515" i="2"/>
  <c r="W515" i="2" s="1"/>
  <c r="X515" i="2" s="1"/>
  <c r="V896" i="2"/>
  <c r="W896" i="2" s="1"/>
  <c r="X896" i="2" s="1"/>
  <c r="F696" i="2"/>
  <c r="H696" i="2" s="1"/>
  <c r="L696" i="2" s="1"/>
  <c r="Q696" i="2" s="1"/>
  <c r="U696" i="2" s="1"/>
  <c r="V569" i="2"/>
  <c r="W569" i="2" s="1"/>
  <c r="X569" i="2" s="1"/>
  <c r="H90" i="2"/>
  <c r="L90" i="2" s="1"/>
  <c r="Q90" i="2" s="1"/>
  <c r="U90" i="2" s="1"/>
  <c r="V870" i="2"/>
  <c r="W870" i="2" s="1"/>
  <c r="X870" i="2" s="1"/>
  <c r="V71" i="2"/>
  <c r="W71" i="2" s="1"/>
  <c r="X71" i="2" s="1"/>
  <c r="G854" i="2"/>
  <c r="H854" i="2" s="1"/>
  <c r="L854" i="2" s="1"/>
  <c r="Q854" i="2" s="1"/>
  <c r="U854" i="2" s="1"/>
  <c r="V37" i="2"/>
  <c r="W37" i="2" s="1"/>
  <c r="X37" i="2" s="1"/>
  <c r="V24" i="2"/>
  <c r="W24" i="2" s="1"/>
  <c r="X24" i="2" s="1"/>
  <c r="V83" i="2"/>
  <c r="W83" i="2" s="1"/>
  <c r="X83" i="2" s="1"/>
  <c r="F131" i="2"/>
  <c r="H131" i="2" s="1"/>
  <c r="L131" i="2" s="1"/>
  <c r="Q131" i="2" s="1"/>
  <c r="U131" i="2" s="1"/>
  <c r="V522" i="2"/>
  <c r="W522" i="2" s="1"/>
  <c r="X522" i="2" s="1"/>
  <c r="F587" i="2"/>
  <c r="H587" i="2" s="1"/>
  <c r="L587" i="2" s="1"/>
  <c r="Q587" i="2" s="1"/>
  <c r="U587" i="2" s="1"/>
  <c r="V678" i="2"/>
  <c r="W678" i="2" s="1"/>
  <c r="X678" i="2" s="1"/>
  <c r="V397" i="2"/>
  <c r="W397" i="2" s="1"/>
  <c r="X397" i="2" s="1"/>
  <c r="V532" i="2"/>
  <c r="W532" i="2" s="1"/>
  <c r="X532" i="2" s="1"/>
  <c r="V786" i="2"/>
  <c r="W786" i="2" s="1"/>
  <c r="X786" i="2" s="1"/>
  <c r="V884" i="2"/>
  <c r="W884" i="2" s="1"/>
  <c r="X884" i="2" s="1"/>
  <c r="V110" i="2"/>
  <c r="W110" i="2" s="1"/>
  <c r="X110" i="2" s="1"/>
  <c r="V131" i="2"/>
  <c r="W131" i="2" s="1"/>
  <c r="X131" i="2" s="1"/>
  <c r="V41" i="2"/>
  <c r="W41" i="2" s="1"/>
  <c r="X41" i="2" s="1"/>
  <c r="V268" i="2"/>
  <c r="W268" i="2" s="1"/>
  <c r="X268" i="2" s="1"/>
  <c r="V411" i="2"/>
  <c r="W411" i="2" s="1"/>
  <c r="X411" i="2" s="1"/>
  <c r="V761" i="2"/>
  <c r="W761" i="2" s="1"/>
  <c r="X761" i="2" s="1"/>
  <c r="V164" i="2"/>
  <c r="W164" i="2" s="1"/>
  <c r="X164" i="2" s="1"/>
  <c r="V384" i="2"/>
  <c r="W384" i="2" s="1"/>
  <c r="X384" i="2" s="1"/>
  <c r="V442" i="2"/>
  <c r="W442" i="2" s="1"/>
  <c r="X442" i="2" s="1"/>
  <c r="V422" i="2"/>
  <c r="W422" i="2" s="1"/>
  <c r="X422" i="2" s="1"/>
  <c r="V905" i="2"/>
  <c r="W905" i="2" s="1"/>
  <c r="X905" i="2" s="1"/>
  <c r="V914" i="2"/>
  <c r="W914" i="2" s="1"/>
  <c r="X914" i="2" s="1"/>
  <c r="V55" i="2"/>
  <c r="W55" i="2" s="1"/>
  <c r="X55" i="2" s="1"/>
  <c r="V793" i="2"/>
  <c r="W793" i="2" s="1"/>
  <c r="X793" i="2" s="1"/>
  <c r="H390" i="2"/>
  <c r="L390" i="2" s="1"/>
  <c r="Q390" i="2" s="1"/>
  <c r="U390" i="2" s="1"/>
  <c r="F382" i="2"/>
  <c r="G382" i="2"/>
  <c r="V330" i="2"/>
  <c r="W330" i="2" s="1"/>
  <c r="X330" i="2" s="1"/>
  <c r="V486" i="2"/>
  <c r="W486" i="2" s="1"/>
  <c r="X486" i="2" s="1"/>
  <c r="V557" i="2"/>
  <c r="W557" i="2" s="1"/>
  <c r="X557" i="2" s="1"/>
  <c r="V799" i="2"/>
  <c r="W799" i="2" s="1"/>
  <c r="X799" i="2" s="1"/>
  <c r="V816" i="2"/>
  <c r="W816" i="2" s="1"/>
  <c r="X816" i="2" s="1"/>
  <c r="V784" i="2"/>
  <c r="W784" i="2" s="1"/>
  <c r="X784" i="2" s="1"/>
  <c r="V623" i="2"/>
  <c r="W623" i="2" s="1"/>
  <c r="X623" i="2" s="1"/>
  <c r="G356" i="2"/>
  <c r="F356" i="2"/>
  <c r="V179" i="2"/>
  <c r="W179" i="2" s="1"/>
  <c r="X179" i="2" s="1"/>
  <c r="V89" i="2"/>
  <c r="W89" i="2" s="1"/>
  <c r="X89" i="2" s="1"/>
  <c r="V150" i="2"/>
  <c r="W150" i="2" s="1"/>
  <c r="X150" i="2" s="1"/>
  <c r="V293" i="2"/>
  <c r="W293" i="2" s="1"/>
  <c r="X293" i="2" s="1"/>
  <c r="V650" i="2"/>
  <c r="W650" i="2" s="1"/>
  <c r="X650" i="2" s="1"/>
  <c r="V756" i="2"/>
  <c r="W756" i="2" s="1"/>
  <c r="X756" i="2" s="1"/>
  <c r="V104" i="2"/>
  <c r="W104" i="2" s="1"/>
  <c r="X104" i="2" s="1"/>
  <c r="V153" i="2"/>
  <c r="W153" i="2" s="1"/>
  <c r="X153" i="2" s="1"/>
  <c r="V194" i="2"/>
  <c r="W194" i="2" s="1"/>
  <c r="X194" i="2" s="1"/>
  <c r="V180" i="2"/>
  <c r="W180" i="2" s="1"/>
  <c r="X180" i="2" s="1"/>
  <c r="V281" i="2"/>
  <c r="W281" i="2" s="1"/>
  <c r="X281" i="2" s="1"/>
  <c r="V456" i="2"/>
  <c r="W456" i="2" s="1"/>
  <c r="X456" i="2" s="1"/>
  <c r="V212" i="2"/>
  <c r="W212" i="2" s="1"/>
  <c r="X212" i="2" s="1"/>
  <c r="V608" i="2"/>
  <c r="W608" i="2" s="1"/>
  <c r="X608" i="2" s="1"/>
  <c r="V323" i="2"/>
  <c r="W323" i="2" s="1"/>
  <c r="X323" i="2" s="1"/>
  <c r="V517" i="2"/>
  <c r="W517" i="2" s="1"/>
  <c r="X517" i="2" s="1"/>
  <c r="V230" i="2"/>
  <c r="W230" i="2" s="1"/>
  <c r="X230" i="2" s="1"/>
  <c r="V505" i="2"/>
  <c r="W505" i="2" s="1"/>
  <c r="X505" i="2" s="1"/>
  <c r="F61" i="2"/>
  <c r="G61" i="2"/>
  <c r="V128" i="2"/>
  <c r="W128" i="2" s="1"/>
  <c r="X128" i="2" s="1"/>
  <c r="V465" i="2"/>
  <c r="W465" i="2" s="1"/>
  <c r="X465" i="2" s="1"/>
  <c r="V607" i="2"/>
  <c r="W607" i="2" s="1"/>
  <c r="X607" i="2" s="1"/>
  <c r="F705" i="2"/>
  <c r="V101" i="2"/>
  <c r="W101" i="2" s="1"/>
  <c r="X101" i="2" s="1"/>
  <c r="V244" i="2"/>
  <c r="W244" i="2" s="1"/>
  <c r="X244" i="2" s="1"/>
  <c r="F199" i="2"/>
  <c r="H199" i="2" s="1"/>
  <c r="L199" i="2" s="1"/>
  <c r="Q199" i="2" s="1"/>
  <c r="U199" i="2" s="1"/>
  <c r="V648" i="2"/>
  <c r="W648" i="2" s="1"/>
  <c r="X648" i="2" s="1"/>
  <c r="V672" i="2"/>
  <c r="W672" i="2" s="1"/>
  <c r="X672" i="2" s="1"/>
  <c r="V379" i="2"/>
  <c r="W379" i="2" s="1"/>
  <c r="X379" i="2" s="1"/>
  <c r="V177" i="2"/>
  <c r="W177" i="2" s="1"/>
  <c r="X177" i="2" s="1"/>
  <c r="G343" i="2"/>
  <c r="H343" i="2" s="1"/>
  <c r="L343" i="2" s="1"/>
  <c r="Q343" i="2" s="1"/>
  <c r="U343" i="2" s="1"/>
  <c r="V535" i="2"/>
  <c r="W535" i="2" s="1"/>
  <c r="X535" i="2" s="1"/>
  <c r="P422" i="2"/>
  <c r="G530" i="2"/>
  <c r="H530" i="2" s="1"/>
  <c r="L530" i="2" s="1"/>
  <c r="Q530" i="2" s="1"/>
  <c r="U530" i="2" s="1"/>
  <c r="G528" i="2"/>
  <c r="H528" i="2" s="1"/>
  <c r="L528" i="2" s="1"/>
  <c r="Q528" i="2" s="1"/>
  <c r="U528" i="2" s="1"/>
  <c r="V936" i="2"/>
  <c r="W936" i="2" s="1"/>
  <c r="X936" i="2" s="1"/>
  <c r="G640" i="2"/>
  <c r="H640" i="2" s="1"/>
  <c r="L640" i="2" s="1"/>
  <c r="Q640" i="2" s="1"/>
  <c r="U640" i="2" s="1"/>
  <c r="V942" i="2"/>
  <c r="W942" i="2" s="1"/>
  <c r="X942" i="2" s="1"/>
  <c r="V820" i="2"/>
  <c r="W820" i="2" s="1"/>
  <c r="X820" i="2" s="1"/>
  <c r="F771" i="2"/>
  <c r="H771" i="2" s="1"/>
  <c r="L771" i="2" s="1"/>
  <c r="Q771" i="2" s="1"/>
  <c r="U771" i="2" s="1"/>
  <c r="V838" i="2"/>
  <c r="W838" i="2" s="1"/>
  <c r="X838" i="2" s="1"/>
  <c r="F995" i="2"/>
  <c r="H995" i="2" s="1"/>
  <c r="L995" i="2" s="1"/>
  <c r="Q995" i="2" s="1"/>
  <c r="U995" i="2" s="1"/>
  <c r="V115" i="2"/>
  <c r="W115" i="2" s="1"/>
  <c r="X115" i="2" s="1"/>
  <c r="V133" i="2"/>
  <c r="W133" i="2" s="1"/>
  <c r="X133" i="2" s="1"/>
  <c r="V437" i="2"/>
  <c r="W437" i="2" s="1"/>
  <c r="X437" i="2" s="1"/>
  <c r="V312" i="2"/>
  <c r="W312" i="2" s="1"/>
  <c r="X312" i="2" s="1"/>
  <c r="G418" i="2"/>
  <c r="H418" i="2" s="1"/>
  <c r="L418" i="2" s="1"/>
  <c r="V876" i="2"/>
  <c r="W876" i="2" s="1"/>
  <c r="X876" i="2" s="1"/>
  <c r="V804" i="2"/>
  <c r="W804" i="2" s="1"/>
  <c r="X804" i="2" s="1"/>
  <c r="F493" i="2"/>
  <c r="H493" i="2" s="1"/>
  <c r="L493" i="2" s="1"/>
  <c r="Q493" i="2" s="1"/>
  <c r="U493" i="2" s="1"/>
  <c r="G145" i="2"/>
  <c r="F145" i="2"/>
  <c r="F693" i="2"/>
  <c r="G693" i="2"/>
  <c r="V308" i="2"/>
  <c r="W308" i="2" s="1"/>
  <c r="X308" i="2" s="1"/>
  <c r="V49" i="2"/>
  <c r="W49" i="2" s="1"/>
  <c r="X49" i="2" s="1"/>
  <c r="V119" i="2"/>
  <c r="W119" i="2" s="1"/>
  <c r="X119" i="2" s="1"/>
  <c r="F22" i="2"/>
  <c r="H22" i="2" s="1"/>
  <c r="L22" i="2" s="1"/>
  <c r="Q22" i="2" s="1"/>
  <c r="U22" i="2" s="1"/>
  <c r="F101" i="2"/>
  <c r="H101" i="2" s="1"/>
  <c r="L101" i="2" s="1"/>
  <c r="Q101" i="2" s="1"/>
  <c r="U101" i="2" s="1"/>
  <c r="V167" i="2"/>
  <c r="W167" i="2" s="1"/>
  <c r="X167" i="2" s="1"/>
  <c r="V203" i="2"/>
  <c r="W203" i="2" s="1"/>
  <c r="X203" i="2" s="1"/>
  <c r="V176" i="2"/>
  <c r="W176" i="2" s="1"/>
  <c r="X176" i="2" s="1"/>
  <c r="G190" i="2"/>
  <c r="H190" i="2" s="1"/>
  <c r="L190" i="2" s="1"/>
  <c r="Q190" i="2" s="1"/>
  <c r="U190" i="2" s="1"/>
  <c r="G330" i="2"/>
  <c r="V380" i="2"/>
  <c r="W380" i="2" s="1"/>
  <c r="X380" i="2" s="1"/>
  <c r="V498" i="2"/>
  <c r="W498" i="2" s="1"/>
  <c r="X498" i="2" s="1"/>
  <c r="F505" i="2"/>
  <c r="V583" i="2"/>
  <c r="W583" i="2" s="1"/>
  <c r="X583" i="2" s="1"/>
  <c r="V704" i="2"/>
  <c r="W704" i="2" s="1"/>
  <c r="X704" i="2" s="1"/>
  <c r="F585" i="2"/>
  <c r="H585" i="2" s="1"/>
  <c r="L585" i="2" s="1"/>
  <c r="Q585" i="2" s="1"/>
  <c r="U585" i="2" s="1"/>
  <c r="G648" i="2"/>
  <c r="H648" i="2" s="1"/>
  <c r="L648" i="2" s="1"/>
  <c r="Q648" i="2" s="1"/>
  <c r="U648" i="2" s="1"/>
  <c r="G607" i="2"/>
  <c r="H607" i="2" s="1"/>
  <c r="L607" i="2" s="1"/>
  <c r="Q607" i="2" s="1"/>
  <c r="U607" i="2" s="1"/>
  <c r="G608" i="2"/>
  <c r="H608" i="2" s="1"/>
  <c r="L608" i="2" s="1"/>
  <c r="Q608" i="2" s="1"/>
  <c r="U608" i="2" s="1"/>
  <c r="G672" i="2"/>
  <c r="H672" i="2" s="1"/>
  <c r="L672" i="2" s="1"/>
  <c r="Q672" i="2" s="1"/>
  <c r="U672" i="2" s="1"/>
  <c r="V808" i="2"/>
  <c r="W808" i="2" s="1"/>
  <c r="X808" i="2" s="1"/>
  <c r="G873" i="2"/>
  <c r="H873" i="2" s="1"/>
  <c r="L873" i="2" s="1"/>
  <c r="Q873" i="2" s="1"/>
  <c r="U873" i="2" s="1"/>
  <c r="G804" i="2"/>
  <c r="H804" i="2" s="1"/>
  <c r="L804" i="2" s="1"/>
  <c r="Q804" i="2" s="1"/>
  <c r="U804" i="2" s="1"/>
  <c r="G778" i="2"/>
  <c r="H778" i="2" s="1"/>
  <c r="L778" i="2" s="1"/>
  <c r="Q778" i="2" s="1"/>
  <c r="U778" i="2" s="1"/>
  <c r="G794" i="2"/>
  <c r="H794" i="2" s="1"/>
  <c r="L794" i="2" s="1"/>
  <c r="Q794" i="2" s="1"/>
  <c r="U794" i="2" s="1"/>
  <c r="G956" i="2"/>
  <c r="H956" i="2" s="1"/>
  <c r="L956" i="2" s="1"/>
  <c r="Q956" i="2" s="1"/>
  <c r="U956" i="2" s="1"/>
  <c r="V984" i="2"/>
  <c r="W984" i="2" s="1"/>
  <c r="X984" i="2" s="1"/>
  <c r="V65" i="2"/>
  <c r="W65" i="2" s="1"/>
  <c r="X65" i="2" s="1"/>
  <c r="V205" i="2"/>
  <c r="W205" i="2" s="1"/>
  <c r="X205" i="2" s="1"/>
  <c r="F231" i="2"/>
  <c r="H231" i="2" s="1"/>
  <c r="L231" i="2" s="1"/>
  <c r="Q231" i="2" s="1"/>
  <c r="U231" i="2" s="1"/>
  <c r="F265" i="2"/>
  <c r="H265" i="2" s="1"/>
  <c r="L265" i="2" s="1"/>
  <c r="Q265" i="2" s="1"/>
  <c r="U265" i="2" s="1"/>
  <c r="V524" i="2"/>
  <c r="W524" i="2" s="1"/>
  <c r="X524" i="2" s="1"/>
  <c r="V919" i="2"/>
  <c r="W919" i="2" s="1"/>
  <c r="X919" i="2" s="1"/>
  <c r="V930" i="2"/>
  <c r="W930" i="2" s="1"/>
  <c r="X930" i="2" s="1"/>
  <c r="F509" i="2"/>
  <c r="H509" i="2" s="1"/>
  <c r="L509" i="2" s="1"/>
  <c r="Q509" i="2" s="1"/>
  <c r="U509" i="2" s="1"/>
  <c r="F655" i="2"/>
  <c r="H655" i="2" s="1"/>
  <c r="L655" i="2" s="1"/>
  <c r="Q655" i="2" s="1"/>
  <c r="U655" i="2" s="1"/>
  <c r="V866" i="2"/>
  <c r="W866" i="2" s="1"/>
  <c r="X866" i="2" s="1"/>
  <c r="V981" i="2"/>
  <c r="W981" i="2" s="1"/>
  <c r="X981" i="2" s="1"/>
  <c r="V265" i="2"/>
  <c r="W265" i="2" s="1"/>
  <c r="X265" i="2" s="1"/>
  <c r="V14" i="2"/>
  <c r="W14" i="2" s="1"/>
  <c r="X14" i="2" s="1"/>
  <c r="V42" i="2"/>
  <c r="W42" i="2" s="1"/>
  <c r="X42" i="2" s="1"/>
  <c r="V112" i="2"/>
  <c r="W112" i="2" s="1"/>
  <c r="X112" i="2" s="1"/>
  <c r="V94" i="2"/>
  <c r="W94" i="2" s="1"/>
  <c r="X94" i="2" s="1"/>
  <c r="V190" i="2"/>
  <c r="W190" i="2" s="1"/>
  <c r="X190" i="2" s="1"/>
  <c r="V17" i="2"/>
  <c r="W17" i="2" s="1"/>
  <c r="X17" i="2" s="1"/>
  <c r="V241" i="2"/>
  <c r="W241" i="2" s="1"/>
  <c r="X241" i="2" s="1"/>
  <c r="F330" i="2"/>
  <c r="V270" i="2"/>
  <c r="W270" i="2" s="1"/>
  <c r="X270" i="2" s="1"/>
  <c r="V417" i="2"/>
  <c r="W417" i="2" s="1"/>
  <c r="X417" i="2" s="1"/>
  <c r="V526" i="2"/>
  <c r="W526" i="2" s="1"/>
  <c r="X526" i="2" s="1"/>
  <c r="G505" i="2"/>
  <c r="V753" i="2"/>
  <c r="W753" i="2" s="1"/>
  <c r="X753" i="2" s="1"/>
  <c r="G721" i="2"/>
  <c r="H721" i="2" s="1"/>
  <c r="L721" i="2" s="1"/>
  <c r="Q721" i="2" s="1"/>
  <c r="U721" i="2" s="1"/>
  <c r="G704" i="2"/>
  <c r="H704" i="2" s="1"/>
  <c r="L704" i="2" s="1"/>
  <c r="Q704" i="2" s="1"/>
  <c r="U704" i="2" s="1"/>
  <c r="F775" i="2"/>
  <c r="H775" i="2" s="1"/>
  <c r="L775" i="2" s="1"/>
  <c r="Q775" i="2" s="1"/>
  <c r="U775" i="2" s="1"/>
  <c r="V216" i="2"/>
  <c r="W216" i="2" s="1"/>
  <c r="X216" i="2" s="1"/>
  <c r="V889" i="2"/>
  <c r="W889" i="2" s="1"/>
  <c r="X889" i="2" s="1"/>
  <c r="V802" i="2"/>
  <c r="W802" i="2" s="1"/>
  <c r="X802" i="2" s="1"/>
  <c r="V377" i="2"/>
  <c r="W377" i="2" s="1"/>
  <c r="X377" i="2" s="1"/>
  <c r="V358" i="2"/>
  <c r="W358" i="2" s="1"/>
  <c r="X358" i="2" s="1"/>
  <c r="F270" i="2"/>
  <c r="H270" i="2" s="1"/>
  <c r="L270" i="2" s="1"/>
  <c r="Q270" i="2" s="1"/>
  <c r="U270" i="2" s="1"/>
  <c r="G433" i="2"/>
  <c r="H433" i="2" s="1"/>
  <c r="L433" i="2" s="1"/>
  <c r="Q433" i="2" s="1"/>
  <c r="U433" i="2" s="1"/>
  <c r="V530" i="2"/>
  <c r="W530" i="2" s="1"/>
  <c r="X530" i="2" s="1"/>
  <c r="V528" i="2"/>
  <c r="W528" i="2" s="1"/>
  <c r="X528" i="2" s="1"/>
  <c r="V636" i="2"/>
  <c r="W636" i="2" s="1"/>
  <c r="X636" i="2" s="1"/>
  <c r="F593" i="2"/>
  <c r="H593" i="2" s="1"/>
  <c r="L593" i="2" s="1"/>
  <c r="Q593" i="2" s="1"/>
  <c r="U593" i="2" s="1"/>
  <c r="V846" i="2"/>
  <c r="W846" i="2" s="1"/>
  <c r="X846" i="2" s="1"/>
  <c r="F653" i="2"/>
  <c r="H653" i="2" s="1"/>
  <c r="L653" i="2" s="1"/>
  <c r="Q653" i="2" s="1"/>
  <c r="U653" i="2" s="1"/>
  <c r="V778" i="2"/>
  <c r="W778" i="2" s="1"/>
  <c r="X778" i="2" s="1"/>
  <c r="V845" i="2"/>
  <c r="W845" i="2" s="1"/>
  <c r="X845" i="2" s="1"/>
  <c r="V985" i="2"/>
  <c r="W985" i="2" s="1"/>
  <c r="X985" i="2" s="1"/>
  <c r="G864" i="2"/>
  <c r="H864" i="2" s="1"/>
  <c r="L864" i="2" s="1"/>
  <c r="Q864" i="2" s="1"/>
  <c r="U864" i="2" s="1"/>
  <c r="V953" i="2"/>
  <c r="W953" i="2" s="1"/>
  <c r="X953" i="2" s="1"/>
  <c r="F783" i="2"/>
  <c r="H783" i="2" s="1"/>
  <c r="L783" i="2" s="1"/>
  <c r="Q783" i="2" s="1"/>
  <c r="U783" i="2" s="1"/>
  <c r="F318" i="2"/>
  <c r="H318" i="2" s="1"/>
  <c r="L318" i="2" s="1"/>
  <c r="Q318" i="2" s="1"/>
  <c r="U318" i="2" s="1"/>
  <c r="V735" i="2"/>
  <c r="W735" i="2" s="1"/>
  <c r="X735" i="2" s="1"/>
  <c r="V863" i="2"/>
  <c r="W863" i="2" s="1"/>
  <c r="X863" i="2" s="1"/>
  <c r="V540" i="2"/>
  <c r="W540" i="2" s="1"/>
  <c r="X540" i="2" s="1"/>
  <c r="V864" i="2"/>
  <c r="W864" i="2" s="1"/>
  <c r="X864" i="2" s="1"/>
  <c r="V891" i="2"/>
  <c r="W891" i="2" s="1"/>
  <c r="X891" i="2" s="1"/>
  <c r="V941" i="2"/>
  <c r="W941" i="2" s="1"/>
  <c r="X941" i="2" s="1"/>
  <c r="F193" i="2"/>
  <c r="H193" i="2" s="1"/>
  <c r="L193" i="2" s="1"/>
  <c r="Q193" i="2" s="1"/>
  <c r="U193" i="2" s="1"/>
  <c r="V404" i="2"/>
  <c r="W404" i="2" s="1"/>
  <c r="X404" i="2" s="1"/>
  <c r="F94" i="2"/>
  <c r="H94" i="2" s="1"/>
  <c r="L94" i="2" s="1"/>
  <c r="Q94" i="2" s="1"/>
  <c r="U94" i="2" s="1"/>
  <c r="V45" i="2"/>
  <c r="W45" i="2" s="1"/>
  <c r="X45" i="2" s="1"/>
  <c r="V40" i="2"/>
  <c r="W40" i="2" s="1"/>
  <c r="X40" i="2" s="1"/>
  <c r="V280" i="2"/>
  <c r="W280" i="2" s="1"/>
  <c r="X280" i="2" s="1"/>
  <c r="V68" i="2"/>
  <c r="W68" i="2" s="1"/>
  <c r="X68" i="2" s="1"/>
  <c r="G14" i="2"/>
  <c r="H14" i="2" s="1"/>
  <c r="L14" i="2" s="1"/>
  <c r="Q14" i="2" s="1"/>
  <c r="U14" i="2" s="1"/>
  <c r="F122" i="2"/>
  <c r="H122" i="2" s="1"/>
  <c r="L122" i="2" s="1"/>
  <c r="Q122" i="2" s="1"/>
  <c r="U122" i="2" s="1"/>
  <c r="H238" i="2"/>
  <c r="L238" i="2" s="1"/>
  <c r="Q238" i="2" s="1"/>
  <c r="U238" i="2" s="1"/>
  <c r="F266" i="2"/>
  <c r="H266" i="2" s="1"/>
  <c r="L266" i="2" s="1"/>
  <c r="Q266" i="2" s="1"/>
  <c r="U266" i="2" s="1"/>
  <c r="V433" i="2"/>
  <c r="W433" i="2" s="1"/>
  <c r="X433" i="2" s="1"/>
  <c r="V512" i="2"/>
  <c r="W512" i="2" s="1"/>
  <c r="X512" i="2" s="1"/>
  <c r="V539" i="2"/>
  <c r="W539" i="2" s="1"/>
  <c r="X539" i="2" s="1"/>
  <c r="V686" i="2"/>
  <c r="W686" i="2" s="1"/>
  <c r="X686" i="2" s="1"/>
  <c r="V644" i="2"/>
  <c r="W644" i="2" s="1"/>
  <c r="X644" i="2" s="1"/>
  <c r="V898" i="2"/>
  <c r="W898" i="2" s="1"/>
  <c r="X898" i="2" s="1"/>
  <c r="V259" i="2"/>
  <c r="W259" i="2" s="1"/>
  <c r="X259" i="2" s="1"/>
  <c r="V342" i="2"/>
  <c r="W342" i="2" s="1"/>
  <c r="X342" i="2" s="1"/>
  <c r="G385" i="2"/>
  <c r="H385" i="2" s="1"/>
  <c r="L385" i="2" s="1"/>
  <c r="Q385" i="2" s="1"/>
  <c r="U385" i="2" s="1"/>
  <c r="G535" i="2"/>
  <c r="H535" i="2" s="1"/>
  <c r="L535" i="2" s="1"/>
  <c r="Q535" i="2" s="1"/>
  <c r="U535" i="2" s="1"/>
  <c r="G993" i="2"/>
  <c r="H993" i="2" s="1"/>
  <c r="L993" i="2" s="1"/>
  <c r="Q993" i="2" s="1"/>
  <c r="U993" i="2" s="1"/>
  <c r="V143" i="2"/>
  <c r="W143" i="2" s="1"/>
  <c r="X143" i="2" s="1"/>
  <c r="V297" i="2"/>
  <c r="W297" i="2" s="1"/>
  <c r="X297" i="2" s="1"/>
  <c r="V353" i="2"/>
  <c r="W353" i="2" s="1"/>
  <c r="X353" i="2" s="1"/>
  <c r="V523" i="2"/>
  <c r="W523" i="2" s="1"/>
  <c r="X523" i="2" s="1"/>
  <c r="V649" i="2"/>
  <c r="W649" i="2" s="1"/>
  <c r="X649" i="2" s="1"/>
  <c r="V451" i="2"/>
  <c r="W451" i="2" s="1"/>
  <c r="X451" i="2" s="1"/>
  <c r="V550" i="2"/>
  <c r="W550" i="2" s="1"/>
  <c r="X550" i="2" s="1"/>
  <c r="V445" i="2"/>
  <c r="W445" i="2" s="1"/>
  <c r="X445" i="2" s="1"/>
  <c r="V725" i="2"/>
  <c r="W725" i="2" s="1"/>
  <c r="X725" i="2" s="1"/>
  <c r="V70" i="2"/>
  <c r="W70" i="2" s="1"/>
  <c r="X70" i="2" s="1"/>
  <c r="V196" i="2"/>
  <c r="W196" i="2" s="1"/>
  <c r="X196" i="2" s="1"/>
  <c r="V285" i="2"/>
  <c r="W285" i="2" s="1"/>
  <c r="X285" i="2" s="1"/>
  <c r="V25" i="2"/>
  <c r="W25" i="2" s="1"/>
  <c r="X25" i="2" s="1"/>
  <c r="H17" i="2"/>
  <c r="L17" i="2" s="1"/>
  <c r="Q17" i="2" s="1"/>
  <c r="U17" i="2" s="1"/>
  <c r="V142" i="2"/>
  <c r="W142" i="2" s="1"/>
  <c r="X142" i="2" s="1"/>
  <c r="V138" i="2"/>
  <c r="W138" i="2" s="1"/>
  <c r="X138" i="2" s="1"/>
  <c r="V243" i="2"/>
  <c r="W243" i="2" s="1"/>
  <c r="X243" i="2" s="1"/>
  <c r="V229" i="2"/>
  <c r="W229" i="2" s="1"/>
  <c r="X229" i="2" s="1"/>
  <c r="V449" i="2"/>
  <c r="W449" i="2" s="1"/>
  <c r="X449" i="2" s="1"/>
  <c r="V363" i="2"/>
  <c r="W363" i="2" s="1"/>
  <c r="X363" i="2" s="1"/>
  <c r="V910" i="2"/>
  <c r="W910" i="2" s="1"/>
  <c r="X910" i="2" s="1"/>
  <c r="G857" i="2"/>
  <c r="H857" i="2" s="1"/>
  <c r="L857" i="2" s="1"/>
  <c r="Q857" i="2" s="1"/>
  <c r="U857" i="2" s="1"/>
  <c r="V50" i="2"/>
  <c r="W50" i="2" s="1"/>
  <c r="X50" i="2" s="1"/>
  <c r="V129" i="2"/>
  <c r="W129" i="2" s="1"/>
  <c r="X129" i="2" s="1"/>
  <c r="V373" i="2"/>
  <c r="W373" i="2" s="1"/>
  <c r="X373" i="2" s="1"/>
  <c r="H497" i="2"/>
  <c r="L497" i="2" s="1"/>
  <c r="Q497" i="2" s="1"/>
  <c r="U497" i="2" s="1"/>
  <c r="V900" i="2"/>
  <c r="W900" i="2" s="1"/>
  <c r="X900" i="2" s="1"/>
  <c r="V821" i="2"/>
  <c r="W821" i="2" s="1"/>
  <c r="X821" i="2" s="1"/>
  <c r="V949" i="2"/>
  <c r="W949" i="2" s="1"/>
  <c r="X949" i="2" s="1"/>
  <c r="V63" i="2"/>
  <c r="W63" i="2" s="1"/>
  <c r="X63" i="2" s="1"/>
  <c r="V92" i="2"/>
  <c r="W92" i="2" s="1"/>
  <c r="X92" i="2" s="1"/>
  <c r="G46" i="2"/>
  <c r="F46" i="2"/>
  <c r="F469" i="2"/>
  <c r="G469" i="2"/>
  <c r="G574" i="2"/>
  <c r="F574" i="2"/>
  <c r="G617" i="2"/>
  <c r="F617" i="2"/>
  <c r="P378" i="2"/>
  <c r="V378" i="2"/>
  <c r="W378" i="2" s="1"/>
  <c r="X378" i="2" s="1"/>
  <c r="F575" i="2"/>
  <c r="V575" i="2"/>
  <c r="W575" i="2" s="1"/>
  <c r="X575" i="2" s="1"/>
  <c r="G575" i="2"/>
  <c r="V28" i="2"/>
  <c r="W28" i="2" s="1"/>
  <c r="X28" i="2" s="1"/>
  <c r="F214" i="2"/>
  <c r="H214" i="2" s="1"/>
  <c r="L214" i="2" s="1"/>
  <c r="Q214" i="2" s="1"/>
  <c r="U214" i="2" s="1"/>
  <c r="V214" i="2"/>
  <c r="W214" i="2" s="1"/>
  <c r="X214" i="2" s="1"/>
  <c r="F839" i="2"/>
  <c r="H839" i="2" s="1"/>
  <c r="L839" i="2" s="1"/>
  <c r="Q839" i="2" s="1"/>
  <c r="U839" i="2" s="1"/>
  <c r="P455" i="2"/>
  <c r="V455" i="2"/>
  <c r="W455" i="2" s="1"/>
  <c r="X455" i="2" s="1"/>
  <c r="P327" i="2"/>
  <c r="V327" i="2"/>
  <c r="W327" i="2" s="1"/>
  <c r="X327" i="2" s="1"/>
  <c r="P959" i="2"/>
  <c r="V959" i="2"/>
  <c r="W959" i="2" s="1"/>
  <c r="X959" i="2" s="1"/>
  <c r="V847" i="2"/>
  <c r="W847" i="2" s="1"/>
  <c r="X847" i="2" s="1"/>
  <c r="G847" i="2"/>
  <c r="H847" i="2" s="1"/>
  <c r="L847" i="2" s="1"/>
  <c r="Q847" i="2" s="1"/>
  <c r="U847" i="2" s="1"/>
  <c r="F162" i="2"/>
  <c r="G162" i="2"/>
  <c r="V220" i="2"/>
  <c r="W220" i="2" s="1"/>
  <c r="X220" i="2" s="1"/>
  <c r="F220" i="2"/>
  <c r="H220" i="2" s="1"/>
  <c r="L220" i="2" s="1"/>
  <c r="Q220" i="2" s="1"/>
  <c r="U220" i="2" s="1"/>
  <c r="P767" i="2"/>
  <c r="V767" i="2"/>
  <c r="W767" i="2" s="1"/>
  <c r="X767" i="2" s="1"/>
  <c r="V406" i="2"/>
  <c r="W406" i="2" s="1"/>
  <c r="X406" i="2" s="1"/>
  <c r="F766" i="2"/>
  <c r="G766" i="2"/>
  <c r="P907" i="2"/>
  <c r="V907" i="2"/>
  <c r="W907" i="2" s="1"/>
  <c r="X907" i="2" s="1"/>
  <c r="V202" i="2"/>
  <c r="W202" i="2" s="1"/>
  <c r="X202" i="2" s="1"/>
  <c r="F175" i="2"/>
  <c r="H175" i="2" s="1"/>
  <c r="L175" i="2" s="1"/>
  <c r="Q175" i="2" s="1"/>
  <c r="U175" i="2" s="1"/>
  <c r="F577" i="2"/>
  <c r="V577" i="2"/>
  <c r="W577" i="2" s="1"/>
  <c r="X577" i="2" s="1"/>
  <c r="G577" i="2"/>
  <c r="V993" i="2"/>
  <c r="W993" i="2" s="1"/>
  <c r="X993" i="2" s="1"/>
  <c r="F881" i="2"/>
  <c r="G881" i="2"/>
  <c r="P897" i="2"/>
  <c r="V897" i="2"/>
  <c r="W897" i="2" s="1"/>
  <c r="X897" i="2" s="1"/>
  <c r="F858" i="2"/>
  <c r="G858" i="2"/>
  <c r="V405" i="2"/>
  <c r="W405" i="2" s="1"/>
  <c r="X405" i="2" s="1"/>
  <c r="V519" i="2"/>
  <c r="W519" i="2" s="1"/>
  <c r="X519" i="2" s="1"/>
  <c r="P171" i="2"/>
  <c r="V171" i="2"/>
  <c r="W171" i="2" s="1"/>
  <c r="X171" i="2" s="1"/>
  <c r="P132" i="2"/>
  <c r="V132" i="2"/>
  <c r="W132" i="2" s="1"/>
  <c r="X132" i="2" s="1"/>
  <c r="V803" i="2"/>
  <c r="W803" i="2" s="1"/>
  <c r="X803" i="2" s="1"/>
  <c r="G482" i="2"/>
  <c r="F482" i="2"/>
  <c r="F663" i="2"/>
  <c r="G663" i="2"/>
  <c r="F274" i="2"/>
  <c r="H274" i="2" s="1"/>
  <c r="L274" i="2" s="1"/>
  <c r="Q274" i="2" s="1"/>
  <c r="U274" i="2" s="1"/>
  <c r="V325" i="2"/>
  <c r="W325" i="2" s="1"/>
  <c r="X325" i="2" s="1"/>
  <c r="V469" i="2"/>
  <c r="W469" i="2" s="1"/>
  <c r="X469" i="2" s="1"/>
  <c r="F445" i="2"/>
  <c r="H445" i="2" s="1"/>
  <c r="L445" i="2" s="1"/>
  <c r="Q445" i="2" s="1"/>
  <c r="U445" i="2" s="1"/>
  <c r="F423" i="2"/>
  <c r="H423" i="2" s="1"/>
  <c r="L423" i="2" s="1"/>
  <c r="Q423" i="2" s="1"/>
  <c r="U423" i="2" s="1"/>
  <c r="F523" i="2"/>
  <c r="V604" i="2"/>
  <c r="W604" i="2" s="1"/>
  <c r="X604" i="2" s="1"/>
  <c r="V593" i="2"/>
  <c r="W593" i="2" s="1"/>
  <c r="X593" i="2" s="1"/>
  <c r="V655" i="2"/>
  <c r="W655" i="2" s="1"/>
  <c r="X655" i="2" s="1"/>
  <c r="G809" i="2"/>
  <c r="H809" i="2" s="1"/>
  <c r="L809" i="2" s="1"/>
  <c r="Q809" i="2" s="1"/>
  <c r="U809" i="2" s="1"/>
  <c r="V950" i="2"/>
  <c r="W950" i="2" s="1"/>
  <c r="X950" i="2" s="1"/>
  <c r="V18" i="2"/>
  <c r="W18" i="2" s="1"/>
  <c r="X18" i="2" s="1"/>
  <c r="V188" i="2"/>
  <c r="W188" i="2" s="1"/>
  <c r="X188" i="2" s="1"/>
  <c r="V339" i="2"/>
  <c r="W339" i="2" s="1"/>
  <c r="X339" i="2" s="1"/>
  <c r="V398" i="2"/>
  <c r="W398" i="2" s="1"/>
  <c r="X398" i="2" s="1"/>
  <c r="V349" i="2"/>
  <c r="W349" i="2" s="1"/>
  <c r="X349" i="2" s="1"/>
  <c r="V409" i="2"/>
  <c r="W409" i="2" s="1"/>
  <c r="X409" i="2" s="1"/>
  <c r="V622" i="2"/>
  <c r="W622" i="2" s="1"/>
  <c r="X622" i="2" s="1"/>
  <c r="G532" i="2"/>
  <c r="H532" i="2" s="1"/>
  <c r="L532" i="2" s="1"/>
  <c r="Q532" i="2" s="1"/>
  <c r="U532" i="2" s="1"/>
  <c r="V825" i="2"/>
  <c r="W825" i="2" s="1"/>
  <c r="X825" i="2" s="1"/>
  <c r="V777" i="2"/>
  <c r="W777" i="2" s="1"/>
  <c r="X777" i="2" s="1"/>
  <c r="F941" i="2"/>
  <c r="H941" i="2" s="1"/>
  <c r="L941" i="2" s="1"/>
  <c r="Q941" i="2" s="1"/>
  <c r="U941" i="2" s="1"/>
  <c r="F725" i="2"/>
  <c r="H725" i="2" s="1"/>
  <c r="L725" i="2" s="1"/>
  <c r="Q725" i="2" s="1"/>
  <c r="U725" i="2" s="1"/>
  <c r="G261" i="2"/>
  <c r="F261" i="2"/>
  <c r="G410" i="2"/>
  <c r="F410" i="2"/>
  <c r="V287" i="2"/>
  <c r="W287" i="2" s="1"/>
  <c r="X287" i="2" s="1"/>
  <c r="V181" i="2"/>
  <c r="W181" i="2" s="1"/>
  <c r="X181" i="2" s="1"/>
  <c r="H210" i="2"/>
  <c r="L210" i="2" s="1"/>
  <c r="Q210" i="2" s="1"/>
  <c r="U210" i="2" s="1"/>
  <c r="V464" i="2"/>
  <c r="W464" i="2" s="1"/>
  <c r="X464" i="2" s="1"/>
  <c r="V566" i="2"/>
  <c r="W566" i="2" s="1"/>
  <c r="X566" i="2" s="1"/>
  <c r="G523" i="2"/>
  <c r="V562" i="2"/>
  <c r="W562" i="2" s="1"/>
  <c r="X562" i="2" s="1"/>
  <c r="V640" i="2"/>
  <c r="W640" i="2" s="1"/>
  <c r="X640" i="2" s="1"/>
  <c r="V714" i="2"/>
  <c r="W714" i="2" s="1"/>
  <c r="X714" i="2" s="1"/>
  <c r="V656" i="2"/>
  <c r="W656" i="2" s="1"/>
  <c r="X656" i="2" s="1"/>
  <c r="V558" i="2"/>
  <c r="W558" i="2" s="1"/>
  <c r="X558" i="2" s="1"/>
  <c r="V854" i="2"/>
  <c r="W854" i="2" s="1"/>
  <c r="X854" i="2" s="1"/>
  <c r="F823" i="2"/>
  <c r="H823" i="2" s="1"/>
  <c r="L823" i="2" s="1"/>
  <c r="Q823" i="2" s="1"/>
  <c r="U823" i="2" s="1"/>
  <c r="V946" i="2"/>
  <c r="W946" i="2" s="1"/>
  <c r="X946" i="2" s="1"/>
  <c r="V75" i="2"/>
  <c r="W75" i="2" s="1"/>
  <c r="X75" i="2" s="1"/>
  <c r="V47" i="2"/>
  <c r="W47" i="2" s="1"/>
  <c r="X47" i="2" s="1"/>
  <c r="V700" i="2"/>
  <c r="W700" i="2" s="1"/>
  <c r="X700" i="2" s="1"/>
  <c r="V805" i="2"/>
  <c r="W805" i="2" s="1"/>
  <c r="X805" i="2" s="1"/>
  <c r="V904" i="2"/>
  <c r="W904" i="2" s="1"/>
  <c r="X904" i="2" s="1"/>
  <c r="V992" i="2"/>
  <c r="W992" i="2" s="1"/>
  <c r="X992" i="2" s="1"/>
  <c r="V812" i="2"/>
  <c r="W812" i="2" s="1"/>
  <c r="X812" i="2" s="1"/>
  <c r="G88" i="2"/>
  <c r="F88" i="2"/>
  <c r="F332" i="2"/>
  <c r="G332" i="2"/>
  <c r="V651" i="2"/>
  <c r="W651" i="2" s="1"/>
  <c r="X651" i="2" s="1"/>
  <c r="V518" i="2"/>
  <c r="W518" i="2" s="1"/>
  <c r="X518" i="2" s="1"/>
  <c r="V715" i="2"/>
  <c r="W715" i="2" s="1"/>
  <c r="X715" i="2" s="1"/>
  <c r="V781" i="2"/>
  <c r="W781" i="2" s="1"/>
  <c r="X781" i="2" s="1"/>
  <c r="V973" i="2"/>
  <c r="W973" i="2" s="1"/>
  <c r="X973" i="2" s="1"/>
  <c r="V591" i="2"/>
  <c r="W591" i="2" s="1"/>
  <c r="X591" i="2" s="1"/>
  <c r="V659" i="2"/>
  <c r="W659" i="2" s="1"/>
  <c r="X659" i="2" s="1"/>
  <c r="V688" i="2"/>
  <c r="W688" i="2" s="1"/>
  <c r="X688" i="2" s="1"/>
  <c r="F158" i="2"/>
  <c r="G158" i="2"/>
  <c r="G192" i="2"/>
  <c r="F192" i="2"/>
  <c r="G38" i="2"/>
  <c r="F38" i="2"/>
  <c r="F54" i="2"/>
  <c r="G54" i="2"/>
  <c r="F108" i="2"/>
  <c r="G108" i="2"/>
  <c r="G657" i="2"/>
  <c r="F657" i="2"/>
  <c r="G594" i="2"/>
  <c r="F594" i="2"/>
  <c r="V611" i="2"/>
  <c r="W611" i="2" s="1"/>
  <c r="X611" i="2" s="1"/>
  <c r="V191" i="2"/>
  <c r="W191" i="2" s="1"/>
  <c r="X191" i="2" s="1"/>
  <c r="V303" i="2"/>
  <c r="W303" i="2" s="1"/>
  <c r="X303" i="2" s="1"/>
  <c r="V482" i="2"/>
  <c r="W482" i="2" s="1"/>
  <c r="X482" i="2" s="1"/>
  <c r="V654" i="2"/>
  <c r="W654" i="2" s="1"/>
  <c r="X654" i="2" s="1"/>
  <c r="V634" i="2"/>
  <c r="W634" i="2" s="1"/>
  <c r="X634" i="2" s="1"/>
  <c r="V867" i="2"/>
  <c r="W867" i="2" s="1"/>
  <c r="X867" i="2" s="1"/>
  <c r="V192" i="2"/>
  <c r="W192" i="2" s="1"/>
  <c r="X192" i="2" s="1"/>
  <c r="V296" i="2"/>
  <c r="W296" i="2" s="1"/>
  <c r="X296" i="2" s="1"/>
  <c r="V295" i="2"/>
  <c r="W295" i="2" s="1"/>
  <c r="X295" i="2" s="1"/>
  <c r="V440" i="2"/>
  <c r="W440" i="2" s="1"/>
  <c r="X440" i="2" s="1"/>
  <c r="F558" i="2"/>
  <c r="H558" i="2" s="1"/>
  <c r="L558" i="2" s="1"/>
  <c r="Q558" i="2" s="1"/>
  <c r="U558" i="2" s="1"/>
  <c r="V806" i="2"/>
  <c r="W806" i="2" s="1"/>
  <c r="X806" i="2" s="1"/>
  <c r="V831" i="2"/>
  <c r="W831" i="2" s="1"/>
  <c r="X831" i="2" s="1"/>
  <c r="V956" i="2"/>
  <c r="W956" i="2" s="1"/>
  <c r="X956" i="2" s="1"/>
  <c r="V783" i="2"/>
  <c r="W783" i="2" s="1"/>
  <c r="X783" i="2" s="1"/>
  <c r="H997" i="2"/>
  <c r="L997" i="2" s="1"/>
  <c r="Q997" i="2" s="1"/>
  <c r="U997" i="2" s="1"/>
  <c r="F32" i="2"/>
  <c r="G32" i="2"/>
  <c r="G649" i="2"/>
  <c r="F649" i="2"/>
  <c r="F682" i="2"/>
  <c r="G682" i="2"/>
  <c r="V576" i="2"/>
  <c r="W576" i="2" s="1"/>
  <c r="X576" i="2" s="1"/>
  <c r="V307" i="2"/>
  <c r="W307" i="2" s="1"/>
  <c r="X307" i="2" s="1"/>
  <c r="V547" i="2"/>
  <c r="W547" i="2" s="1"/>
  <c r="X547" i="2" s="1"/>
  <c r="V873" i="2"/>
  <c r="W873" i="2" s="1"/>
  <c r="X873" i="2" s="1"/>
  <c r="G945" i="2"/>
  <c r="H945" i="2" s="1"/>
  <c r="L945" i="2" s="1"/>
  <c r="Q945" i="2" s="1"/>
  <c r="U945" i="2" s="1"/>
  <c r="G201" i="2"/>
  <c r="F201" i="2"/>
  <c r="G419" i="2"/>
  <c r="F419" i="2"/>
  <c r="F207" i="2"/>
  <c r="H207" i="2" s="1"/>
  <c r="L207" i="2" s="1"/>
  <c r="Q207" i="2" s="1"/>
  <c r="U207" i="2" s="1"/>
  <c r="F451" i="2"/>
  <c r="H451" i="2" s="1"/>
  <c r="L451" i="2" s="1"/>
  <c r="Q451" i="2" s="1"/>
  <c r="U451" i="2" s="1"/>
  <c r="V594" i="2"/>
  <c r="W594" i="2" s="1"/>
  <c r="X594" i="2" s="1"/>
  <c r="V663" i="2"/>
  <c r="W663" i="2" s="1"/>
  <c r="X663" i="2" s="1"/>
  <c r="F604" i="2"/>
  <c r="H604" i="2" s="1"/>
  <c r="L604" i="2" s="1"/>
  <c r="Q604" i="2" s="1"/>
  <c r="U604" i="2" s="1"/>
  <c r="G576" i="2"/>
  <c r="H576" i="2" s="1"/>
  <c r="L576" i="2" s="1"/>
  <c r="Q576" i="2" s="1"/>
  <c r="U576" i="2" s="1"/>
  <c r="V794" i="2"/>
  <c r="W794" i="2" s="1"/>
  <c r="X794" i="2" s="1"/>
  <c r="V858" i="2"/>
  <c r="W858" i="2" s="1"/>
  <c r="X858" i="2" s="1"/>
  <c r="G611" i="2"/>
  <c r="H611" i="2" s="1"/>
  <c r="L611" i="2" s="1"/>
  <c r="Q611" i="2" s="1"/>
  <c r="U611" i="2" s="1"/>
  <c r="H843" i="2"/>
  <c r="L843" i="2" s="1"/>
  <c r="G782" i="2"/>
  <c r="H782" i="2" s="1"/>
  <c r="L782" i="2" s="1"/>
  <c r="Q782" i="2" s="1"/>
  <c r="U782" i="2" s="1"/>
  <c r="F923" i="2"/>
  <c r="H923" i="2" s="1"/>
  <c r="L923" i="2" s="1"/>
  <c r="V86" i="2"/>
  <c r="W86" i="2" s="1"/>
  <c r="X86" i="2" s="1"/>
  <c r="V97" i="2"/>
  <c r="W97" i="2" s="1"/>
  <c r="X97" i="2" s="1"/>
  <c r="F53" i="2"/>
  <c r="H53" i="2" s="1"/>
  <c r="L53" i="2" s="1"/>
  <c r="Q53" i="2" s="1"/>
  <c r="U53" i="2" s="1"/>
  <c r="V178" i="2"/>
  <c r="W178" i="2" s="1"/>
  <c r="X178" i="2" s="1"/>
  <c r="V209" i="2"/>
  <c r="W209" i="2" s="1"/>
  <c r="X209" i="2" s="1"/>
  <c r="V226" i="2"/>
  <c r="W226" i="2" s="1"/>
  <c r="X226" i="2" s="1"/>
  <c r="G303" i="2"/>
  <c r="H303" i="2" s="1"/>
  <c r="L303" i="2" s="1"/>
  <c r="Q303" i="2" s="1"/>
  <c r="U303" i="2" s="1"/>
  <c r="V452" i="2"/>
  <c r="W452" i="2" s="1"/>
  <c r="X452" i="2" s="1"/>
  <c r="V687" i="2"/>
  <c r="W687" i="2" s="1"/>
  <c r="X687" i="2" s="1"/>
  <c r="V693" i="2"/>
  <c r="W693" i="2" s="1"/>
  <c r="X693" i="2" s="1"/>
  <c r="V745" i="2"/>
  <c r="W745" i="2" s="1"/>
  <c r="X745" i="2" s="1"/>
  <c r="V998" i="2"/>
  <c r="W998" i="2" s="1"/>
  <c r="X998" i="2" s="1"/>
  <c r="G965" i="2"/>
  <c r="H965" i="2" s="1"/>
  <c r="L965" i="2" s="1"/>
  <c r="Q965" i="2" s="1"/>
  <c r="U965" i="2" s="1"/>
  <c r="G255" i="2"/>
  <c r="F255" i="2"/>
  <c r="G348" i="2"/>
  <c r="F348" i="2"/>
  <c r="V545" i="2"/>
  <c r="W545" i="2" s="1"/>
  <c r="X545" i="2" s="1"/>
  <c r="V264" i="2"/>
  <c r="W264" i="2" s="1"/>
  <c r="X264" i="2" s="1"/>
  <c r="V272" i="2"/>
  <c r="W272" i="2" s="1"/>
  <c r="X272" i="2" s="1"/>
  <c r="V401" i="2"/>
  <c r="W401" i="2" s="1"/>
  <c r="X401" i="2" s="1"/>
  <c r="V53" i="2"/>
  <c r="W53" i="2" s="1"/>
  <c r="X53" i="2" s="1"/>
  <c r="V162" i="2"/>
  <c r="W162" i="2" s="1"/>
  <c r="X162" i="2" s="1"/>
  <c r="V305" i="2"/>
  <c r="W305" i="2" s="1"/>
  <c r="X305" i="2" s="1"/>
  <c r="V511" i="2"/>
  <c r="W511" i="2" s="1"/>
  <c r="X511" i="2" s="1"/>
  <c r="V408" i="2"/>
  <c r="W408" i="2" s="1"/>
  <c r="X408" i="2" s="1"/>
  <c r="V881" i="2"/>
  <c r="W881" i="2" s="1"/>
  <c r="X881" i="2" s="1"/>
  <c r="V861" i="2"/>
  <c r="W861" i="2" s="1"/>
  <c r="X861" i="2" s="1"/>
  <c r="V925" i="2"/>
  <c r="W925" i="2" s="1"/>
  <c r="X925" i="2" s="1"/>
  <c r="V743" i="2"/>
  <c r="W743" i="2" s="1"/>
  <c r="X743" i="2" s="1"/>
  <c r="V277" i="2"/>
  <c r="W277" i="2" s="1"/>
  <c r="X277" i="2" s="1"/>
  <c r="V213" i="2"/>
  <c r="W213" i="2" s="1"/>
  <c r="X213" i="2" s="1"/>
  <c r="V257" i="2"/>
  <c r="W257" i="2" s="1"/>
  <c r="X257" i="2" s="1"/>
  <c r="V394" i="2"/>
  <c r="W394" i="2" s="1"/>
  <c r="X394" i="2" s="1"/>
  <c r="V364" i="2"/>
  <c r="W364" i="2" s="1"/>
  <c r="X364" i="2" s="1"/>
  <c r="G464" i="2"/>
  <c r="H464" i="2" s="1"/>
  <c r="L464" i="2" s="1"/>
  <c r="Q464" i="2" s="1"/>
  <c r="U464" i="2" s="1"/>
  <c r="V546" i="2"/>
  <c r="W546" i="2" s="1"/>
  <c r="X546" i="2" s="1"/>
  <c r="V676" i="2"/>
  <c r="W676" i="2" s="1"/>
  <c r="X676" i="2" s="1"/>
  <c r="V800" i="2"/>
  <c r="W800" i="2" s="1"/>
  <c r="X800" i="2" s="1"/>
  <c r="F109" i="2"/>
  <c r="G109" i="2"/>
  <c r="G283" i="2"/>
  <c r="F283" i="2"/>
  <c r="P360" i="2"/>
  <c r="V360" i="2"/>
  <c r="W360" i="2" s="1"/>
  <c r="X360" i="2" s="1"/>
  <c r="V118" i="2"/>
  <c r="W118" i="2" s="1"/>
  <c r="X118" i="2" s="1"/>
  <c r="G126" i="2"/>
  <c r="H126" i="2" s="1"/>
  <c r="L126" i="2" s="1"/>
  <c r="Q126" i="2" s="1"/>
  <c r="U126" i="2" s="1"/>
  <c r="P239" i="2"/>
  <c r="V239" i="2"/>
  <c r="W239" i="2" s="1"/>
  <c r="X239" i="2" s="1"/>
  <c r="V478" i="2"/>
  <c r="W478" i="2" s="1"/>
  <c r="X478" i="2" s="1"/>
  <c r="G478" i="2"/>
  <c r="F478" i="2"/>
  <c r="F832" i="2"/>
  <c r="V832" i="2"/>
  <c r="W832" i="2" s="1"/>
  <c r="X832" i="2" s="1"/>
  <c r="G832" i="2"/>
  <c r="F720" i="2"/>
  <c r="G720" i="2"/>
  <c r="G282" i="2"/>
  <c r="H282" i="2" s="1"/>
  <c r="L282" i="2" s="1"/>
  <c r="Q282" i="2" s="1"/>
  <c r="U282" i="2" s="1"/>
  <c r="V871" i="2"/>
  <c r="W871" i="2" s="1"/>
  <c r="X871" i="2" s="1"/>
  <c r="V183" i="2"/>
  <c r="W183" i="2" s="1"/>
  <c r="X183" i="2" s="1"/>
  <c r="V141" i="2"/>
  <c r="W141" i="2" s="1"/>
  <c r="X141" i="2" s="1"/>
  <c r="G687" i="2"/>
  <c r="F687" i="2"/>
  <c r="V96" i="2"/>
  <c r="W96" i="2" s="1"/>
  <c r="X96" i="2" s="1"/>
  <c r="V503" i="2"/>
  <c r="W503" i="2" s="1"/>
  <c r="X503" i="2" s="1"/>
  <c r="F135" i="2"/>
  <c r="G135" i="2"/>
  <c r="F334" i="2"/>
  <c r="G334" i="2"/>
  <c r="P359" i="2"/>
  <c r="V359" i="2"/>
  <c r="W359" i="2" s="1"/>
  <c r="X359" i="2" s="1"/>
  <c r="P484" i="2"/>
  <c r="V484" i="2"/>
  <c r="W484" i="2" s="1"/>
  <c r="X484" i="2" s="1"/>
  <c r="F865" i="2"/>
  <c r="G865" i="2"/>
  <c r="V84" i="2"/>
  <c r="W84" i="2" s="1"/>
  <c r="X84" i="2" s="1"/>
  <c r="P355" i="2"/>
  <c r="V355" i="2"/>
  <c r="W355" i="2" s="1"/>
  <c r="X355" i="2" s="1"/>
  <c r="V560" i="2"/>
  <c r="W560" i="2" s="1"/>
  <c r="X560" i="2" s="1"/>
  <c r="P154" i="2"/>
  <c r="V154" i="2"/>
  <c r="W154" i="2" s="1"/>
  <c r="X154" i="2" s="1"/>
  <c r="P499" i="2"/>
  <c r="V499" i="2"/>
  <c r="W499" i="2" s="1"/>
  <c r="X499" i="2" s="1"/>
  <c r="P833" i="2"/>
  <c r="V833" i="2"/>
  <c r="W833" i="2" s="1"/>
  <c r="X833" i="2" s="1"/>
  <c r="V680" i="2"/>
  <c r="W680" i="2" s="1"/>
  <c r="X680" i="2" s="1"/>
  <c r="F680" i="2"/>
  <c r="G680" i="2"/>
  <c r="V77" i="2"/>
  <c r="W77" i="2" s="1"/>
  <c r="X77" i="2" s="1"/>
  <c r="V490" i="2"/>
  <c r="W490" i="2" s="1"/>
  <c r="X490" i="2" s="1"/>
  <c r="P418" i="2"/>
  <c r="V418" i="2"/>
  <c r="W418" i="2" s="1"/>
  <c r="X418" i="2" s="1"/>
  <c r="P496" i="2"/>
  <c r="V496" i="2"/>
  <c r="W496" i="2" s="1"/>
  <c r="X496" i="2" s="1"/>
  <c r="G538" i="2"/>
  <c r="F538" i="2"/>
  <c r="G589" i="2"/>
  <c r="F589" i="2"/>
  <c r="P614" i="2"/>
  <c r="V614" i="2"/>
  <c r="W614" i="2" s="1"/>
  <c r="X614" i="2" s="1"/>
  <c r="G618" i="2"/>
  <c r="F618" i="2"/>
  <c r="V618" i="2"/>
  <c r="W618" i="2" s="1"/>
  <c r="X618" i="2" s="1"/>
  <c r="G669" i="2"/>
  <c r="F669" i="2"/>
  <c r="P712" i="2"/>
  <c r="V712" i="2"/>
  <c r="W712" i="2" s="1"/>
  <c r="X712" i="2" s="1"/>
  <c r="F768" i="2"/>
  <c r="H768" i="2" s="1"/>
  <c r="L768" i="2" s="1"/>
  <c r="Q768" i="2" s="1"/>
  <c r="U768" i="2" s="1"/>
  <c r="V768" i="2"/>
  <c r="W768" i="2" s="1"/>
  <c r="X768" i="2" s="1"/>
  <c r="P51" i="2"/>
  <c r="V51" i="2"/>
  <c r="W51" i="2" s="1"/>
  <c r="X51" i="2" s="1"/>
  <c r="P80" i="2"/>
  <c r="V80" i="2"/>
  <c r="W80" i="2" s="1"/>
  <c r="X80" i="2" s="1"/>
  <c r="V109" i="2"/>
  <c r="W109" i="2" s="1"/>
  <c r="X109" i="2" s="1"/>
  <c r="V198" i="2"/>
  <c r="W198" i="2" s="1"/>
  <c r="X198" i="2" s="1"/>
  <c r="G222" i="2"/>
  <c r="F222" i="2"/>
  <c r="F240" i="2"/>
  <c r="G240" i="2"/>
  <c r="V573" i="2"/>
  <c r="W573" i="2" s="1"/>
  <c r="X573" i="2" s="1"/>
  <c r="P690" i="2"/>
  <c r="V690" i="2"/>
  <c r="W690" i="2" s="1"/>
  <c r="X690" i="2" s="1"/>
  <c r="F117" i="2"/>
  <c r="G117" i="2"/>
  <c r="F77" i="2"/>
  <c r="G77" i="2"/>
  <c r="P88" i="2"/>
  <c r="V88" i="2"/>
  <c r="W88" i="2" s="1"/>
  <c r="X88" i="2" s="1"/>
  <c r="P15" i="2"/>
  <c r="V15" i="2"/>
  <c r="W15" i="2" s="1"/>
  <c r="X15" i="2" s="1"/>
  <c r="G141" i="2"/>
  <c r="F141" i="2"/>
  <c r="F198" i="2"/>
  <c r="G198" i="2"/>
  <c r="G183" i="2"/>
  <c r="F183" i="2"/>
  <c r="G459" i="2"/>
  <c r="F459" i="2"/>
  <c r="P601" i="2"/>
  <c r="V601" i="2"/>
  <c r="W601" i="2" s="1"/>
  <c r="X601" i="2" s="1"/>
  <c r="G689" i="2"/>
  <c r="V689" i="2"/>
  <c r="W689" i="2" s="1"/>
  <c r="X689" i="2" s="1"/>
  <c r="F689" i="2"/>
  <c r="V751" i="2"/>
  <c r="W751" i="2" s="1"/>
  <c r="X751" i="2" s="1"/>
  <c r="G751" i="2"/>
  <c r="F751" i="2"/>
  <c r="V204" i="2"/>
  <c r="W204" i="2" s="1"/>
  <c r="X204" i="2" s="1"/>
  <c r="H479" i="2"/>
  <c r="L479" i="2" s="1"/>
  <c r="Q479" i="2" s="1"/>
  <c r="U479" i="2" s="1"/>
  <c r="V543" i="2"/>
  <c r="W543" i="2" s="1"/>
  <c r="X543" i="2" s="1"/>
  <c r="H520" i="2"/>
  <c r="L520" i="2" s="1"/>
  <c r="Q520" i="2" s="1"/>
  <c r="U520" i="2" s="1"/>
  <c r="V813" i="2"/>
  <c r="W813" i="2" s="1"/>
  <c r="X813" i="2" s="1"/>
  <c r="V665" i="2"/>
  <c r="W665" i="2" s="1"/>
  <c r="X665" i="2" s="1"/>
  <c r="G69" i="2"/>
  <c r="F69" i="2"/>
  <c r="V117" i="2"/>
  <c r="W117" i="2" s="1"/>
  <c r="X117" i="2" s="1"/>
  <c r="G116" i="2"/>
  <c r="F116" i="2"/>
  <c r="V57" i="2"/>
  <c r="W57" i="2" s="1"/>
  <c r="X57" i="2" s="1"/>
  <c r="G89" i="2"/>
  <c r="F89" i="2"/>
  <c r="F349" i="2"/>
  <c r="G349" i="2"/>
  <c r="V193" i="2"/>
  <c r="W193" i="2" s="1"/>
  <c r="X193" i="2" s="1"/>
  <c r="V249" i="2"/>
  <c r="W249" i="2" s="1"/>
  <c r="X249" i="2" s="1"/>
  <c r="F276" i="2"/>
  <c r="G276" i="2"/>
  <c r="F257" i="2"/>
  <c r="G257" i="2"/>
  <c r="V304" i="2"/>
  <c r="W304" i="2" s="1"/>
  <c r="X304" i="2" s="1"/>
  <c r="F205" i="2"/>
  <c r="G205" i="2"/>
  <c r="G364" i="2"/>
  <c r="F364" i="2"/>
  <c r="V231" i="2"/>
  <c r="W231" i="2" s="1"/>
  <c r="X231" i="2" s="1"/>
  <c r="V423" i="2"/>
  <c r="W423" i="2" s="1"/>
  <c r="X423" i="2" s="1"/>
  <c r="F370" i="2"/>
  <c r="G370" i="2"/>
  <c r="G395" i="2"/>
  <c r="F395" i="2"/>
  <c r="V382" i="2"/>
  <c r="W382" i="2" s="1"/>
  <c r="X382" i="2" s="1"/>
  <c r="F700" i="2"/>
  <c r="G700" i="2"/>
  <c r="V966" i="2"/>
  <c r="W966" i="2" s="1"/>
  <c r="X966" i="2" s="1"/>
  <c r="V696" i="2"/>
  <c r="W696" i="2" s="1"/>
  <c r="X696" i="2" s="1"/>
  <c r="V568" i="2"/>
  <c r="W568" i="2" s="1"/>
  <c r="X568" i="2" s="1"/>
  <c r="G708" i="2"/>
  <c r="F708" i="2"/>
  <c r="G862" i="2"/>
  <c r="F862" i="2"/>
  <c r="V159" i="2"/>
  <c r="W159" i="2" s="1"/>
  <c r="X159" i="2" s="1"/>
  <c r="H301" i="2"/>
  <c r="L301" i="2" s="1"/>
  <c r="Q301" i="2" s="1"/>
  <c r="U301" i="2" s="1"/>
  <c r="V367" i="2"/>
  <c r="W367" i="2" s="1"/>
  <c r="X367" i="2" s="1"/>
  <c r="V537" i="2"/>
  <c r="W537" i="2" s="1"/>
  <c r="X537" i="2" s="1"/>
  <c r="V698" i="2"/>
  <c r="W698" i="2" s="1"/>
  <c r="X698" i="2" s="1"/>
  <c r="V553" i="2"/>
  <c r="W553" i="2" s="1"/>
  <c r="X553" i="2" s="1"/>
  <c r="V782" i="2"/>
  <c r="W782" i="2" s="1"/>
  <c r="X782" i="2" s="1"/>
  <c r="V865" i="2"/>
  <c r="W865" i="2" s="1"/>
  <c r="X865" i="2" s="1"/>
  <c r="V730" i="2"/>
  <c r="W730" i="2" s="1"/>
  <c r="X730" i="2" s="1"/>
  <c r="V927" i="2"/>
  <c r="W927" i="2" s="1"/>
  <c r="X927" i="2" s="1"/>
  <c r="H877" i="2"/>
  <c r="L877" i="2" s="1"/>
  <c r="Q877" i="2" s="1"/>
  <c r="U877" i="2" s="1"/>
  <c r="V56" i="2"/>
  <c r="W56" i="2" s="1"/>
  <c r="X56" i="2" s="1"/>
  <c r="V116" i="2"/>
  <c r="W116" i="2" s="1"/>
  <c r="X116" i="2" s="1"/>
  <c r="V147" i="2"/>
  <c r="W147" i="2" s="1"/>
  <c r="X147" i="2" s="1"/>
  <c r="F206" i="2"/>
  <c r="G206" i="2"/>
  <c r="F224" i="2"/>
  <c r="G224" i="2"/>
  <c r="F93" i="2"/>
  <c r="G93" i="2"/>
  <c r="G353" i="2"/>
  <c r="F353" i="2"/>
  <c r="P219" i="2"/>
  <c r="V219" i="2"/>
  <c r="W219" i="2" s="1"/>
  <c r="X219" i="2" s="1"/>
  <c r="F309" i="2"/>
  <c r="G309" i="2"/>
  <c r="F252" i="2"/>
  <c r="G252" i="2"/>
  <c r="V419" i="2"/>
  <c r="W419" i="2" s="1"/>
  <c r="X419" i="2" s="1"/>
  <c r="V643" i="2"/>
  <c r="W643" i="2" s="1"/>
  <c r="X643" i="2" s="1"/>
  <c r="V627" i="2"/>
  <c r="W627" i="2" s="1"/>
  <c r="X627" i="2" s="1"/>
  <c r="V578" i="2"/>
  <c r="W578" i="2" s="1"/>
  <c r="X578" i="2" s="1"/>
  <c r="F401" i="2"/>
  <c r="G401" i="2"/>
  <c r="V552" i="2"/>
  <c r="W552" i="2" s="1"/>
  <c r="X552" i="2" s="1"/>
  <c r="V597" i="2"/>
  <c r="W597" i="2" s="1"/>
  <c r="X597" i="2" s="1"/>
  <c r="G548" i="2"/>
  <c r="F548" i="2"/>
  <c r="F719" i="2"/>
  <c r="G719" i="2"/>
  <c r="V886" i="2"/>
  <c r="W886" i="2" s="1"/>
  <c r="X886" i="2" s="1"/>
  <c r="V770" i="2"/>
  <c r="W770" i="2" s="1"/>
  <c r="X770" i="2" s="1"/>
  <c r="V918" i="2"/>
  <c r="W918" i="2" s="1"/>
  <c r="X918" i="2" s="1"/>
  <c r="V908" i="2"/>
  <c r="W908" i="2" s="1"/>
  <c r="X908" i="2" s="1"/>
  <c r="G729" i="2"/>
  <c r="F729" i="2"/>
  <c r="V815" i="2"/>
  <c r="W815" i="2" s="1"/>
  <c r="X815" i="2" s="1"/>
  <c r="V752" i="2"/>
  <c r="W752" i="2" s="1"/>
  <c r="X752" i="2" s="1"/>
  <c r="V425" i="2"/>
  <c r="W425" i="2" s="1"/>
  <c r="X425" i="2" s="1"/>
  <c r="V502" i="2"/>
  <c r="W502" i="2" s="1"/>
  <c r="X502" i="2" s="1"/>
  <c r="V531" i="2"/>
  <c r="W531" i="2" s="1"/>
  <c r="X531" i="2" s="1"/>
  <c r="V529" i="2"/>
  <c r="W529" i="2" s="1"/>
  <c r="X529" i="2" s="1"/>
  <c r="V615" i="2"/>
  <c r="W615" i="2" s="1"/>
  <c r="X615" i="2" s="1"/>
  <c r="V685" i="2"/>
  <c r="W685" i="2" s="1"/>
  <c r="X685" i="2" s="1"/>
  <c r="G62" i="2"/>
  <c r="F62" i="2"/>
  <c r="V59" i="2"/>
  <c r="W59" i="2" s="1"/>
  <c r="X59" i="2" s="1"/>
  <c r="V106" i="2"/>
  <c r="W106" i="2" s="1"/>
  <c r="X106" i="2" s="1"/>
  <c r="V145" i="2"/>
  <c r="W145" i="2" s="1"/>
  <c r="X145" i="2" s="1"/>
  <c r="G254" i="2"/>
  <c r="F254" i="2"/>
  <c r="F291" i="2"/>
  <c r="G291" i="2"/>
  <c r="G203" i="2"/>
  <c r="F203" i="2"/>
  <c r="F200" i="2"/>
  <c r="G200" i="2"/>
  <c r="V173" i="2"/>
  <c r="W173" i="2" s="1"/>
  <c r="X173" i="2" s="1"/>
  <c r="V227" i="2"/>
  <c r="W227" i="2" s="1"/>
  <c r="X227" i="2" s="1"/>
  <c r="F384" i="2"/>
  <c r="G384" i="2"/>
  <c r="V140" i="2"/>
  <c r="W140" i="2" s="1"/>
  <c r="X140" i="2" s="1"/>
  <c r="F539" i="2"/>
  <c r="G539" i="2"/>
  <c r="G622" i="2"/>
  <c r="F622" i="2"/>
  <c r="F488" i="2"/>
  <c r="G488" i="2"/>
  <c r="V605" i="2"/>
  <c r="W605" i="2" s="1"/>
  <c r="X605" i="2" s="1"/>
  <c r="V215" i="2"/>
  <c r="W215" i="2" s="1"/>
  <c r="X215" i="2" s="1"/>
  <c r="V434" i="2"/>
  <c r="W434" i="2" s="1"/>
  <c r="X434" i="2" s="1"/>
  <c r="V126" i="2"/>
  <c r="W126" i="2" s="1"/>
  <c r="X126" i="2" s="1"/>
  <c r="H73" i="2"/>
  <c r="L73" i="2" s="1"/>
  <c r="Q73" i="2" s="1"/>
  <c r="U73" i="2" s="1"/>
  <c r="V318" i="2"/>
  <c r="W318" i="2" s="1"/>
  <c r="X318" i="2" s="1"/>
  <c r="V269" i="2"/>
  <c r="W269" i="2" s="1"/>
  <c r="X269" i="2" s="1"/>
  <c r="V459" i="2"/>
  <c r="W459" i="2" s="1"/>
  <c r="X459" i="2" s="1"/>
  <c r="V658" i="2"/>
  <c r="W658" i="2" s="1"/>
  <c r="X658" i="2" s="1"/>
  <c r="V609" i="2"/>
  <c r="W609" i="2" s="1"/>
  <c r="X609" i="2" s="1"/>
  <c r="V890" i="2"/>
  <c r="W890" i="2" s="1"/>
  <c r="X890" i="2" s="1"/>
  <c r="G18" i="2"/>
  <c r="F18" i="2"/>
  <c r="F64" i="2"/>
  <c r="G64" i="2"/>
  <c r="V38" i="2"/>
  <c r="W38" i="2" s="1"/>
  <c r="X38" i="2" s="1"/>
  <c r="G226" i="2"/>
  <c r="F226" i="2"/>
  <c r="F305" i="2"/>
  <c r="G305" i="2"/>
  <c r="G68" i="2"/>
  <c r="F68" i="2"/>
  <c r="G259" i="2"/>
  <c r="F259" i="2"/>
  <c r="P391" i="2"/>
  <c r="V391" i="2"/>
  <c r="W391" i="2" s="1"/>
  <c r="X391" i="2" s="1"/>
  <c r="V222" i="2"/>
  <c r="W222" i="2" s="1"/>
  <c r="X222" i="2" s="1"/>
  <c r="G379" i="2"/>
  <c r="F379" i="2"/>
  <c r="G602" i="2"/>
  <c r="F602" i="2"/>
  <c r="L417" i="2"/>
  <c r="Q417" i="2" s="1"/>
  <c r="U417" i="2" s="1"/>
  <c r="F650" i="2"/>
  <c r="G650" i="2"/>
  <c r="G683" i="2"/>
  <c r="F683" i="2"/>
  <c r="V385" i="2"/>
  <c r="W385" i="2" s="1"/>
  <c r="X385" i="2" s="1"/>
  <c r="G707" i="2"/>
  <c r="F707" i="2"/>
  <c r="V707" i="2"/>
  <c r="W707" i="2" s="1"/>
  <c r="X707" i="2" s="1"/>
  <c r="V344" i="2"/>
  <c r="W344" i="2" s="1"/>
  <c r="X344" i="2" s="1"/>
  <c r="V549" i="2"/>
  <c r="W549" i="2" s="1"/>
  <c r="X549" i="2" s="1"/>
  <c r="V509" i="2"/>
  <c r="W509" i="2" s="1"/>
  <c r="X509" i="2" s="1"/>
  <c r="V667" i="2"/>
  <c r="W667" i="2" s="1"/>
  <c r="X667" i="2" s="1"/>
  <c r="V893" i="2"/>
  <c r="W893" i="2" s="1"/>
  <c r="X893" i="2" s="1"/>
  <c r="V592" i="2"/>
  <c r="W592" i="2" s="1"/>
  <c r="X592" i="2" s="1"/>
  <c r="V932" i="2"/>
  <c r="W932" i="2" s="1"/>
  <c r="X932" i="2" s="1"/>
  <c r="V807" i="2"/>
  <c r="W807" i="2" s="1"/>
  <c r="X807" i="2" s="1"/>
  <c r="F66" i="2"/>
  <c r="G66" i="2"/>
  <c r="G86" i="2"/>
  <c r="F86" i="2"/>
  <c r="G111" i="2"/>
  <c r="F111" i="2"/>
  <c r="F50" i="2"/>
  <c r="G50" i="2"/>
  <c r="F45" i="2"/>
  <c r="G45" i="2"/>
  <c r="V262" i="2"/>
  <c r="W262" i="2" s="1"/>
  <c r="X262" i="2" s="1"/>
  <c r="V223" i="2"/>
  <c r="W223" i="2" s="1"/>
  <c r="X223" i="2" s="1"/>
  <c r="F324" i="2"/>
  <c r="G324" i="2"/>
  <c r="G227" i="2"/>
  <c r="F227" i="2"/>
  <c r="F439" i="2"/>
  <c r="G439" i="2"/>
  <c r="G391" i="2"/>
  <c r="F391" i="2"/>
  <c r="V345" i="2"/>
  <c r="W345" i="2" s="1"/>
  <c r="X345" i="2" s="1"/>
  <c r="F483" i="2"/>
  <c r="G483" i="2"/>
  <c r="V324" i="2"/>
  <c r="W324" i="2" s="1"/>
  <c r="X324" i="2" s="1"/>
  <c r="G513" i="2"/>
  <c r="F513" i="2"/>
  <c r="G690" i="2"/>
  <c r="F690" i="2"/>
  <c r="F713" i="2"/>
  <c r="G713" i="2"/>
  <c r="V334" i="2"/>
  <c r="W334" i="2" s="1"/>
  <c r="X334" i="2" s="1"/>
  <c r="V554" i="2"/>
  <c r="W554" i="2" s="1"/>
  <c r="X554" i="2" s="1"/>
  <c r="F42" i="2"/>
  <c r="G42" i="2"/>
  <c r="F41" i="2"/>
  <c r="G41" i="2"/>
  <c r="G277" i="2"/>
  <c r="F277" i="2"/>
  <c r="G294" i="2"/>
  <c r="F294" i="2"/>
  <c r="P331" i="2"/>
  <c r="V331" i="2"/>
  <c r="W331" i="2" s="1"/>
  <c r="X331" i="2" s="1"/>
  <c r="G208" i="2"/>
  <c r="F208" i="2"/>
  <c r="G127" i="2"/>
  <c r="F127" i="2"/>
  <c r="V240" i="2"/>
  <c r="W240" i="2" s="1"/>
  <c r="X240" i="2" s="1"/>
  <c r="V311" i="2"/>
  <c r="W311" i="2" s="1"/>
  <c r="X311" i="2" s="1"/>
  <c r="V275" i="2"/>
  <c r="W275" i="2" s="1"/>
  <c r="X275" i="2" s="1"/>
  <c r="V432" i="2"/>
  <c r="W432" i="2" s="1"/>
  <c r="X432" i="2" s="1"/>
  <c r="G435" i="2"/>
  <c r="F435" i="2"/>
  <c r="V254" i="2"/>
  <c r="W254" i="2" s="1"/>
  <c r="X254" i="2" s="1"/>
  <c r="G634" i="2"/>
  <c r="F634" i="2"/>
  <c r="G740" i="2"/>
  <c r="F740" i="2"/>
  <c r="G692" i="2"/>
  <c r="F692" i="2"/>
  <c r="F724" i="2"/>
  <c r="G724" i="2"/>
  <c r="V951" i="2"/>
  <c r="W951" i="2" s="1"/>
  <c r="X951" i="2" s="1"/>
  <c r="V660" i="2"/>
  <c r="W660" i="2" s="1"/>
  <c r="X660" i="2" s="1"/>
  <c r="H298" i="2"/>
  <c r="L298" i="2" s="1"/>
  <c r="Q298" i="2" s="1"/>
  <c r="U298" i="2" s="1"/>
  <c r="H211" i="2"/>
  <c r="L211" i="2" s="1"/>
  <c r="Q211" i="2" s="1"/>
  <c r="U211" i="2" s="1"/>
  <c r="V328" i="2"/>
  <c r="W328" i="2" s="1"/>
  <c r="X328" i="2" s="1"/>
  <c r="V375" i="2"/>
  <c r="W375" i="2" s="1"/>
  <c r="X375" i="2" s="1"/>
  <c r="V357" i="2"/>
  <c r="W357" i="2" s="1"/>
  <c r="X357" i="2" s="1"/>
  <c r="V376" i="2"/>
  <c r="W376" i="2" s="1"/>
  <c r="X376" i="2" s="1"/>
  <c r="V637" i="2"/>
  <c r="W637" i="2" s="1"/>
  <c r="X637" i="2" s="1"/>
  <c r="V669" i="2"/>
  <c r="W669" i="2" s="1"/>
  <c r="X669" i="2" s="1"/>
  <c r="V629" i="2"/>
  <c r="W629" i="2" s="1"/>
  <c r="X629" i="2" s="1"/>
  <c r="V766" i="2"/>
  <c r="W766" i="2" s="1"/>
  <c r="X766" i="2" s="1"/>
  <c r="V619" i="2"/>
  <c r="W619" i="2" s="1"/>
  <c r="X619" i="2" s="1"/>
  <c r="V738" i="2"/>
  <c r="W738" i="2" s="1"/>
  <c r="X738" i="2" s="1"/>
  <c r="V915" i="2"/>
  <c r="W915" i="2" s="1"/>
  <c r="X915" i="2" s="1"/>
  <c r="P33" i="2"/>
  <c r="V33" i="2"/>
  <c r="W33" i="2" s="1"/>
  <c r="X33" i="2" s="1"/>
  <c r="F87" i="2"/>
  <c r="G87" i="2"/>
  <c r="G59" i="2"/>
  <c r="F59" i="2"/>
  <c r="G223" i="2"/>
  <c r="F223" i="2"/>
  <c r="F260" i="2"/>
  <c r="G260" i="2"/>
  <c r="V332" i="2"/>
  <c r="W332" i="2" s="1"/>
  <c r="X332" i="2" s="1"/>
  <c r="V317" i="2"/>
  <c r="W317" i="2" s="1"/>
  <c r="X317" i="2" s="1"/>
  <c r="V225" i="2"/>
  <c r="W225" i="2" s="1"/>
  <c r="X225" i="2" s="1"/>
  <c r="F406" i="2"/>
  <c r="G406" i="2"/>
  <c r="G601" i="2"/>
  <c r="F601" i="2"/>
  <c r="V416" i="2"/>
  <c r="W416" i="2" s="1"/>
  <c r="X416" i="2" s="1"/>
  <c r="V497" i="2"/>
  <c r="W497" i="2" s="1"/>
  <c r="X497" i="2" s="1"/>
  <c r="V538" i="2"/>
  <c r="W538" i="2" s="1"/>
  <c r="X538" i="2" s="1"/>
  <c r="G665" i="2"/>
  <c r="F665" i="2"/>
  <c r="G710" i="2"/>
  <c r="F710" i="2"/>
  <c r="V737" i="2"/>
  <c r="W737" i="2" s="1"/>
  <c r="X737" i="2" s="1"/>
  <c r="V470" i="2"/>
  <c r="W470" i="2" s="1"/>
  <c r="X470" i="2" s="1"/>
  <c r="G730" i="2"/>
  <c r="F730" i="2"/>
  <c r="V773" i="2"/>
  <c r="W773" i="2" s="1"/>
  <c r="X773" i="2" s="1"/>
  <c r="F20" i="2"/>
  <c r="G20" i="2"/>
  <c r="G299" i="2"/>
  <c r="F299" i="2"/>
  <c r="F43" i="2"/>
  <c r="G43" i="2"/>
  <c r="F184" i="2"/>
  <c r="G184" i="2"/>
  <c r="V184" i="2"/>
  <c r="W184" i="2" s="1"/>
  <c r="X184" i="2" s="1"/>
  <c r="V260" i="2"/>
  <c r="W260" i="2" s="1"/>
  <c r="X260" i="2" s="1"/>
  <c r="G31" i="2"/>
  <c r="F31" i="2"/>
  <c r="H84" i="2"/>
  <c r="L84" i="2" s="1"/>
  <c r="Q84" i="2" s="1"/>
  <c r="U84" i="2" s="1"/>
  <c r="V31" i="2"/>
  <c r="W31" i="2" s="1"/>
  <c r="X31" i="2" s="1"/>
  <c r="F52" i="2"/>
  <c r="G52" i="2"/>
  <c r="F154" i="2"/>
  <c r="G154" i="2"/>
  <c r="F287" i="2"/>
  <c r="G287" i="2"/>
  <c r="V199" i="2"/>
  <c r="W199" i="2" s="1"/>
  <c r="X199" i="2" s="1"/>
  <c r="V242" i="2"/>
  <c r="W242" i="2" s="1"/>
  <c r="X242" i="2" s="1"/>
  <c r="V292" i="2"/>
  <c r="W292" i="2" s="1"/>
  <c r="X292" i="2" s="1"/>
  <c r="F352" i="2"/>
  <c r="G352" i="2"/>
  <c r="F328" i="2"/>
  <c r="G328" i="2"/>
  <c r="V274" i="2"/>
  <c r="W274" i="2" s="1"/>
  <c r="X274" i="2" s="1"/>
  <c r="V319" i="2"/>
  <c r="W319" i="2" s="1"/>
  <c r="X319" i="2" s="1"/>
  <c r="V347" i="2"/>
  <c r="W347" i="2" s="1"/>
  <c r="X347" i="2" s="1"/>
  <c r="F392" i="2"/>
  <c r="G392" i="2"/>
  <c r="V461" i="2"/>
  <c r="W461" i="2" s="1"/>
  <c r="X461" i="2" s="1"/>
  <c r="F360" i="2"/>
  <c r="G360" i="2"/>
  <c r="F498" i="2"/>
  <c r="G498" i="2"/>
  <c r="V399" i="2"/>
  <c r="W399" i="2" s="1"/>
  <c r="X399" i="2" s="1"/>
  <c r="V493" i="2"/>
  <c r="W493" i="2" s="1"/>
  <c r="X493" i="2" s="1"/>
  <c r="G501" i="2"/>
  <c r="F501" i="2"/>
  <c r="F646" i="2"/>
  <c r="G646" i="2"/>
  <c r="V694" i="2"/>
  <c r="W694" i="2" s="1"/>
  <c r="X694" i="2" s="1"/>
  <c r="V536" i="2"/>
  <c r="W536" i="2" s="1"/>
  <c r="X536" i="2" s="1"/>
  <c r="F812" i="2"/>
  <c r="G812" i="2"/>
  <c r="V827" i="2"/>
  <c r="W827" i="2" s="1"/>
  <c r="X827" i="2" s="1"/>
  <c r="P827" i="2"/>
  <c r="V732" i="2"/>
  <c r="W732" i="2" s="1"/>
  <c r="X732" i="2" s="1"/>
  <c r="V706" i="2"/>
  <c r="W706" i="2" s="1"/>
  <c r="X706" i="2" s="1"/>
  <c r="V965" i="2"/>
  <c r="W965" i="2" s="1"/>
  <c r="X965" i="2" s="1"/>
  <c r="V997" i="2"/>
  <c r="W997" i="2" s="1"/>
  <c r="X997" i="2" s="1"/>
  <c r="F984" i="2"/>
  <c r="G984" i="2"/>
  <c r="V741" i="2"/>
  <c r="W741" i="2" s="1"/>
  <c r="X741" i="2" s="1"/>
  <c r="H785" i="2"/>
  <c r="L785" i="2" s="1"/>
  <c r="Q785" i="2" s="1"/>
  <c r="U785" i="2" s="1"/>
  <c r="F996" i="2"/>
  <c r="G996" i="2"/>
  <c r="V931" i="2"/>
  <c r="W931" i="2" s="1"/>
  <c r="X931" i="2" s="1"/>
  <c r="V729" i="2"/>
  <c r="W729" i="2" s="1"/>
  <c r="X729" i="2" s="1"/>
  <c r="H791" i="2"/>
  <c r="L791" i="2" s="1"/>
  <c r="Q791" i="2" s="1"/>
  <c r="U791" i="2" s="1"/>
  <c r="V903" i="2"/>
  <c r="W903" i="2" s="1"/>
  <c r="X903" i="2" s="1"/>
  <c r="P943" i="2"/>
  <c r="V943" i="2"/>
  <c r="W943" i="2" s="1"/>
  <c r="X943" i="2" s="1"/>
  <c r="P975" i="2"/>
  <c r="V975" i="2"/>
  <c r="W975" i="2" s="1"/>
  <c r="X975" i="2" s="1"/>
  <c r="V999" i="2"/>
  <c r="W999" i="2" s="1"/>
  <c r="X999" i="2" s="1"/>
  <c r="V991" i="2"/>
  <c r="W991" i="2" s="1"/>
  <c r="X991" i="2" s="1"/>
  <c r="F368" i="2"/>
  <c r="G368" i="2"/>
  <c r="F380" i="2"/>
  <c r="G380" i="2"/>
  <c r="F400" i="2"/>
  <c r="G400" i="2"/>
  <c r="V400" i="2"/>
  <c r="W400" i="2" s="1"/>
  <c r="X400" i="2" s="1"/>
  <c r="F579" i="2"/>
  <c r="G579" i="2"/>
  <c r="F567" i="2"/>
  <c r="G567" i="2"/>
  <c r="F630" i="2"/>
  <c r="G630" i="2"/>
  <c r="G695" i="2"/>
  <c r="F695" i="2"/>
  <c r="V695" i="2"/>
  <c r="W695" i="2" s="1"/>
  <c r="X695" i="2" s="1"/>
  <c r="F610" i="2"/>
  <c r="V610" i="2"/>
  <c r="W610" i="2" s="1"/>
  <c r="X610" i="2" s="1"/>
  <c r="G610" i="2"/>
  <c r="F860" i="2"/>
  <c r="G860" i="2"/>
  <c r="V843" i="2"/>
  <c r="W843" i="2" s="1"/>
  <c r="X843" i="2" s="1"/>
  <c r="P843" i="2"/>
  <c r="F733" i="2"/>
  <c r="G733" i="2"/>
  <c r="V635" i="2"/>
  <c r="W635" i="2" s="1"/>
  <c r="X635" i="2" s="1"/>
  <c r="G916" i="2"/>
  <c r="F916" i="2"/>
  <c r="V916" i="2"/>
  <c r="W916" i="2" s="1"/>
  <c r="X916" i="2" s="1"/>
  <c r="V883" i="2"/>
  <c r="W883" i="2" s="1"/>
  <c r="X883" i="2" s="1"/>
  <c r="V899" i="2"/>
  <c r="W899" i="2" s="1"/>
  <c r="X899" i="2" s="1"/>
  <c r="F972" i="2"/>
  <c r="G972" i="2"/>
  <c r="V939" i="2"/>
  <c r="W939" i="2" s="1"/>
  <c r="X939" i="2" s="1"/>
  <c r="V995" i="2"/>
  <c r="W995" i="2" s="1"/>
  <c r="X995" i="2" s="1"/>
  <c r="V947" i="2"/>
  <c r="W947" i="2" s="1"/>
  <c r="X947" i="2" s="1"/>
  <c r="F24" i="2"/>
  <c r="G24" i="2"/>
  <c r="V368" i="2"/>
  <c r="W368" i="2" s="1"/>
  <c r="X368" i="2" s="1"/>
  <c r="V468" i="2"/>
  <c r="W468" i="2" s="1"/>
  <c r="X468" i="2" s="1"/>
  <c r="V431" i="2"/>
  <c r="W431" i="2" s="1"/>
  <c r="X431" i="2" s="1"/>
  <c r="V426" i="2"/>
  <c r="W426" i="2" s="1"/>
  <c r="X426" i="2" s="1"/>
  <c r="P586" i="2"/>
  <c r="V586" i="2"/>
  <c r="W586" i="2" s="1"/>
  <c r="X586" i="2" s="1"/>
  <c r="V475" i="2"/>
  <c r="W475" i="2" s="1"/>
  <c r="X475" i="2" s="1"/>
  <c r="F699" i="2"/>
  <c r="G699" i="2"/>
  <c r="P617" i="2"/>
  <c r="V617" i="2"/>
  <c r="W617" i="2" s="1"/>
  <c r="X617" i="2" s="1"/>
  <c r="F674" i="2"/>
  <c r="V674" i="2"/>
  <c r="W674" i="2" s="1"/>
  <c r="X674" i="2" s="1"/>
  <c r="G674" i="2"/>
  <c r="P736" i="2"/>
  <c r="V736" i="2"/>
  <c r="W736" i="2" s="1"/>
  <c r="X736" i="2" s="1"/>
  <c r="F780" i="2"/>
  <c r="G780" i="2"/>
  <c r="V639" i="2"/>
  <c r="W639" i="2" s="1"/>
  <c r="X639" i="2" s="1"/>
  <c r="V859" i="2"/>
  <c r="W859" i="2" s="1"/>
  <c r="X859" i="2" s="1"/>
  <c r="P859" i="2"/>
  <c r="V747" i="2"/>
  <c r="W747" i="2" s="1"/>
  <c r="X747" i="2" s="1"/>
  <c r="P747" i="2"/>
  <c r="V726" i="2"/>
  <c r="W726" i="2" s="1"/>
  <c r="X726" i="2" s="1"/>
  <c r="F948" i="2"/>
  <c r="G948" i="2"/>
  <c r="F980" i="2"/>
  <c r="G980" i="2"/>
  <c r="V972" i="2"/>
  <c r="W972" i="2" s="1"/>
  <c r="X972" i="2" s="1"/>
  <c r="F170" i="2"/>
  <c r="G170" i="2"/>
  <c r="F172" i="2"/>
  <c r="G172" i="2"/>
  <c r="P253" i="2"/>
  <c r="V253" i="2"/>
  <c r="W253" i="2" s="1"/>
  <c r="X253" i="2" s="1"/>
  <c r="F316" i="2"/>
  <c r="G316" i="2"/>
  <c r="V246" i="2"/>
  <c r="W246" i="2" s="1"/>
  <c r="X246" i="2" s="1"/>
  <c r="P315" i="2"/>
  <c r="V315" i="2"/>
  <c r="W315" i="2" s="1"/>
  <c r="X315" i="2" s="1"/>
  <c r="F376" i="2"/>
  <c r="G376" i="2"/>
  <c r="V335" i="2"/>
  <c r="W335" i="2" s="1"/>
  <c r="X335" i="2" s="1"/>
  <c r="P365" i="2"/>
  <c r="V365" i="2"/>
  <c r="W365" i="2" s="1"/>
  <c r="X365" i="2" s="1"/>
  <c r="F466" i="2"/>
  <c r="G466" i="2"/>
  <c r="H351" i="2"/>
  <c r="L351" i="2" s="1"/>
  <c r="Q351" i="2" s="1"/>
  <c r="U351" i="2" s="1"/>
  <c r="P415" i="2"/>
  <c r="V415" i="2"/>
  <c r="W415" i="2" s="1"/>
  <c r="X415" i="2" s="1"/>
  <c r="F543" i="2"/>
  <c r="G543" i="2"/>
  <c r="F547" i="2"/>
  <c r="G547" i="2"/>
  <c r="V474" i="2"/>
  <c r="W474" i="2" s="1"/>
  <c r="X474" i="2" s="1"/>
  <c r="F541" i="2"/>
  <c r="G541" i="2"/>
  <c r="G638" i="2"/>
  <c r="F638" i="2"/>
  <c r="G670" i="2"/>
  <c r="F670" i="2"/>
  <c r="F828" i="2"/>
  <c r="G828" i="2"/>
  <c r="F924" i="2"/>
  <c r="G924" i="2"/>
  <c r="F760" i="2"/>
  <c r="G760" i="2"/>
  <c r="F792" i="2"/>
  <c r="G792" i="2"/>
  <c r="G824" i="2"/>
  <c r="F824" i="2"/>
  <c r="G856" i="2"/>
  <c r="F856" i="2"/>
  <c r="G888" i="2"/>
  <c r="F888" i="2"/>
  <c r="F920" i="2"/>
  <c r="G920" i="2"/>
  <c r="V763" i="2"/>
  <c r="W763" i="2" s="1"/>
  <c r="X763" i="2" s="1"/>
  <c r="P763" i="2"/>
  <c r="V630" i="2"/>
  <c r="W630" i="2" s="1"/>
  <c r="X630" i="2" s="1"/>
  <c r="V733" i="2"/>
  <c r="W733" i="2" s="1"/>
  <c r="X733" i="2" s="1"/>
  <c r="V824" i="2"/>
  <c r="W824" i="2" s="1"/>
  <c r="X824" i="2" s="1"/>
  <c r="V839" i="2"/>
  <c r="W839" i="2" s="1"/>
  <c r="X839" i="2" s="1"/>
  <c r="V791" i="2"/>
  <c r="W791" i="2" s="1"/>
  <c r="X791" i="2" s="1"/>
  <c r="V967" i="2"/>
  <c r="W967" i="2" s="1"/>
  <c r="X967" i="2" s="1"/>
  <c r="H951" i="2"/>
  <c r="L951" i="2" s="1"/>
  <c r="Q951" i="2" s="1"/>
  <c r="U951" i="2" s="1"/>
  <c r="V971" i="2"/>
  <c r="W971" i="2" s="1"/>
  <c r="X971" i="2" s="1"/>
  <c r="G267" i="2"/>
  <c r="F267" i="2"/>
  <c r="V105" i="2"/>
  <c r="W105" i="2" s="1"/>
  <c r="X105" i="2" s="1"/>
  <c r="G243" i="2"/>
  <c r="F243" i="2"/>
  <c r="G23" i="2"/>
  <c r="F23" i="2"/>
  <c r="P27" i="2"/>
  <c r="V27" i="2"/>
  <c r="W27" i="2" s="1"/>
  <c r="X27" i="2" s="1"/>
  <c r="V299" i="2"/>
  <c r="W299" i="2" s="1"/>
  <c r="X299" i="2" s="1"/>
  <c r="F549" i="2"/>
  <c r="G549" i="2"/>
  <c r="V520" i="2"/>
  <c r="W520" i="2" s="1"/>
  <c r="X520" i="2" s="1"/>
  <c r="V677" i="2"/>
  <c r="W677" i="2" s="1"/>
  <c r="X677" i="2" s="1"/>
  <c r="F668" i="2"/>
  <c r="G668" i="2"/>
  <c r="V579" i="2"/>
  <c r="W579" i="2" s="1"/>
  <c r="X579" i="2" s="1"/>
  <c r="F658" i="2"/>
  <c r="G658" i="2"/>
  <c r="V574" i="2"/>
  <c r="W574" i="2" s="1"/>
  <c r="X574" i="2" s="1"/>
  <c r="P681" i="2"/>
  <c r="V681" i="2"/>
  <c r="W681" i="2" s="1"/>
  <c r="X681" i="2" s="1"/>
  <c r="F748" i="2"/>
  <c r="G748" i="2"/>
  <c r="V645" i="2"/>
  <c r="W645" i="2" s="1"/>
  <c r="X645" i="2" s="1"/>
  <c r="G734" i="2"/>
  <c r="F734" i="2"/>
  <c r="V779" i="2"/>
  <c r="W779" i="2" s="1"/>
  <c r="X779" i="2" s="1"/>
  <c r="P779" i="2"/>
  <c r="V702" i="2"/>
  <c r="W702" i="2" s="1"/>
  <c r="X702" i="2" s="1"/>
  <c r="G722" i="2"/>
  <c r="F722" i="2"/>
  <c r="V888" i="2"/>
  <c r="W888" i="2" s="1"/>
  <c r="X888" i="2" s="1"/>
  <c r="F1000" i="2"/>
  <c r="G1000" i="2"/>
  <c r="F944" i="2"/>
  <c r="G944" i="2"/>
  <c r="F976" i="2"/>
  <c r="G976" i="2"/>
  <c r="V771" i="2"/>
  <c r="W771" i="2" s="1"/>
  <c r="X771" i="2" s="1"/>
  <c r="V920" i="2"/>
  <c r="W920" i="2" s="1"/>
  <c r="X920" i="2" s="1"/>
  <c r="V787" i="2"/>
  <c r="W787" i="2" s="1"/>
  <c r="X787" i="2" s="1"/>
  <c r="V923" i="2"/>
  <c r="W923" i="2" s="1"/>
  <c r="X923" i="2" s="1"/>
  <c r="P923" i="2"/>
  <c r="V792" i="2"/>
  <c r="W792" i="2" s="1"/>
  <c r="X792" i="2" s="1"/>
  <c r="V979" i="2"/>
  <c r="W979" i="2" s="1"/>
  <c r="X979" i="2" s="1"/>
  <c r="F107" i="2"/>
  <c r="G107" i="2"/>
  <c r="P102" i="2"/>
  <c r="V102" i="2"/>
  <c r="W102" i="2" s="1"/>
  <c r="X102" i="2" s="1"/>
  <c r="G250" i="2"/>
  <c r="V250" i="2"/>
  <c r="W250" i="2" s="1"/>
  <c r="X250" i="2" s="1"/>
  <c r="F250" i="2"/>
  <c r="V23" i="2"/>
  <c r="W23" i="2" s="1"/>
  <c r="X23" i="2" s="1"/>
  <c r="F336" i="2"/>
  <c r="G336" i="2"/>
  <c r="F362" i="2"/>
  <c r="G362" i="2"/>
  <c r="F438" i="2"/>
  <c r="G438" i="2"/>
  <c r="V427" i="2"/>
  <c r="W427" i="2" s="1"/>
  <c r="X427" i="2" s="1"/>
  <c r="V387" i="2"/>
  <c r="W387" i="2" s="1"/>
  <c r="X387" i="2" s="1"/>
  <c r="P492" i="2"/>
  <c r="V492" i="2"/>
  <c r="W492" i="2" s="1"/>
  <c r="X492" i="2" s="1"/>
  <c r="F559" i="2"/>
  <c r="G559" i="2"/>
  <c r="V43" i="2"/>
  <c r="W43" i="2" s="1"/>
  <c r="X43" i="2" s="1"/>
  <c r="F85" i="2"/>
  <c r="G85" i="2"/>
  <c r="V76" i="2"/>
  <c r="W76" i="2" s="1"/>
  <c r="X76" i="2" s="1"/>
  <c r="H78" i="2"/>
  <c r="L78" i="2" s="1"/>
  <c r="Q78" i="2" s="1"/>
  <c r="U78" i="2" s="1"/>
  <c r="P54" i="2"/>
  <c r="V54" i="2"/>
  <c r="W54" i="2" s="1"/>
  <c r="X54" i="2" s="1"/>
  <c r="G102" i="2"/>
  <c r="F102" i="2"/>
  <c r="V52" i="2"/>
  <c r="W52" i="2" s="1"/>
  <c r="X52" i="2" s="1"/>
  <c r="F204" i="2"/>
  <c r="G204" i="2"/>
  <c r="G271" i="2"/>
  <c r="F271" i="2"/>
  <c r="G251" i="2"/>
  <c r="F251" i="2"/>
  <c r="V251" i="2"/>
  <c r="W251" i="2" s="1"/>
  <c r="X251" i="2" s="1"/>
  <c r="V267" i="2"/>
  <c r="W267" i="2" s="1"/>
  <c r="X267" i="2" s="1"/>
  <c r="V314" i="2"/>
  <c r="W314" i="2" s="1"/>
  <c r="X314" i="2" s="1"/>
  <c r="V298" i="2"/>
  <c r="W298" i="2" s="1"/>
  <c r="X298" i="2" s="1"/>
  <c r="V286" i="2"/>
  <c r="W286" i="2" s="1"/>
  <c r="X286" i="2" s="1"/>
  <c r="V336" i="2"/>
  <c r="W336" i="2" s="1"/>
  <c r="X336" i="2" s="1"/>
  <c r="G363" i="2"/>
  <c r="F363" i="2"/>
  <c r="F436" i="2"/>
  <c r="G436" i="2"/>
  <c r="V395" i="2"/>
  <c r="W395" i="2" s="1"/>
  <c r="X395" i="2" s="1"/>
  <c r="V436" i="2"/>
  <c r="W436" i="2" s="1"/>
  <c r="X436" i="2" s="1"/>
  <c r="V407" i="2"/>
  <c r="W407" i="2" s="1"/>
  <c r="X407" i="2" s="1"/>
  <c r="F581" i="2"/>
  <c r="G581" i="2"/>
  <c r="V542" i="2"/>
  <c r="W542" i="2" s="1"/>
  <c r="X542" i="2" s="1"/>
  <c r="V613" i="2"/>
  <c r="W613" i="2" s="1"/>
  <c r="X613" i="2" s="1"/>
  <c r="P613" i="2"/>
  <c r="F606" i="2"/>
  <c r="G606" i="2"/>
  <c r="V646" i="2"/>
  <c r="W646" i="2" s="1"/>
  <c r="X646" i="2" s="1"/>
  <c r="G711" i="2"/>
  <c r="F711" i="2"/>
  <c r="V585" i="2"/>
  <c r="W585" i="2" s="1"/>
  <c r="X585" i="2" s="1"/>
  <c r="F626" i="2"/>
  <c r="G626" i="2"/>
  <c r="F796" i="2"/>
  <c r="G796" i="2"/>
  <c r="V699" i="2"/>
  <c r="W699" i="2" s="1"/>
  <c r="X699" i="2" s="1"/>
  <c r="V720" i="2"/>
  <c r="W720" i="2" s="1"/>
  <c r="X720" i="2" s="1"/>
  <c r="V795" i="2"/>
  <c r="W795" i="2" s="1"/>
  <c r="X795" i="2" s="1"/>
  <c r="P795" i="2"/>
  <c r="V780" i="2"/>
  <c r="W780" i="2" s="1"/>
  <c r="X780" i="2" s="1"/>
  <c r="F952" i="2"/>
  <c r="G952" i="2"/>
  <c r="F964" i="2"/>
  <c r="G964" i="2"/>
  <c r="V1000" i="2"/>
  <c r="W1000" i="2" s="1"/>
  <c r="X1000" i="2" s="1"/>
  <c r="V948" i="2"/>
  <c r="W948" i="2" s="1"/>
  <c r="X948" i="2" s="1"/>
  <c r="V887" i="2"/>
  <c r="W887" i="2" s="1"/>
  <c r="X887" i="2" s="1"/>
  <c r="F940" i="2"/>
  <c r="G940" i="2"/>
  <c r="H799" i="2"/>
  <c r="L799" i="2" s="1"/>
  <c r="Q799" i="2" s="1"/>
  <c r="U799" i="2" s="1"/>
  <c r="V851" i="2"/>
  <c r="W851" i="2" s="1"/>
  <c r="X851" i="2" s="1"/>
  <c r="V963" i="2"/>
  <c r="W963" i="2" s="1"/>
  <c r="X963" i="2" s="1"/>
  <c r="G247" i="2"/>
  <c r="F247" i="2"/>
  <c r="V172" i="2"/>
  <c r="W172" i="2" s="1"/>
  <c r="X172" i="2" s="1"/>
  <c r="G134" i="2"/>
  <c r="F134" i="2"/>
  <c r="G95" i="2"/>
  <c r="F95" i="2"/>
  <c r="V130" i="2"/>
  <c r="W130" i="2" s="1"/>
  <c r="X130" i="2" s="1"/>
  <c r="V114" i="2"/>
  <c r="W114" i="2" s="1"/>
  <c r="X114" i="2" s="1"/>
  <c r="P135" i="2"/>
  <c r="V135" i="2"/>
  <c r="W135" i="2" s="1"/>
  <c r="X135" i="2" s="1"/>
  <c r="V137" i="2"/>
  <c r="W137" i="2" s="1"/>
  <c r="X137" i="2" s="1"/>
  <c r="V122" i="2"/>
  <c r="W122" i="2" s="1"/>
  <c r="X122" i="2" s="1"/>
  <c r="V207" i="2"/>
  <c r="W207" i="2" s="1"/>
  <c r="X207" i="2" s="1"/>
  <c r="V134" i="2"/>
  <c r="W134" i="2" s="1"/>
  <c r="X134" i="2" s="1"/>
  <c r="V290" i="2"/>
  <c r="W290" i="2" s="1"/>
  <c r="X290" i="2" s="1"/>
  <c r="P290" i="2"/>
  <c r="V211" i="2"/>
  <c r="W211" i="2" s="1"/>
  <c r="X211" i="2" s="1"/>
  <c r="V247" i="2"/>
  <c r="W247" i="2" s="1"/>
  <c r="X247" i="2" s="1"/>
  <c r="V169" i="2"/>
  <c r="W169" i="2" s="1"/>
  <c r="X169" i="2" s="1"/>
  <c r="V266" i="2"/>
  <c r="W266" i="2" s="1"/>
  <c r="X266" i="2" s="1"/>
  <c r="F404" i="2"/>
  <c r="G404" i="2"/>
  <c r="V371" i="2"/>
  <c r="W371" i="2" s="1"/>
  <c r="X371" i="2" s="1"/>
  <c r="P371" i="2"/>
  <c r="P443" i="2"/>
  <c r="V443" i="2"/>
  <c r="W443" i="2" s="1"/>
  <c r="X443" i="2" s="1"/>
  <c r="F502" i="2"/>
  <c r="G502" i="2"/>
  <c r="V489" i="2"/>
  <c r="W489" i="2" s="1"/>
  <c r="X489" i="2" s="1"/>
  <c r="P489" i="2"/>
  <c r="H396" i="2"/>
  <c r="L396" i="2" s="1"/>
  <c r="Q396" i="2" s="1"/>
  <c r="U396" i="2" s="1"/>
  <c r="F484" i="2"/>
  <c r="G484" i="2"/>
  <c r="F563" i="2"/>
  <c r="G563" i="2"/>
  <c r="F518" i="2"/>
  <c r="G518" i="2"/>
  <c r="P582" i="2"/>
  <c r="V582" i="2"/>
  <c r="W582" i="2" s="1"/>
  <c r="X582" i="2" s="1"/>
  <c r="V544" i="2"/>
  <c r="W544" i="2" s="1"/>
  <c r="X544" i="2" s="1"/>
  <c r="P544" i="2"/>
  <c r="V563" i="2"/>
  <c r="W563" i="2" s="1"/>
  <c r="X563" i="2" s="1"/>
  <c r="V653" i="2"/>
  <c r="W653" i="2" s="1"/>
  <c r="X653" i="2" s="1"/>
  <c r="V580" i="2"/>
  <c r="W580" i="2" s="1"/>
  <c r="X580" i="2" s="1"/>
  <c r="F652" i="2"/>
  <c r="G652" i="2"/>
  <c r="F715" i="2"/>
  <c r="G715" i="2"/>
  <c r="P718" i="2"/>
  <c r="V718" i="2"/>
  <c r="W718" i="2" s="1"/>
  <c r="X718" i="2" s="1"/>
  <c r="P633" i="2"/>
  <c r="V633" i="2"/>
  <c r="W633" i="2" s="1"/>
  <c r="X633" i="2" s="1"/>
  <c r="F844" i="2"/>
  <c r="G844" i="2"/>
  <c r="F892" i="2"/>
  <c r="G892" i="2"/>
  <c r="V598" i="2"/>
  <c r="W598" i="2" s="1"/>
  <c r="X598" i="2" s="1"/>
  <c r="V811" i="2"/>
  <c r="W811" i="2" s="1"/>
  <c r="X811" i="2" s="1"/>
  <c r="P811" i="2"/>
  <c r="V661" i="2"/>
  <c r="W661" i="2" s="1"/>
  <c r="X661" i="2" s="1"/>
  <c r="V724" i="2"/>
  <c r="W724" i="2" s="1"/>
  <c r="X724" i="2" s="1"/>
  <c r="G932" i="2"/>
  <c r="F932" i="2"/>
  <c r="V759" i="2"/>
  <c r="W759" i="2" s="1"/>
  <c r="X759" i="2" s="1"/>
  <c r="V819" i="2"/>
  <c r="W819" i="2" s="1"/>
  <c r="X819" i="2" s="1"/>
  <c r="V711" i="2"/>
  <c r="W711" i="2" s="1"/>
  <c r="X711" i="2" s="1"/>
  <c r="V775" i="2"/>
  <c r="W775" i="2" s="1"/>
  <c r="X775" i="2" s="1"/>
  <c r="V823" i="2"/>
  <c r="W823" i="2" s="1"/>
  <c r="X823" i="2" s="1"/>
  <c r="V929" i="2"/>
  <c r="W929" i="2" s="1"/>
  <c r="X929" i="2" s="1"/>
  <c r="V892" i="2"/>
  <c r="W892" i="2" s="1"/>
  <c r="X892" i="2" s="1"/>
  <c r="F103" i="2"/>
  <c r="G103" i="2"/>
  <c r="G137" i="2"/>
  <c r="F137" i="2"/>
  <c r="G119" i="2"/>
  <c r="F119" i="2"/>
  <c r="P120" i="2"/>
  <c r="V120" i="2"/>
  <c r="W120" i="2" s="1"/>
  <c r="X120" i="2" s="1"/>
  <c r="G187" i="2"/>
  <c r="F187" i="2"/>
  <c r="V13" i="2"/>
  <c r="W13" i="2" s="1"/>
  <c r="X13" i="2" s="1"/>
  <c r="V46" i="2"/>
  <c r="W46" i="2" s="1"/>
  <c r="X46" i="2" s="1"/>
  <c r="G125" i="2"/>
  <c r="F125" i="2"/>
  <c r="F142" i="2"/>
  <c r="G142" i="2"/>
  <c r="V98" i="2"/>
  <c r="W98" i="2" s="1"/>
  <c r="X98" i="2" s="1"/>
  <c r="V170" i="2"/>
  <c r="W170" i="2" s="1"/>
  <c r="X170" i="2" s="1"/>
  <c r="V217" i="2"/>
  <c r="W217" i="2" s="1"/>
  <c r="X217" i="2" s="1"/>
  <c r="P217" i="2"/>
  <c r="V238" i="2"/>
  <c r="W238" i="2" s="1"/>
  <c r="X238" i="2" s="1"/>
  <c r="V282" i="2"/>
  <c r="W282" i="2" s="1"/>
  <c r="X282" i="2" s="1"/>
  <c r="V302" i="2"/>
  <c r="W302" i="2" s="1"/>
  <c r="X302" i="2" s="1"/>
  <c r="F388" i="2"/>
  <c r="G388" i="2"/>
  <c r="F408" i="2"/>
  <c r="G408" i="2"/>
  <c r="F412" i="2"/>
  <c r="G412" i="2"/>
  <c r="F514" i="2"/>
  <c r="G514" i="2"/>
  <c r="P570" i="2"/>
  <c r="V570" i="2"/>
  <c r="W570" i="2" s="1"/>
  <c r="X570" i="2" s="1"/>
  <c r="G487" i="2"/>
  <c r="F487" i="2"/>
  <c r="V621" i="2"/>
  <c r="W621" i="2" s="1"/>
  <c r="X621" i="2" s="1"/>
  <c r="G654" i="2"/>
  <c r="F654" i="2"/>
  <c r="G686" i="2"/>
  <c r="F686" i="2"/>
  <c r="G731" i="2"/>
  <c r="F731" i="2"/>
  <c r="V652" i="2"/>
  <c r="W652" i="2" s="1"/>
  <c r="X652" i="2" s="1"/>
  <c r="F764" i="2"/>
  <c r="G764" i="2"/>
  <c r="V742" i="2"/>
  <c r="W742" i="2" s="1"/>
  <c r="X742" i="2" s="1"/>
  <c r="F776" i="2"/>
  <c r="G776" i="2"/>
  <c r="F808" i="2"/>
  <c r="G808" i="2"/>
  <c r="G840" i="2"/>
  <c r="F840" i="2"/>
  <c r="G872" i="2"/>
  <c r="F872" i="2"/>
  <c r="G904" i="2"/>
  <c r="F904" i="2"/>
  <c r="F936" i="2"/>
  <c r="G936" i="2"/>
  <c r="V638" i="2"/>
  <c r="W638" i="2" s="1"/>
  <c r="X638" i="2" s="1"/>
  <c r="V722" i="2"/>
  <c r="W722" i="2" s="1"/>
  <c r="X722" i="2" s="1"/>
  <c r="V683" i="2"/>
  <c r="W683" i="2" s="1"/>
  <c r="X683" i="2" s="1"/>
  <c r="V731" i="2"/>
  <c r="W731" i="2" s="1"/>
  <c r="X731" i="2" s="1"/>
  <c r="V589" i="2"/>
  <c r="W589" i="2" s="1"/>
  <c r="X589" i="2" s="1"/>
  <c r="V755" i="2"/>
  <c r="W755" i="2" s="1"/>
  <c r="X755" i="2" s="1"/>
  <c r="P935" i="2"/>
  <c r="V935" i="2"/>
  <c r="W935" i="2" s="1"/>
  <c r="X935" i="2" s="1"/>
  <c r="V760" i="2"/>
  <c r="W760" i="2" s="1"/>
  <c r="X760" i="2" s="1"/>
  <c r="V856" i="2"/>
  <c r="W856" i="2" s="1"/>
  <c r="X856" i="2" s="1"/>
  <c r="V835" i="2"/>
  <c r="W835" i="2" s="1"/>
  <c r="X835" i="2" s="1"/>
  <c r="G927" i="2"/>
  <c r="F927" i="2"/>
  <c r="V776" i="2"/>
  <c r="W776" i="2" s="1"/>
  <c r="X776" i="2" s="1"/>
  <c r="V855" i="2"/>
  <c r="W855" i="2" s="1"/>
  <c r="X855" i="2" s="1"/>
  <c r="V976" i="2"/>
  <c r="W976" i="2" s="1"/>
  <c r="X976" i="2" s="1"/>
  <c r="V924" i="2"/>
  <c r="W924" i="2" s="1"/>
  <c r="X924" i="2" s="1"/>
  <c r="V9" i="2"/>
  <c r="W9" i="2" s="1"/>
  <c r="X9" i="2" s="1"/>
  <c r="V4" i="2"/>
  <c r="W4" i="2" s="1"/>
  <c r="X4" i="2" s="1"/>
  <c r="V7" i="2"/>
  <c r="W7" i="2" s="1"/>
  <c r="X7" i="2" s="1"/>
  <c r="V5" i="2"/>
  <c r="W5" i="2" s="1"/>
  <c r="X5" i="2" s="1"/>
  <c r="V3" i="2"/>
  <c r="W3" i="2" s="1"/>
  <c r="X3" i="2" s="1"/>
  <c r="V8" i="2"/>
  <c r="W8" i="2" s="1"/>
  <c r="X8" i="2" s="1"/>
  <c r="V10" i="2"/>
  <c r="W10" i="2" s="1"/>
  <c r="X10" i="2" s="1"/>
  <c r="V6" i="2"/>
  <c r="W6" i="2" s="1"/>
  <c r="X6" i="2" s="1"/>
  <c r="V2" i="2"/>
  <c r="W2" i="2" s="1"/>
  <c r="X2" i="2" s="1"/>
  <c r="T22" i="1"/>
  <c r="T14" i="1"/>
  <c r="T37" i="1"/>
  <c r="T29" i="1"/>
  <c r="T21" i="1"/>
  <c r="T52" i="1"/>
  <c r="T44" i="1"/>
  <c r="T36" i="1"/>
  <c r="T28" i="1"/>
  <c r="T12" i="1"/>
  <c r="T67" i="1"/>
  <c r="U67" i="1" s="1"/>
  <c r="T51" i="1"/>
  <c r="T43" i="1"/>
  <c r="T35" i="1"/>
  <c r="U35" i="1" s="1"/>
  <c r="T27" i="1"/>
  <c r="T19" i="1"/>
  <c r="T11" i="1"/>
  <c r="U59" i="1"/>
  <c r="U62" i="1"/>
  <c r="U54" i="1"/>
  <c r="U46" i="1"/>
  <c r="U38" i="1"/>
  <c r="U30" i="1"/>
  <c r="T66" i="1"/>
  <c r="U66" i="1" s="1"/>
  <c r="T58" i="1"/>
  <c r="T50" i="1"/>
  <c r="U50" i="1" s="1"/>
  <c r="T42" i="1"/>
  <c r="T34" i="1"/>
  <c r="U34" i="1" s="1"/>
  <c r="T26" i="1"/>
  <c r="U26" i="1" s="1"/>
  <c r="T18" i="1"/>
  <c r="U18" i="1" s="1"/>
  <c r="T10" i="1"/>
  <c r="U10" i="1" s="1"/>
  <c r="U25" i="1"/>
  <c r="U61" i="1"/>
  <c r="U53" i="1"/>
  <c r="U45" i="1"/>
  <c r="U13" i="1"/>
  <c r="T65" i="1"/>
  <c r="U65" i="1" s="1"/>
  <c r="T57" i="1"/>
  <c r="U57" i="1" s="1"/>
  <c r="T49" i="1"/>
  <c r="T41" i="1"/>
  <c r="T33" i="1"/>
  <c r="T25" i="1"/>
  <c r="T17" i="1"/>
  <c r="T9" i="1"/>
  <c r="U9" i="1" s="1"/>
  <c r="U68" i="1"/>
  <c r="U60" i="1"/>
  <c r="U20" i="1"/>
  <c r="T64" i="1"/>
  <c r="U64" i="1" s="1"/>
  <c r="T56" i="1"/>
  <c r="U56" i="1" s="1"/>
  <c r="T48" i="1"/>
  <c r="T40" i="1"/>
  <c r="T32" i="1"/>
  <c r="T24" i="1"/>
  <c r="U24" i="1" s="1"/>
  <c r="T16" i="1"/>
  <c r="U16" i="1" s="1"/>
  <c r="T8" i="1"/>
  <c r="T63" i="1"/>
  <c r="U63" i="1" s="1"/>
  <c r="T55" i="1"/>
  <c r="U55" i="1" s="1"/>
  <c r="T47" i="1"/>
  <c r="T39" i="1"/>
  <c r="T31" i="1"/>
  <c r="U31" i="1" s="1"/>
  <c r="T23" i="1"/>
  <c r="U23" i="1" s="1"/>
  <c r="T15" i="1"/>
  <c r="T7" i="1"/>
  <c r="U7" i="1" s="1"/>
  <c r="G7" i="2"/>
  <c r="H7" i="2" s="1"/>
  <c r="L7" i="2" s="1"/>
  <c r="Q7" i="2" s="1"/>
  <c r="G3" i="2"/>
  <c r="H3" i="2" s="1"/>
  <c r="L3" i="2" s="1"/>
  <c r="Q3" i="2" s="1"/>
  <c r="G10" i="2"/>
  <c r="H10" i="2" s="1"/>
  <c r="L10" i="2" s="1"/>
  <c r="Q10" i="2" s="1"/>
  <c r="G8" i="2"/>
  <c r="H8" i="2" s="1"/>
  <c r="L8" i="2" s="1"/>
  <c r="Q8" i="2" s="1"/>
  <c r="F6" i="2"/>
  <c r="H6" i="2" s="1"/>
  <c r="L6" i="2" s="1"/>
  <c r="Q6" i="2" s="1"/>
  <c r="F9" i="2"/>
  <c r="H9" i="2" s="1"/>
  <c r="L9" i="2" s="1"/>
  <c r="Q9" i="2" s="1"/>
  <c r="F4" i="2"/>
  <c r="H4" i="2" s="1"/>
  <c r="L4" i="2" s="1"/>
  <c r="Q4" i="2" s="1"/>
  <c r="G5" i="2"/>
  <c r="H5" i="2" s="1"/>
  <c r="L5" i="2" s="1"/>
  <c r="Q5" i="2" s="1"/>
  <c r="G2" i="2"/>
  <c r="Y3" i="1"/>
  <c r="Y4" i="1"/>
  <c r="Y5" i="1"/>
  <c r="P20" i="1"/>
  <c r="P24" i="1"/>
  <c r="P32" i="1"/>
  <c r="P36" i="1"/>
  <c r="Q681" i="2" l="1"/>
  <c r="U681" i="2" s="1"/>
  <c r="H822" i="2"/>
  <c r="L822" i="2" s="1"/>
  <c r="Q822" i="2" s="1"/>
  <c r="U822" i="2" s="1"/>
  <c r="Q975" i="2"/>
  <c r="U975" i="2" s="1"/>
  <c r="AA980" i="2"/>
  <c r="AB980" i="2" s="1"/>
  <c r="Q943" i="2"/>
  <c r="U943" i="2" s="1"/>
  <c r="Y522" i="2"/>
  <c r="AA522" i="2" s="1"/>
  <c r="Y870" i="2"/>
  <c r="AA870" i="2" s="1"/>
  <c r="Y515" i="2"/>
  <c r="Z515" i="2" s="1"/>
  <c r="Y69" i="2"/>
  <c r="AA69" i="2" s="1"/>
  <c r="Y848" i="2"/>
  <c r="Z848" i="2" s="1"/>
  <c r="Y599" i="2"/>
  <c r="AA599" i="2" s="1"/>
  <c r="Y413" i="2"/>
  <c r="AA413" i="2" s="1"/>
  <c r="Y842" i="2"/>
  <c r="AA842" i="2" s="1"/>
  <c r="Y708" i="2"/>
  <c r="Z708" i="2" s="1"/>
  <c r="Y252" i="2"/>
  <c r="AA252" i="2" s="1"/>
  <c r="Y961" i="2"/>
  <c r="AA961" i="2" s="1"/>
  <c r="Y894" i="2"/>
  <c r="Z894" i="2" s="1"/>
  <c r="Y458" i="2"/>
  <c r="AA458" i="2" s="1"/>
  <c r="Y289" i="2"/>
  <c r="Z289" i="2" s="1"/>
  <c r="Y928" i="2"/>
  <c r="Z928" i="2" s="1"/>
  <c r="Y444" i="2"/>
  <c r="Z444" i="2" s="1"/>
  <c r="Y108" i="2"/>
  <c r="AA108" i="2" s="1"/>
  <c r="Y121" i="2"/>
  <c r="Z121" i="2" s="1"/>
  <c r="Y616" i="2"/>
  <c r="Z616" i="2" s="1"/>
  <c r="Y78" i="2"/>
  <c r="AA78" i="2" s="1"/>
  <c r="Y551" i="2"/>
  <c r="Z551" i="2" s="1"/>
  <c r="Y488" i="2"/>
  <c r="Z488" i="2" s="1"/>
  <c r="Y340" i="2"/>
  <c r="Z340" i="2" s="1"/>
  <c r="Y675" i="2"/>
  <c r="AA675" i="2" s="1"/>
  <c r="Y206" i="2"/>
  <c r="AA206" i="2" s="1"/>
  <c r="Y236" i="2"/>
  <c r="Z236" i="2" s="1"/>
  <c r="Y584" i="2"/>
  <c r="Z584" i="2" s="1"/>
  <c r="Y922" i="2"/>
  <c r="Z922" i="2" s="1"/>
  <c r="Y962" i="2"/>
  <c r="Z962" i="2" s="1"/>
  <c r="Y762" i="2"/>
  <c r="Z762" i="2" s="1"/>
  <c r="Y852" i="2"/>
  <c r="Z852" i="2" s="1"/>
  <c r="Y300" i="2"/>
  <c r="AA300" i="2" s="1"/>
  <c r="Y561" i="2"/>
  <c r="Z561" i="2" s="1"/>
  <c r="Y912" i="2"/>
  <c r="Z912" i="2" s="1"/>
  <c r="Y682" i="2"/>
  <c r="AA682" i="2" s="1"/>
  <c r="Y279" i="2"/>
  <c r="Z279" i="2" s="1"/>
  <c r="Y155" i="2"/>
  <c r="AA155" i="2" s="1"/>
  <c r="Y853" i="2"/>
  <c r="Z853" i="2" s="1"/>
  <c r="Y603" i="2"/>
  <c r="Z603" i="2" s="1"/>
  <c r="Y389" i="2"/>
  <c r="Z389" i="2" s="1"/>
  <c r="Y218" i="2"/>
  <c r="Z218" i="2" s="1"/>
  <c r="Y306" i="2"/>
  <c r="Z306" i="2" s="1"/>
  <c r="Y158" i="2"/>
  <c r="Z158" i="2" s="1"/>
  <c r="Y350" i="2"/>
  <c r="AA350" i="2" s="1"/>
  <c r="Y310" i="2"/>
  <c r="Z310" i="2" s="1"/>
  <c r="Y641" i="2"/>
  <c r="Z641" i="2" s="1"/>
  <c r="Y957" i="2"/>
  <c r="AA957" i="2" s="1"/>
  <c r="Y234" i="2"/>
  <c r="Z234" i="2" s="1"/>
  <c r="Y884" i="2"/>
  <c r="AA884" i="2" s="1"/>
  <c r="Y438" i="2"/>
  <c r="Z438" i="2" s="1"/>
  <c r="Y374" i="2"/>
  <c r="AA374" i="2" s="1"/>
  <c r="Y880" i="2"/>
  <c r="AA880" i="2" s="1"/>
  <c r="Y471" i="2"/>
  <c r="Z471" i="2" s="1"/>
  <c r="Y701" i="2"/>
  <c r="AA701" i="2" s="1"/>
  <c r="Y626" i="2"/>
  <c r="Z626" i="2" s="1"/>
  <c r="Y555" i="2"/>
  <c r="AA555" i="2" s="1"/>
  <c r="Y87" i="2"/>
  <c r="Z87" i="2" s="1"/>
  <c r="Y758" i="2"/>
  <c r="AA758" i="2" s="1"/>
  <c r="Y801" i="2"/>
  <c r="Z801" i="2" s="1"/>
  <c r="Y960" i="2"/>
  <c r="AA960" i="2" s="1"/>
  <c r="Y917" i="2"/>
  <c r="Z917" i="2" s="1"/>
  <c r="Y58" i="2"/>
  <c r="Z58" i="2" s="1"/>
  <c r="Y691" i="2"/>
  <c r="Z691" i="2" s="1"/>
  <c r="Y276" i="2"/>
  <c r="AA276" i="2" s="1"/>
  <c r="Y237" i="2"/>
  <c r="AA237" i="2" s="1"/>
  <c r="Y830" i="2"/>
  <c r="AA830" i="2" s="1"/>
  <c r="Y313" i="2"/>
  <c r="Z313" i="2" s="1"/>
  <c r="Y901" i="2"/>
  <c r="Z901" i="2" s="1"/>
  <c r="Y39" i="2"/>
  <c r="AA39" i="2" s="1"/>
  <c r="Y958" i="2"/>
  <c r="Z958" i="2" s="1"/>
  <c r="Y386" i="2"/>
  <c r="AA386" i="2" s="1"/>
  <c r="Y66" i="2"/>
  <c r="Z66" i="2" s="1"/>
  <c r="Y612" i="2"/>
  <c r="AA612" i="2" s="1"/>
  <c r="Y113" i="2"/>
  <c r="AA113" i="2" s="1"/>
  <c r="Y878" i="2"/>
  <c r="Y798" i="2"/>
  <c r="Z798" i="2" s="1"/>
  <c r="Y316" i="2"/>
  <c r="Z316" i="2" s="1"/>
  <c r="Y163" i="2"/>
  <c r="AA163" i="2" s="1"/>
  <c r="Y952" i="2"/>
  <c r="AA952" i="2" s="1"/>
  <c r="Y85" i="2"/>
  <c r="Z85" i="2" s="1"/>
  <c r="Y983" i="2"/>
  <c r="Z983" i="2" s="1"/>
  <c r="Y534" i="2"/>
  <c r="AA534" i="2" s="1"/>
  <c r="Y826" i="2"/>
  <c r="AA826" i="2" s="1"/>
  <c r="Y571" i="2"/>
  <c r="Z571" i="2" s="1"/>
  <c r="Y403" i="2"/>
  <c r="Z403" i="2" s="1"/>
  <c r="Y606" i="2"/>
  <c r="Y814" i="2"/>
  <c r="Z814" i="2" s="1"/>
  <c r="Y396" i="2"/>
  <c r="Z396" i="2" s="1"/>
  <c r="Y291" i="2"/>
  <c r="Z291" i="2" s="1"/>
  <c r="Y95" i="2"/>
  <c r="Z95" i="2" s="1"/>
  <c r="Y337" i="2"/>
  <c r="Y588" i="2"/>
  <c r="AA588" i="2" s="1"/>
  <c r="Y263" i="2"/>
  <c r="AA263" i="2" s="1"/>
  <c r="Y79" i="2"/>
  <c r="AA79" i="2" s="1"/>
  <c r="Y144" i="2"/>
  <c r="Z144" i="2" s="1"/>
  <c r="Y982" i="2"/>
  <c r="Z982" i="2" s="1"/>
  <c r="Y786" i="2"/>
  <c r="AA786" i="2" s="1"/>
  <c r="Y83" i="2"/>
  <c r="Z83" i="2" s="1"/>
  <c r="Y341" i="2"/>
  <c r="AA341" i="2" s="1"/>
  <c r="Y261" i="2"/>
  <c r="AA261" i="2" s="1"/>
  <c r="Y868" i="2"/>
  <c r="Z868" i="2" s="1"/>
  <c r="Y457" i="2"/>
  <c r="Z457" i="2" s="1"/>
  <c r="Y245" i="2"/>
  <c r="AA245" i="2" s="1"/>
  <c r="Y968" i="2"/>
  <c r="AA968" i="2" s="1"/>
  <c r="Y463" i="2"/>
  <c r="AA463" i="2" s="1"/>
  <c r="Y200" i="2"/>
  <c r="Z200" i="2" s="1"/>
  <c r="Y906" i="2"/>
  <c r="AA906" i="2" s="1"/>
  <c r="Y393" i="2"/>
  <c r="AA393" i="2" s="1"/>
  <c r="Y938" i="2"/>
  <c r="Z938" i="2" s="1"/>
  <c r="Y882" i="2"/>
  <c r="AA882" i="2" s="1"/>
  <c r="Y728" i="2"/>
  <c r="AA728" i="2" s="1"/>
  <c r="Y412" i="2"/>
  <c r="Z412" i="2" s="1"/>
  <c r="Y228" i="2"/>
  <c r="Z228" i="2" s="1"/>
  <c r="Y955" i="2"/>
  <c r="Z955" i="2" s="1"/>
  <c r="Y632" i="2"/>
  <c r="AA632" i="2" s="1"/>
  <c r="Y668" i="2"/>
  <c r="Z668" i="2" s="1"/>
  <c r="Y187" i="2"/>
  <c r="AA187" i="2" s="1"/>
  <c r="Y485" i="2"/>
  <c r="AA485" i="2" s="1"/>
  <c r="Y454" i="2"/>
  <c r="AA454" i="2" s="1"/>
  <c r="Y909" i="2"/>
  <c r="Y818" i="2"/>
  <c r="AA818" i="2" s="1"/>
  <c r="Y402" i="2"/>
  <c r="Z402" i="2" s="1"/>
  <c r="Y321" i="2"/>
  <c r="Z321" i="2" s="1"/>
  <c r="Y256" i="2"/>
  <c r="AA256" i="2" s="1"/>
  <c r="Y34" i="2"/>
  <c r="Z34" i="2" s="1"/>
  <c r="Y822" i="2"/>
  <c r="Z822" i="2" s="1"/>
  <c r="Y521" i="2"/>
  <c r="AA521" i="2" s="1"/>
  <c r="Y156" i="2"/>
  <c r="AA156" i="2" s="1"/>
  <c r="Y860" i="2"/>
  <c r="Z860" i="2" s="1"/>
  <c r="Y446" i="2"/>
  <c r="Z446" i="2" s="1"/>
  <c r="Y796" i="2"/>
  <c r="AA796" i="2" s="1"/>
  <c r="Y157" i="2"/>
  <c r="Z157" i="2" s="1"/>
  <c r="Y647" i="2"/>
  <c r="AA647" i="2" s="1"/>
  <c r="Y197" i="2"/>
  <c r="Z197" i="2" s="1"/>
  <c r="Y495" i="2"/>
  <c r="Z495" i="2" s="1"/>
  <c r="Y208" i="2"/>
  <c r="AA208" i="2" s="1"/>
  <c r="Y125" i="2"/>
  <c r="Z125" i="2" s="1"/>
  <c r="Y151" i="2"/>
  <c r="Z151" i="2" s="1"/>
  <c r="Y506" i="2"/>
  <c r="Y662" i="2"/>
  <c r="AA662" i="2" s="1"/>
  <c r="Y664" i="2"/>
  <c r="Z664" i="2" s="1"/>
  <c r="Y473" i="2"/>
  <c r="Z473" i="2" s="1"/>
  <c r="Y590" i="2"/>
  <c r="Z590" i="2" s="1"/>
  <c r="Y945" i="2"/>
  <c r="Z945" i="2" s="1"/>
  <c r="Y514" i="2"/>
  <c r="AA514" i="2" s="1"/>
  <c r="Y657" i="2"/>
  <c r="Z657" i="2" s="1"/>
  <c r="Y294" i="2"/>
  <c r="AA294" i="2" s="1"/>
  <c r="Y487" i="2"/>
  <c r="AA487" i="2" s="1"/>
  <c r="Y255" i="2"/>
  <c r="Z255" i="2" s="1"/>
  <c r="Y480" i="2"/>
  <c r="AA480" i="2" s="1"/>
  <c r="Y124" i="2"/>
  <c r="AA124" i="2" s="1"/>
  <c r="Y508" i="2"/>
  <c r="Z508" i="2" s="1"/>
  <c r="Y764" i="2"/>
  <c r="Z764" i="2" s="1"/>
  <c r="Y940" i="2"/>
  <c r="AA940" i="2" s="1"/>
  <c r="Y532" i="2"/>
  <c r="AA532" i="2" s="1"/>
  <c r="Y703" i="2"/>
  <c r="Z703" i="2" s="1"/>
  <c r="Y343" i="2"/>
  <c r="AA343" i="2" s="1"/>
  <c r="Y902" i="2"/>
  <c r="AA902" i="2" s="1"/>
  <c r="Y354" i="2"/>
  <c r="Z354" i="2" s="1"/>
  <c r="Y370" i="2"/>
  <c r="AA370" i="2" s="1"/>
  <c r="Y90" i="2"/>
  <c r="AA90" i="2" s="1"/>
  <c r="Y840" i="2"/>
  <c r="AA840" i="2" s="1"/>
  <c r="Y356" i="2"/>
  <c r="Z356" i="2" s="1"/>
  <c r="Y837" i="2"/>
  <c r="AA837" i="2" s="1"/>
  <c r="Y697" i="2"/>
  <c r="Z697" i="2" s="1"/>
  <c r="Y388" i="2"/>
  <c r="AA388" i="2" s="1"/>
  <c r="Y136" i="2"/>
  <c r="Z136" i="2" s="1"/>
  <c r="Y671" i="2"/>
  <c r="Y990" i="2"/>
  <c r="Z990" i="2" s="1"/>
  <c r="Y872" i="2"/>
  <c r="AA872" i="2" s="1"/>
  <c r="Y477" i="2"/>
  <c r="Z477" i="2" s="1"/>
  <c r="Y107" i="2"/>
  <c r="Z107" i="2" s="1"/>
  <c r="Y501" i="2"/>
  <c r="Z501" i="2" s="1"/>
  <c r="Y877" i="2"/>
  <c r="AA877" i="2" s="1"/>
  <c r="Y450" i="2"/>
  <c r="AA450" i="2" s="1"/>
  <c r="Y829" i="2"/>
  <c r="AA829" i="2" s="1"/>
  <c r="Y182" i="2"/>
  <c r="Z182" i="2" s="1"/>
  <c r="Y989" i="2"/>
  <c r="AA989" i="2" s="1"/>
  <c r="Y189" i="2"/>
  <c r="AA189" i="2" s="1"/>
  <c r="Y74" i="2"/>
  <c r="AA74" i="2" s="1"/>
  <c r="Y233" i="2"/>
  <c r="AA233" i="2" s="1"/>
  <c r="Y567" i="2"/>
  <c r="AA567" i="2" s="1"/>
  <c r="Y978" i="2"/>
  <c r="Z978" i="2" s="1"/>
  <c r="Y527" i="2"/>
  <c r="Z527" i="2" s="1"/>
  <c r="Y103" i="2"/>
  <c r="AA103" i="2" s="1"/>
  <c r="Y744" i="2"/>
  <c r="Z744" i="2" s="1"/>
  <c r="Y421" i="2"/>
  <c r="Z421" i="2" s="1"/>
  <c r="Y631" i="2"/>
  <c r="AA631" i="2" s="1"/>
  <c r="Y491" i="2"/>
  <c r="AA491" i="2" s="1"/>
  <c r="Y271" i="2"/>
  <c r="Z271" i="2" s="1"/>
  <c r="Y435" i="2"/>
  <c r="AA435" i="2" s="1"/>
  <c r="Y30" i="2"/>
  <c r="Z30" i="2" s="1"/>
  <c r="Y37" i="2"/>
  <c r="AA37" i="2" s="1"/>
  <c r="Y258" i="2"/>
  <c r="Z258" i="2" s="1"/>
  <c r="Y548" i="2"/>
  <c r="Z548" i="2" s="1"/>
  <c r="Y757" i="2"/>
  <c r="AA757" i="2" s="1"/>
  <c r="Y834" i="2"/>
  <c r="AA834" i="2" s="1"/>
  <c r="Y127" i="2"/>
  <c r="AA127" i="2" s="1"/>
  <c r="Y628" i="2"/>
  <c r="AA628" i="2" s="1"/>
  <c r="Y93" i="2"/>
  <c r="Z93" i="2" s="1"/>
  <c r="Y765" i="2"/>
  <c r="AA765" i="2" s="1"/>
  <c r="Y481" i="2"/>
  <c r="Z481" i="2" s="1"/>
  <c r="Y625" i="2"/>
  <c r="Z625" i="2" s="1"/>
  <c r="Y862" i="2"/>
  <c r="Z862" i="2" s="1"/>
  <c r="Y721" i="2"/>
  <c r="Z721" i="2" s="1"/>
  <c r="Y453" i="2"/>
  <c r="AA453" i="2" s="1"/>
  <c r="Y67" i="2"/>
  <c r="AA67" i="2" s="1"/>
  <c r="Y351" i="2"/>
  <c r="AA351" i="2" s="1"/>
  <c r="Y620" i="2"/>
  <c r="Z620" i="2" s="1"/>
  <c r="Y510" i="2"/>
  <c r="Z510" i="2" s="1"/>
  <c r="Y717" i="2"/>
  <c r="AA717" i="2" s="1"/>
  <c r="Y166" i="2"/>
  <c r="AA166" i="2" s="1"/>
  <c r="Y564" i="2"/>
  <c r="AA564" i="2" s="1"/>
  <c r="Y559" i="2"/>
  <c r="Z559" i="2" s="1"/>
  <c r="Y600" i="2"/>
  <c r="Z600" i="2" s="1"/>
  <c r="Y284" i="2"/>
  <c r="Z284" i="2" s="1"/>
  <c r="Y91" i="2"/>
  <c r="AA91" i="2" s="1"/>
  <c r="Y556" i="2"/>
  <c r="AA556" i="2" s="1"/>
  <c r="Y666" i="2"/>
  <c r="AA666" i="2" s="1"/>
  <c r="Y596" i="2"/>
  <c r="Z596" i="2" s="1"/>
  <c r="Y301" i="2"/>
  <c r="AA301" i="2" s="1"/>
  <c r="Y810" i="2"/>
  <c r="Z810" i="2" s="1"/>
  <c r="Y754" i="2"/>
  <c r="Y494" i="2"/>
  <c r="Z494" i="2" s="1"/>
  <c r="Y414" i="2"/>
  <c r="AA414" i="2" s="1"/>
  <c r="Y954" i="2"/>
  <c r="AA954" i="2" s="1"/>
  <c r="Y320" i="2"/>
  <c r="Z320" i="2" s="1"/>
  <c r="Y734" i="2"/>
  <c r="AA734" i="2" s="1"/>
  <c r="Y36" i="2"/>
  <c r="AA36" i="2" s="1"/>
  <c r="Y224" i="2"/>
  <c r="AA224" i="2" s="1"/>
  <c r="Y221" i="2"/>
  <c r="Z221" i="2" s="1"/>
  <c r="Y988" i="2"/>
  <c r="Z988" i="2" s="1"/>
  <c r="Y81" i="2"/>
  <c r="Z81" i="2" s="1"/>
  <c r="Y397" i="2"/>
  <c r="AA397" i="2" s="1"/>
  <c r="Y569" i="2"/>
  <c r="AA569" i="2" s="1"/>
  <c r="Y996" i="2"/>
  <c r="Z996" i="2" s="1"/>
  <c r="Y210" i="2"/>
  <c r="Z210" i="2" s="1"/>
  <c r="Y232" i="2"/>
  <c r="AA232" i="2" s="1"/>
  <c r="Y789" i="2"/>
  <c r="Z789" i="2" s="1"/>
  <c r="Y740" i="2"/>
  <c r="AA740" i="2" s="1"/>
  <c r="Y372" i="2"/>
  <c r="Z372" i="2" s="1"/>
  <c r="Y844" i="2"/>
  <c r="Y369" i="2"/>
  <c r="AA369" i="2" s="1"/>
  <c r="Y705" i="2"/>
  <c r="Z705" i="2" s="1"/>
  <c r="Y195" i="2"/>
  <c r="Z195" i="2" s="1"/>
  <c r="Y48" i="2"/>
  <c r="AA48" i="2" s="1"/>
  <c r="Y709" i="2"/>
  <c r="AA709" i="2" s="1"/>
  <c r="Y817" i="2"/>
  <c r="Z817" i="2" s="1"/>
  <c r="Y500" i="2"/>
  <c r="Z500" i="2" s="1"/>
  <c r="Y430" i="2"/>
  <c r="Y679" i="2"/>
  <c r="AA679" i="2" s="1"/>
  <c r="Y61" i="2"/>
  <c r="Z61" i="2" s="1"/>
  <c r="Y587" i="2"/>
  <c r="AA587" i="2" s="1"/>
  <c r="Y235" i="2"/>
  <c r="AA235" i="2" s="1"/>
  <c r="Y366" i="2"/>
  <c r="Z366" i="2" s="1"/>
  <c r="Y797" i="2"/>
  <c r="AA797" i="2" s="1"/>
  <c r="Y288" i="2"/>
  <c r="AA288" i="2" s="1"/>
  <c r="Y913" i="2"/>
  <c r="AA913" i="2" s="1"/>
  <c r="Y769" i="2"/>
  <c r="AA769" i="2" s="1"/>
  <c r="Y185" i="2"/>
  <c r="AA185" i="2" s="1"/>
  <c r="Y472" i="2"/>
  <c r="Z472" i="2" s="1"/>
  <c r="Y152" i="2"/>
  <c r="Z152" i="2" s="1"/>
  <c r="Y987" i="2"/>
  <c r="Z987" i="2" s="1"/>
  <c r="Y875" i="2"/>
  <c r="Z875" i="2" s="1"/>
  <c r="Y309" i="2"/>
  <c r="AA309" i="2" s="1"/>
  <c r="Y60" i="2"/>
  <c r="AA60" i="2" s="1"/>
  <c r="Y513" i="2"/>
  <c r="Z513" i="2" s="1"/>
  <c r="Y439" i="2"/>
  <c r="AA439" i="2" s="1"/>
  <c r="Y390" i="2"/>
  <c r="Z390" i="2" s="1"/>
  <c r="Y73" i="2"/>
  <c r="Z73" i="2" s="1"/>
  <c r="Y723" i="2"/>
  <c r="AA723" i="2" s="1"/>
  <c r="Y322" i="2"/>
  <c r="Z322" i="2" s="1"/>
  <c r="Y716" i="2"/>
  <c r="Z716" i="2" s="1"/>
  <c r="Y383" i="2"/>
  <c r="Z383" i="2" s="1"/>
  <c r="Y72" i="2"/>
  <c r="AA72" i="2" s="1"/>
  <c r="Y572" i="2"/>
  <c r="Z572" i="2" s="1"/>
  <c r="Y424" i="2"/>
  <c r="AA424" i="2" s="1"/>
  <c r="Y429" i="2"/>
  <c r="AA429" i="2" s="1"/>
  <c r="Y174" i="2"/>
  <c r="Z174" i="2" s="1"/>
  <c r="Y595" i="2"/>
  <c r="Z595" i="2" s="1"/>
  <c r="Y32" i="2"/>
  <c r="Z32" i="2" s="1"/>
  <c r="Y148" i="2"/>
  <c r="Y748" i="2"/>
  <c r="Z748" i="2" s="1"/>
  <c r="Y507" i="2"/>
  <c r="AA507" i="2" s="1"/>
  <c r="Y774" i="2"/>
  <c r="Z774" i="2" s="1"/>
  <c r="Y970" i="2"/>
  <c r="Z970" i="2" s="1"/>
  <c r="Y448" i="2"/>
  <c r="Z448" i="2" s="1"/>
  <c r="Y678" i="2"/>
  <c r="Z678" i="2" s="1"/>
  <c r="Y874" i="2"/>
  <c r="Z874" i="2" s="1"/>
  <c r="Y161" i="2"/>
  <c r="Z161" i="2" s="1"/>
  <c r="Y772" i="2"/>
  <c r="AA772" i="2" s="1"/>
  <c r="Y857" i="2"/>
  <c r="Z857" i="2" s="1"/>
  <c r="Y937" i="2"/>
  <c r="AA937" i="2" s="1"/>
  <c r="Y565" i="2"/>
  <c r="Z565" i="2" s="1"/>
  <c r="Y986" i="2"/>
  <c r="Z986" i="2" s="1"/>
  <c r="Y673" i="2"/>
  <c r="Y361" i="2"/>
  <c r="AA361" i="2" s="1"/>
  <c r="Y273" i="2"/>
  <c r="AA273" i="2" s="1"/>
  <c r="Y879" i="2"/>
  <c r="Z879" i="2" s="1"/>
  <c r="Y670" i="2"/>
  <c r="Z670" i="2" s="1"/>
  <c r="Y362" i="2"/>
  <c r="AA362" i="2" s="1"/>
  <c r="Y186" i="2"/>
  <c r="Z186" i="2" s="1"/>
  <c r="Y278" i="2"/>
  <c r="Z278" i="2" s="1"/>
  <c r="Y168" i="2"/>
  <c r="Z168" i="2" s="1"/>
  <c r="Y381" i="2"/>
  <c r="AA381" i="2" s="1"/>
  <c r="Y850" i="2"/>
  <c r="Z850" i="2" s="1"/>
  <c r="Y713" i="2"/>
  <c r="AA713" i="2" s="1"/>
  <c r="Y139" i="2"/>
  <c r="AA139" i="2" s="1"/>
  <c r="Y248" i="2"/>
  <c r="Z248" i="2" s="1"/>
  <c r="Y44" i="2"/>
  <c r="Z44" i="2" s="1"/>
  <c r="Y525" i="2"/>
  <c r="Z525" i="2" s="1"/>
  <c r="Y462" i="2"/>
  <c r="AA462" i="2" s="1"/>
  <c r="Y895" i="2"/>
  <c r="Z895" i="2" s="1"/>
  <c r="Y790" i="2"/>
  <c r="Z790" i="2" s="1"/>
  <c r="Y175" i="2"/>
  <c r="Z175" i="2" s="1"/>
  <c r="Y841" i="2"/>
  <c r="Z841" i="2" s="1"/>
  <c r="Y283" i="2"/>
  <c r="Z283" i="2" s="1"/>
  <c r="Y809" i="2"/>
  <c r="AA809" i="2" s="1"/>
  <c r="Y692" i="2"/>
  <c r="AA692" i="2" s="1"/>
  <c r="Y977" i="2"/>
  <c r="AA977" i="2" s="1"/>
  <c r="Y392" i="2"/>
  <c r="Z392" i="2" s="1"/>
  <c r="Y99" i="2"/>
  <c r="AA99" i="2" s="1"/>
  <c r="Y82" i="2"/>
  <c r="Z82" i="2" s="1"/>
  <c r="Y533" i="2"/>
  <c r="AA533" i="2" s="1"/>
  <c r="Y338" i="2"/>
  <c r="AA338" i="2" s="1"/>
  <c r="Y944" i="2"/>
  <c r="Y869" i="2"/>
  <c r="Z869" i="2" s="1"/>
  <c r="Y62" i="2"/>
  <c r="Z62" i="2" s="1"/>
  <c r="Y926" i="2"/>
  <c r="Z926" i="2" s="1"/>
  <c r="Q253" i="2"/>
  <c r="U253" i="2" s="1"/>
  <c r="Y71" i="2"/>
  <c r="AA71" i="2" s="1"/>
  <c r="Y896" i="2"/>
  <c r="AA896" i="2" s="1"/>
  <c r="Y710" i="2"/>
  <c r="Y100" i="2"/>
  <c r="AA100" i="2" s="1"/>
  <c r="Y719" i="2"/>
  <c r="Z719" i="2" s="1"/>
  <c r="Y642" i="2"/>
  <c r="Z642" i="2" s="1"/>
  <c r="Y969" i="2"/>
  <c r="AA969" i="2" s="1"/>
  <c r="Y964" i="2"/>
  <c r="Z964" i="2" s="1"/>
  <c r="Y602" i="2"/>
  <c r="Z602" i="2" s="1"/>
  <c r="Y326" i="2"/>
  <c r="Z326" i="2" s="1"/>
  <c r="Y149" i="2"/>
  <c r="Z149" i="2" s="1"/>
  <c r="Y160" i="2"/>
  <c r="Y123" i="2"/>
  <c r="Z123" i="2" s="1"/>
  <c r="Y749" i="2"/>
  <c r="AA749" i="2" s="1"/>
  <c r="Y934" i="2"/>
  <c r="Z934" i="2" s="1"/>
  <c r="Y346" i="2"/>
  <c r="Z346" i="2" s="1"/>
  <c r="Y684" i="2"/>
  <c r="AA684" i="2" s="1"/>
  <c r="Y146" i="2"/>
  <c r="AA146" i="2" s="1"/>
  <c r="Y994" i="2"/>
  <c r="Z994" i="2" s="1"/>
  <c r="Y828" i="2"/>
  <c r="Z828" i="2" s="1"/>
  <c r="Y624" i="2"/>
  <c r="AA624" i="2" s="1"/>
  <c r="Y329" i="2"/>
  <c r="AA329" i="2" s="1"/>
  <c r="Y504" i="2"/>
  <c r="Z504" i="2" s="1"/>
  <c r="Y479" i="2"/>
  <c r="Z479" i="2" s="1"/>
  <c r="Y727" i="2"/>
  <c r="AA727" i="2" s="1"/>
  <c r="Y447" i="2"/>
  <c r="Z447" i="2" s="1"/>
  <c r="Y420" i="2"/>
  <c r="AA420" i="2" s="1"/>
  <c r="Y911" i="2"/>
  <c r="Z911" i="2" s="1"/>
  <c r="Y750" i="2"/>
  <c r="Z750" i="2" s="1"/>
  <c r="Y35" i="2"/>
  <c r="Z35" i="2" s="1"/>
  <c r="Y836" i="2"/>
  <c r="Z836" i="2" s="1"/>
  <c r="Y581" i="2"/>
  <c r="Z581" i="2" s="1"/>
  <c r="Y933" i="2"/>
  <c r="AA933" i="2" s="1"/>
  <c r="Y352" i="2"/>
  <c r="Z352" i="2" s="1"/>
  <c r="Y348" i="2"/>
  <c r="AA348" i="2" s="1"/>
  <c r="Y165" i="2"/>
  <c r="Z165" i="2" s="1"/>
  <c r="Y739" i="2"/>
  <c r="Z739" i="2" s="1"/>
  <c r="Y460" i="2"/>
  <c r="Z460" i="2" s="1"/>
  <c r="Y483" i="2"/>
  <c r="AA483" i="2" s="1"/>
  <c r="Y788" i="2"/>
  <c r="AA788" i="2" s="1"/>
  <c r="Y516" i="2"/>
  <c r="Z516" i="2" s="1"/>
  <c r="Y885" i="2"/>
  <c r="Z885" i="2" s="1"/>
  <c r="Y428" i="2"/>
  <c r="Z428" i="2" s="1"/>
  <c r="Y333" i="2"/>
  <c r="AA333" i="2" s="1"/>
  <c r="Y64" i="2"/>
  <c r="Z64" i="2" s="1"/>
  <c r="Y111" i="2"/>
  <c r="AA111" i="2" s="1"/>
  <c r="Y466" i="2"/>
  <c r="Z466" i="2" s="1"/>
  <c r="Y476" i="2"/>
  <c r="AA476" i="2" s="1"/>
  <c r="Y467" i="2"/>
  <c r="Z467" i="2" s="1"/>
  <c r="Q633" i="2"/>
  <c r="U633" i="2" s="1"/>
  <c r="Y20" i="2"/>
  <c r="AA20" i="2" s="1"/>
  <c r="Y29" i="2"/>
  <c r="Z29" i="2" s="1"/>
  <c r="Y12" i="2"/>
  <c r="Z12" i="2" s="1"/>
  <c r="Q378" i="2"/>
  <c r="U378" i="2" s="1"/>
  <c r="Y22" i="2"/>
  <c r="Z22" i="2" s="1"/>
  <c r="Y24" i="2"/>
  <c r="Z24" i="2" s="1"/>
  <c r="Y19" i="2"/>
  <c r="Z19" i="2" s="1"/>
  <c r="Y26" i="2"/>
  <c r="AA26" i="2" s="1"/>
  <c r="Y16" i="2"/>
  <c r="AA16" i="2" s="1"/>
  <c r="AA849" i="2"/>
  <c r="AB849" i="2" s="1"/>
  <c r="H491" i="2"/>
  <c r="L491" i="2" s="1"/>
  <c r="Q491" i="2" s="1"/>
  <c r="U491" i="2" s="1"/>
  <c r="Q779" i="2"/>
  <c r="U779" i="2" s="1"/>
  <c r="Q327" i="2"/>
  <c r="U327" i="2" s="1"/>
  <c r="Z921" i="2"/>
  <c r="AB921" i="2" s="1"/>
  <c r="Q811" i="2"/>
  <c r="U811" i="2" s="1"/>
  <c r="Q960" i="2"/>
  <c r="U960" i="2" s="1"/>
  <c r="AA541" i="2"/>
  <c r="AB541" i="2" s="1"/>
  <c r="H574" i="2"/>
  <c r="L574" i="2" s="1"/>
  <c r="Q574" i="2" s="1"/>
  <c r="U574" i="2" s="1"/>
  <c r="Q897" i="2"/>
  <c r="U897" i="2" s="1"/>
  <c r="H505" i="2"/>
  <c r="L505" i="2" s="1"/>
  <c r="Q505" i="2" s="1"/>
  <c r="U505" i="2" s="1"/>
  <c r="H662" i="2"/>
  <c r="L662" i="2" s="1"/>
  <c r="Q662" i="2" s="1"/>
  <c r="U662" i="2" s="1"/>
  <c r="Q355" i="2"/>
  <c r="U355" i="2" s="1"/>
  <c r="Q614" i="2"/>
  <c r="U614" i="2" s="1"/>
  <c r="Q570" i="2"/>
  <c r="U570" i="2" s="1"/>
  <c r="H525" i="2"/>
  <c r="L525" i="2" s="1"/>
  <c r="Q525" i="2" s="1"/>
  <c r="U525" i="2" s="1"/>
  <c r="H961" i="2"/>
  <c r="L961" i="2" s="1"/>
  <c r="Q961" i="2" s="1"/>
  <c r="U961" i="2" s="1"/>
  <c r="H596" i="2"/>
  <c r="L596" i="2" s="1"/>
  <c r="Q596" i="2" s="1"/>
  <c r="U596" i="2" s="1"/>
  <c r="AA410" i="2"/>
  <c r="AB410" i="2" s="1"/>
  <c r="Q833" i="2"/>
  <c r="U833" i="2" s="1"/>
  <c r="H446" i="2"/>
  <c r="L446" i="2" s="1"/>
  <c r="Q446" i="2" s="1"/>
  <c r="U446" i="2" s="1"/>
  <c r="H615" i="2"/>
  <c r="L615" i="2" s="1"/>
  <c r="Q615" i="2" s="1"/>
  <c r="U615" i="2" s="1"/>
  <c r="AA798" i="2"/>
  <c r="Z974" i="2"/>
  <c r="AB974" i="2" s="1"/>
  <c r="H858" i="2"/>
  <c r="L858" i="2" s="1"/>
  <c r="Q858" i="2" s="1"/>
  <c r="U858" i="2" s="1"/>
  <c r="Q544" i="2"/>
  <c r="U544" i="2" s="1"/>
  <c r="Q959" i="2"/>
  <c r="U959" i="2" s="1"/>
  <c r="H806" i="2"/>
  <c r="L806" i="2" s="1"/>
  <c r="Q806" i="2" s="1"/>
  <c r="U806" i="2" s="1"/>
  <c r="AA21" i="2"/>
  <c r="AB21" i="2" s="1"/>
  <c r="Q15" i="2"/>
  <c r="U15" i="2" s="1"/>
  <c r="Q879" i="2"/>
  <c r="U879" i="2" s="1"/>
  <c r="Q935" i="2"/>
  <c r="U935" i="2" s="1"/>
  <c r="Q496" i="2"/>
  <c r="U496" i="2" s="1"/>
  <c r="Q422" i="2"/>
  <c r="U422" i="2" s="1"/>
  <c r="H705" i="2"/>
  <c r="L705" i="2" s="1"/>
  <c r="Q705" i="2" s="1"/>
  <c r="U705" i="2" s="1"/>
  <c r="H420" i="2"/>
  <c r="L420" i="2" s="1"/>
  <c r="Q420" i="2" s="1"/>
  <c r="U420" i="2" s="1"/>
  <c r="Q33" i="2"/>
  <c r="U33" i="2" s="1"/>
  <c r="H273" i="2"/>
  <c r="L273" i="2" s="1"/>
  <c r="Q273" i="2" s="1"/>
  <c r="U273" i="2" s="1"/>
  <c r="H376" i="2"/>
  <c r="L376" i="2" s="1"/>
  <c r="Q376" i="2" s="1"/>
  <c r="U376" i="2" s="1"/>
  <c r="H503" i="2"/>
  <c r="L503" i="2" s="1"/>
  <c r="Q503" i="2" s="1"/>
  <c r="U503" i="2" s="1"/>
  <c r="H536" i="2"/>
  <c r="L536" i="2" s="1"/>
  <c r="Q536" i="2" s="1"/>
  <c r="U536" i="2" s="1"/>
  <c r="H198" i="2"/>
  <c r="L198" i="2" s="1"/>
  <c r="Q198" i="2" s="1"/>
  <c r="U198" i="2" s="1"/>
  <c r="Q239" i="2"/>
  <c r="U239" i="2" s="1"/>
  <c r="H381" i="2"/>
  <c r="L381" i="2" s="1"/>
  <c r="Q381" i="2" s="1"/>
  <c r="U381" i="2" s="1"/>
  <c r="H81" i="2"/>
  <c r="L81" i="2" s="1"/>
  <c r="Q81" i="2" s="1"/>
  <c r="U81" i="2" s="1"/>
  <c r="Q718" i="2"/>
  <c r="U718" i="2" s="1"/>
  <c r="H117" i="2"/>
  <c r="L117" i="2" s="1"/>
  <c r="Q117" i="2" s="1"/>
  <c r="U117" i="2" s="1"/>
  <c r="H61" i="2"/>
  <c r="L61" i="2" s="1"/>
  <c r="Q61" i="2" s="1"/>
  <c r="U61" i="2" s="1"/>
  <c r="H977" i="2"/>
  <c r="L977" i="2" s="1"/>
  <c r="Q977" i="2" s="1"/>
  <c r="U977" i="2" s="1"/>
  <c r="H202" i="2"/>
  <c r="L202" i="2" s="1"/>
  <c r="Q202" i="2" s="1"/>
  <c r="U202" i="2" s="1"/>
  <c r="Q315" i="2"/>
  <c r="U315" i="2" s="1"/>
  <c r="H828" i="2"/>
  <c r="L828" i="2" s="1"/>
  <c r="Q828" i="2" s="1"/>
  <c r="U828" i="2" s="1"/>
  <c r="H969" i="2"/>
  <c r="L969" i="2" s="1"/>
  <c r="Q969" i="2" s="1"/>
  <c r="U969" i="2" s="1"/>
  <c r="Q827" i="2"/>
  <c r="U827" i="2" s="1"/>
  <c r="H292" i="2"/>
  <c r="L292" i="2" s="1"/>
  <c r="Q292" i="2" s="1"/>
  <c r="U292" i="2" s="1"/>
  <c r="H728" i="2"/>
  <c r="L728" i="2" s="1"/>
  <c r="Q728" i="2" s="1"/>
  <c r="U728" i="2" s="1"/>
  <c r="H821" i="2"/>
  <c r="L821" i="2" s="1"/>
  <c r="Q821" i="2" s="1"/>
  <c r="U821" i="2" s="1"/>
  <c r="H981" i="2"/>
  <c r="L981" i="2" s="1"/>
  <c r="Q981" i="2" s="1"/>
  <c r="U981" i="2" s="1"/>
  <c r="Q415" i="2"/>
  <c r="U415" i="2" s="1"/>
  <c r="Q492" i="2"/>
  <c r="U492" i="2" s="1"/>
  <c r="H751" i="2"/>
  <c r="L751" i="2" s="1"/>
  <c r="Q751" i="2" s="1"/>
  <c r="U751" i="2" s="1"/>
  <c r="H46" i="2"/>
  <c r="L46" i="2" s="1"/>
  <c r="Q46" i="2" s="1"/>
  <c r="U46" i="2" s="1"/>
  <c r="H732" i="2"/>
  <c r="L732" i="2" s="1"/>
  <c r="Q732" i="2" s="1"/>
  <c r="U732" i="2" s="1"/>
  <c r="H57" i="2"/>
  <c r="L57" i="2" s="1"/>
  <c r="Q57" i="2" s="1"/>
  <c r="U57" i="2" s="1"/>
  <c r="Q290" i="2"/>
  <c r="U290" i="2" s="1"/>
  <c r="Z11" i="2"/>
  <c r="Q763" i="2"/>
  <c r="U763" i="2" s="1"/>
  <c r="Q123" i="2"/>
  <c r="U123" i="2" s="1"/>
  <c r="H913" i="2"/>
  <c r="L913" i="2" s="1"/>
  <c r="Q913" i="2" s="1"/>
  <c r="U913" i="2" s="1"/>
  <c r="H425" i="2"/>
  <c r="L425" i="2" s="1"/>
  <c r="Q425" i="2" s="1"/>
  <c r="U425" i="2" s="1"/>
  <c r="Q767" i="2"/>
  <c r="U767" i="2" s="1"/>
  <c r="H237" i="2"/>
  <c r="L237" i="2" s="1"/>
  <c r="Q237" i="2" s="1"/>
  <c r="U237" i="2" s="1"/>
  <c r="H388" i="2"/>
  <c r="L388" i="2" s="1"/>
  <c r="Q388" i="2" s="1"/>
  <c r="U388" i="2" s="1"/>
  <c r="Q747" i="2"/>
  <c r="U747" i="2" s="1"/>
  <c r="H50" i="2"/>
  <c r="L50" i="2" s="1"/>
  <c r="Q50" i="2" s="1"/>
  <c r="U50" i="2" s="1"/>
  <c r="H683" i="2"/>
  <c r="L683" i="2" s="1"/>
  <c r="Q683" i="2" s="1"/>
  <c r="U683" i="2" s="1"/>
  <c r="H663" i="2"/>
  <c r="L663" i="2" s="1"/>
  <c r="Q663" i="2" s="1"/>
  <c r="U663" i="2" s="1"/>
  <c r="H693" i="2"/>
  <c r="L693" i="2" s="1"/>
  <c r="Q693" i="2" s="1"/>
  <c r="U693" i="2" s="1"/>
  <c r="H330" i="2"/>
  <c r="L330" i="2" s="1"/>
  <c r="Q330" i="2" s="1"/>
  <c r="U330" i="2" s="1"/>
  <c r="H991" i="2"/>
  <c r="L991" i="2" s="1"/>
  <c r="Q991" i="2" s="1"/>
  <c r="U991" i="2" s="1"/>
  <c r="H240" i="2"/>
  <c r="L240" i="2" s="1"/>
  <c r="Q240" i="2" s="1"/>
  <c r="U240" i="2" s="1"/>
  <c r="H261" i="2"/>
  <c r="L261" i="2" s="1"/>
  <c r="Q261" i="2" s="1"/>
  <c r="U261" i="2" s="1"/>
  <c r="Q331" i="2"/>
  <c r="U331" i="2" s="1"/>
  <c r="Q217" i="2"/>
  <c r="U217" i="2" s="1"/>
  <c r="AA441" i="2"/>
  <c r="AB441" i="2" s="1"/>
  <c r="Q359" i="2"/>
  <c r="U359" i="2" s="1"/>
  <c r="H225" i="2"/>
  <c r="L225" i="2" s="1"/>
  <c r="Q225" i="2" s="1"/>
  <c r="U225" i="2" s="1"/>
  <c r="Q928" i="2"/>
  <c r="U928" i="2" s="1"/>
  <c r="Q712" i="2"/>
  <c r="U712" i="2" s="1"/>
  <c r="Q795" i="2"/>
  <c r="U795" i="2" s="1"/>
  <c r="Q859" i="2"/>
  <c r="U859" i="2" s="1"/>
  <c r="H284" i="2"/>
  <c r="L284" i="2" s="1"/>
  <c r="Q284" i="2" s="1"/>
  <c r="U284" i="2" s="1"/>
  <c r="H994" i="2"/>
  <c r="L994" i="2" s="1"/>
  <c r="Q994" i="2" s="1"/>
  <c r="U994" i="2" s="1"/>
  <c r="H216" i="2"/>
  <c r="L216" i="2" s="1"/>
  <c r="Q216" i="2" s="1"/>
  <c r="U216" i="2" s="1"/>
  <c r="H623" i="2"/>
  <c r="L623" i="2" s="1"/>
  <c r="Q623" i="2" s="1"/>
  <c r="U623" i="2" s="1"/>
  <c r="H537" i="2"/>
  <c r="L537" i="2" s="1"/>
  <c r="Q537" i="2" s="1"/>
  <c r="U537" i="2" s="1"/>
  <c r="Q219" i="2"/>
  <c r="U219" i="2" s="1"/>
  <c r="H419" i="2"/>
  <c r="L419" i="2" s="1"/>
  <c r="Q419" i="2" s="1"/>
  <c r="U419" i="2" s="1"/>
  <c r="H971" i="2"/>
  <c r="L971" i="2" s="1"/>
  <c r="Q971" i="2" s="1"/>
  <c r="U971" i="2" s="1"/>
  <c r="Q489" i="2"/>
  <c r="U489" i="2" s="1"/>
  <c r="H23" i="2"/>
  <c r="L23" i="2" s="1"/>
  <c r="Q23" i="2" s="1"/>
  <c r="U23" i="2" s="1"/>
  <c r="H142" i="2"/>
  <c r="L142" i="2" s="1"/>
  <c r="Q142" i="2" s="1"/>
  <c r="U142" i="2" s="1"/>
  <c r="H563" i="2"/>
  <c r="L563" i="2" s="1"/>
  <c r="Q563" i="2" s="1"/>
  <c r="U563" i="2" s="1"/>
  <c r="H462" i="2"/>
  <c r="L462" i="2" s="1"/>
  <c r="Q462" i="2" s="1"/>
  <c r="U462" i="2" s="1"/>
  <c r="H837" i="2"/>
  <c r="L837" i="2" s="1"/>
  <c r="Q837" i="2" s="1"/>
  <c r="U837" i="2" s="1"/>
  <c r="H990" i="2"/>
  <c r="L990" i="2" s="1"/>
  <c r="Q990" i="2" s="1"/>
  <c r="U990" i="2" s="1"/>
  <c r="Q907" i="2"/>
  <c r="U907" i="2" s="1"/>
  <c r="H865" i="2"/>
  <c r="L865" i="2" s="1"/>
  <c r="Q865" i="2" s="1"/>
  <c r="U865" i="2" s="1"/>
  <c r="Q27" i="2"/>
  <c r="U27" i="2" s="1"/>
  <c r="AA746" i="2"/>
  <c r="AB746" i="2" s="1"/>
  <c r="Z785" i="2"/>
  <c r="AB785" i="2" s="1"/>
  <c r="H575" i="2"/>
  <c r="L575" i="2" s="1"/>
  <c r="Q575" i="2" s="1"/>
  <c r="U575" i="2" s="1"/>
  <c r="H756" i="2"/>
  <c r="L756" i="2" s="1"/>
  <c r="Q756" i="2" s="1"/>
  <c r="U756" i="2" s="1"/>
  <c r="H937" i="2"/>
  <c r="L937" i="2" s="1"/>
  <c r="Q937" i="2" s="1"/>
  <c r="U937" i="2" s="1"/>
  <c r="H584" i="2"/>
  <c r="L584" i="2" s="1"/>
  <c r="Q584" i="2" s="1"/>
  <c r="U584" i="2" s="1"/>
  <c r="H723" i="2"/>
  <c r="L723" i="2" s="1"/>
  <c r="Q723" i="2" s="1"/>
  <c r="U723" i="2" s="1"/>
  <c r="H642" i="2"/>
  <c r="L642" i="2" s="1"/>
  <c r="Q642" i="2" s="1"/>
  <c r="U642" i="2" s="1"/>
  <c r="H289" i="2"/>
  <c r="L289" i="2" s="1"/>
  <c r="Q289" i="2" s="1"/>
  <c r="U289" i="2" s="1"/>
  <c r="H892" i="2"/>
  <c r="L892" i="2" s="1"/>
  <c r="Q892" i="2" s="1"/>
  <c r="U892" i="2" s="1"/>
  <c r="H669" i="2"/>
  <c r="L669" i="2" s="1"/>
  <c r="Q669" i="2" s="1"/>
  <c r="U669" i="2" s="1"/>
  <c r="H469" i="2"/>
  <c r="L469" i="2" s="1"/>
  <c r="Q469" i="2" s="1"/>
  <c r="U469" i="2" s="1"/>
  <c r="H77" i="2"/>
  <c r="L77" i="2" s="1"/>
  <c r="Q77" i="2" s="1"/>
  <c r="U77" i="2" s="1"/>
  <c r="Q80" i="2"/>
  <c r="U80" i="2" s="1"/>
  <c r="H713" i="2"/>
  <c r="L713" i="2" s="1"/>
  <c r="Q713" i="2" s="1"/>
  <c r="U713" i="2" s="1"/>
  <c r="H401" i="2"/>
  <c r="L401" i="2" s="1"/>
  <c r="Q401" i="2" s="1"/>
  <c r="U401" i="2" s="1"/>
  <c r="H364" i="2"/>
  <c r="L364" i="2" s="1"/>
  <c r="Q364" i="2" s="1"/>
  <c r="U364" i="2" s="1"/>
  <c r="H141" i="2"/>
  <c r="L141" i="2" s="1"/>
  <c r="Q141" i="2" s="1"/>
  <c r="U141" i="2" s="1"/>
  <c r="H710" i="2"/>
  <c r="L710" i="2" s="1"/>
  <c r="Q710" i="2" s="1"/>
  <c r="U710" i="2" s="1"/>
  <c r="H206" i="2"/>
  <c r="L206" i="2" s="1"/>
  <c r="Q206" i="2" s="1"/>
  <c r="U206" i="2" s="1"/>
  <c r="H135" i="2"/>
  <c r="L135" i="2" s="1"/>
  <c r="Q135" i="2" s="1"/>
  <c r="U135" i="2" s="1"/>
  <c r="Y589" i="2"/>
  <c r="Z589" i="2" s="1"/>
  <c r="Y923" i="2"/>
  <c r="Z923" i="2" s="1"/>
  <c r="Y4" i="2"/>
  <c r="AA4" i="2" s="1"/>
  <c r="Y6" i="2"/>
  <c r="AA6" i="2" s="1"/>
  <c r="Y924" i="2"/>
  <c r="Z924" i="2" s="1"/>
  <c r="Y652" i="2"/>
  <c r="AA652" i="2" s="1"/>
  <c r="Y13" i="2"/>
  <c r="AA13" i="2" s="1"/>
  <c r="Y929" i="2"/>
  <c r="AA929" i="2" s="1"/>
  <c r="Y823" i="2"/>
  <c r="Z823" i="2" s="1"/>
  <c r="Y633" i="2"/>
  <c r="Z633" i="2" s="1"/>
  <c r="Y544" i="2"/>
  <c r="AA544" i="2" s="1"/>
  <c r="Y489" i="2"/>
  <c r="AA489" i="2" s="1"/>
  <c r="Y169" i="2"/>
  <c r="Z169" i="2" s="1"/>
  <c r="Y172" i="2"/>
  <c r="AA172" i="2" s="1"/>
  <c r="Y585" i="2"/>
  <c r="Z585" i="2" s="1"/>
  <c r="Y407" i="2"/>
  <c r="Z407" i="2" s="1"/>
  <c r="Y251" i="2"/>
  <c r="AA251" i="2" s="1"/>
  <c r="Y52" i="2"/>
  <c r="Z52" i="2" s="1"/>
  <c r="Y492" i="2"/>
  <c r="AA492" i="2" s="1"/>
  <c r="Y677" i="2"/>
  <c r="AA677" i="2" s="1"/>
  <c r="Y763" i="2"/>
  <c r="AA763" i="2" s="1"/>
  <c r="Y253" i="2"/>
  <c r="Z253" i="2" s="1"/>
  <c r="Y776" i="2"/>
  <c r="Z776" i="2" s="1"/>
  <c r="Y731" i="2"/>
  <c r="AA731" i="2" s="1"/>
  <c r="Y120" i="2"/>
  <c r="AA120" i="2" s="1"/>
  <c r="Y5" i="2"/>
  <c r="Z5" i="2" s="1"/>
  <c r="Y443" i="2"/>
  <c r="AA443" i="2" s="1"/>
  <c r="Y542" i="2"/>
  <c r="Z542" i="2" s="1"/>
  <c r="Y760" i="2"/>
  <c r="Z760" i="2" s="1"/>
  <c r="Y661" i="2"/>
  <c r="AA661" i="2" s="1"/>
  <c r="Y10" i="2"/>
  <c r="AA10" i="2" s="1"/>
  <c r="Y722" i="2"/>
  <c r="AA722" i="2" s="1"/>
  <c r="Y621" i="2"/>
  <c r="Z621" i="2" s="1"/>
  <c r="Y217" i="2"/>
  <c r="AA217" i="2" s="1"/>
  <c r="Y711" i="2"/>
  <c r="AA711" i="2" s="1"/>
  <c r="Y724" i="2"/>
  <c r="AA724" i="2" s="1"/>
  <c r="Y718" i="2"/>
  <c r="Z718" i="2" s="1"/>
  <c r="Y247" i="2"/>
  <c r="Z247" i="2" s="1"/>
  <c r="Y135" i="2"/>
  <c r="AA135" i="2" s="1"/>
  <c r="H581" i="2"/>
  <c r="L581" i="2" s="1"/>
  <c r="Q581" i="2" s="1"/>
  <c r="U581" i="2" s="1"/>
  <c r="Y436" i="2"/>
  <c r="Z436" i="2" s="1"/>
  <c r="Y286" i="2"/>
  <c r="Z286" i="2" s="1"/>
  <c r="Y681" i="2"/>
  <c r="Z681" i="2" s="1"/>
  <c r="Y579" i="2"/>
  <c r="AA579" i="2" s="1"/>
  <c r="Y653" i="2"/>
  <c r="AA653" i="2" s="1"/>
  <c r="Y211" i="2"/>
  <c r="AA211" i="2" s="1"/>
  <c r="Y134" i="2"/>
  <c r="AA134" i="2" s="1"/>
  <c r="Y130" i="2"/>
  <c r="AA130" i="2" s="1"/>
  <c r="Y920" i="2"/>
  <c r="Z920" i="2" s="1"/>
  <c r="Y645" i="2"/>
  <c r="AA645" i="2" s="1"/>
  <c r="Y755" i="2"/>
  <c r="Z755" i="2" s="1"/>
  <c r="Y892" i="2"/>
  <c r="Z892" i="2" s="1"/>
  <c r="Y851" i="2"/>
  <c r="Z851" i="2" s="1"/>
  <c r="Y795" i="2"/>
  <c r="Z795" i="2" s="1"/>
  <c r="Y314" i="2"/>
  <c r="Z314" i="2" s="1"/>
  <c r="Y792" i="2"/>
  <c r="Z792" i="2" s="1"/>
  <c r="Y779" i="2"/>
  <c r="Z779" i="2" s="1"/>
  <c r="Y520" i="2"/>
  <c r="Z520" i="2" s="1"/>
  <c r="Y855" i="2"/>
  <c r="Z855" i="2" s="1"/>
  <c r="Y3" i="2"/>
  <c r="AA3" i="2" s="1"/>
  <c r="Y613" i="2"/>
  <c r="Z613" i="2" s="1"/>
  <c r="Y27" i="2"/>
  <c r="AA27" i="2" s="1"/>
  <c r="Y8" i="2"/>
  <c r="AA8" i="2" s="1"/>
  <c r="Y683" i="2"/>
  <c r="AA683" i="2" s="1"/>
  <c r="Y102" i="2"/>
  <c r="AA102" i="2" s="1"/>
  <c r="Y733" i="2"/>
  <c r="Z733" i="2" s="1"/>
  <c r="Y315" i="2"/>
  <c r="Z315" i="2" s="1"/>
  <c r="Y638" i="2"/>
  <c r="Z638" i="2" s="1"/>
  <c r="Y170" i="2"/>
  <c r="Z170" i="2" s="1"/>
  <c r="Y302" i="2"/>
  <c r="Z302" i="2" s="1"/>
  <c r="Y582" i="2"/>
  <c r="AA582" i="2" s="1"/>
  <c r="Y290" i="2"/>
  <c r="AA290" i="2" s="1"/>
  <c r="Y238" i="2"/>
  <c r="Z238" i="2" s="1"/>
  <c r="Y563" i="2"/>
  <c r="Z563" i="2" s="1"/>
  <c r="Y570" i="2"/>
  <c r="AA570" i="2" s="1"/>
  <c r="Y266" i="2"/>
  <c r="Z266" i="2" s="1"/>
  <c r="Y137" i="2"/>
  <c r="Z137" i="2" s="1"/>
  <c r="Y1000" i="2"/>
  <c r="Z1000" i="2" s="1"/>
  <c r="Y646" i="2"/>
  <c r="AA646" i="2" s="1"/>
  <c r="Y54" i="2"/>
  <c r="Z54" i="2" s="1"/>
  <c r="Y702" i="2"/>
  <c r="Z702" i="2" s="1"/>
  <c r="Y967" i="2"/>
  <c r="Z967" i="2" s="1"/>
  <c r="Y824" i="2"/>
  <c r="AA824" i="2" s="1"/>
  <c r="Y630" i="2"/>
  <c r="Z630" i="2" s="1"/>
  <c r="Y948" i="2"/>
  <c r="AA948" i="2" s="1"/>
  <c r="Y976" i="2"/>
  <c r="AA976" i="2" s="1"/>
  <c r="Y819" i="2"/>
  <c r="AA819" i="2" s="1"/>
  <c r="Y7" i="2"/>
  <c r="AA7" i="2" s="1"/>
  <c r="Y98" i="2"/>
  <c r="AA98" i="2" s="1"/>
  <c r="Y759" i="2"/>
  <c r="AA759" i="2" s="1"/>
  <c r="Y720" i="2"/>
  <c r="AA720" i="2" s="1"/>
  <c r="Y935" i="2"/>
  <c r="Z935" i="2" s="1"/>
  <c r="Y9" i="2"/>
  <c r="Z9" i="2" s="1"/>
  <c r="Y835" i="2"/>
  <c r="Z835" i="2" s="1"/>
  <c r="Y856" i="2"/>
  <c r="AA856" i="2" s="1"/>
  <c r="Y742" i="2"/>
  <c r="Z742" i="2" s="1"/>
  <c r="Y282" i="2"/>
  <c r="Z282" i="2" s="1"/>
  <c r="Y46" i="2"/>
  <c r="AA46" i="2" s="1"/>
  <c r="Y775" i="2"/>
  <c r="Z775" i="2" s="1"/>
  <c r="Y811" i="2"/>
  <c r="Z811" i="2" s="1"/>
  <c r="Y598" i="2"/>
  <c r="Z598" i="2" s="1"/>
  <c r="Y580" i="2"/>
  <c r="AA580" i="2" s="1"/>
  <c r="Y371" i="2"/>
  <c r="AA371" i="2" s="1"/>
  <c r="Y780" i="2"/>
  <c r="AA780" i="2" s="1"/>
  <c r="Y395" i="2"/>
  <c r="Z395" i="2" s="1"/>
  <c r="Y76" i="2"/>
  <c r="Z76" i="2" s="1"/>
  <c r="Y23" i="2"/>
  <c r="AA23" i="2" s="1"/>
  <c r="Y43" i="2"/>
  <c r="Z43" i="2" s="1"/>
  <c r="Y574" i="2"/>
  <c r="AA574" i="2" s="1"/>
  <c r="Y971" i="2"/>
  <c r="Z971" i="2" s="1"/>
  <c r="Y474" i="2"/>
  <c r="Z474" i="2" s="1"/>
  <c r="Y246" i="2"/>
  <c r="Z246" i="2" s="1"/>
  <c r="Y674" i="2"/>
  <c r="AA674" i="2" s="1"/>
  <c r="Y586" i="2"/>
  <c r="Z586" i="2" s="1"/>
  <c r="Y431" i="2"/>
  <c r="Z431" i="2" s="1"/>
  <c r="Y999" i="2"/>
  <c r="Z999" i="2" s="1"/>
  <c r="Y903" i="2"/>
  <c r="Z903" i="2" s="1"/>
  <c r="Y827" i="2"/>
  <c r="Z827" i="2" s="1"/>
  <c r="Y260" i="2"/>
  <c r="AA260" i="2" s="1"/>
  <c r="Y619" i="2"/>
  <c r="Y376" i="2"/>
  <c r="Z376" i="2" s="1"/>
  <c r="Y328" i="2"/>
  <c r="Z328" i="2" s="1"/>
  <c r="Y254" i="2"/>
  <c r="Z254" i="2" s="1"/>
  <c r="Y609" i="2"/>
  <c r="Y140" i="2"/>
  <c r="AA140" i="2" s="1"/>
  <c r="Y615" i="2"/>
  <c r="Y207" i="2"/>
  <c r="Z207" i="2" s="1"/>
  <c r="Y122" i="2"/>
  <c r="Z122" i="2" s="1"/>
  <c r="Y887" i="2"/>
  <c r="Z887" i="2" s="1"/>
  <c r="Y699" i="2"/>
  <c r="Z699" i="2" s="1"/>
  <c r="Y336" i="2"/>
  <c r="Z336" i="2" s="1"/>
  <c r="Y298" i="2"/>
  <c r="Z298" i="2" s="1"/>
  <c r="Y267" i="2"/>
  <c r="Z267" i="2" s="1"/>
  <c r="Y365" i="2"/>
  <c r="AA365" i="2" s="1"/>
  <c r="Y726" i="2"/>
  <c r="Z726" i="2" s="1"/>
  <c r="Y747" i="2"/>
  <c r="Z747" i="2" s="1"/>
  <c r="Y947" i="2"/>
  <c r="Z947" i="2" s="1"/>
  <c r="Y916" i="2"/>
  <c r="AA916" i="2" s="1"/>
  <c r="Y635" i="2"/>
  <c r="AA635" i="2" s="1"/>
  <c r="Y843" i="2"/>
  <c r="Z843" i="2" s="1"/>
  <c r="Y706" i="2"/>
  <c r="Z706" i="2" s="1"/>
  <c r="Y399" i="2"/>
  <c r="Z399" i="2" s="1"/>
  <c r="Y274" i="2"/>
  <c r="Z274" i="2" s="1"/>
  <c r="Y31" i="2"/>
  <c r="AA31" i="2" s="1"/>
  <c r="Y184" i="2"/>
  <c r="AA184" i="2" s="1"/>
  <c r="Y617" i="2"/>
  <c r="Z617" i="2" s="1"/>
  <c r="Y899" i="2"/>
  <c r="Z899" i="2" s="1"/>
  <c r="Y695" i="2"/>
  <c r="Z695" i="2" s="1"/>
  <c r="Y400" i="2"/>
  <c r="Z400" i="2" s="1"/>
  <c r="Y732" i="2"/>
  <c r="Z732" i="2" s="1"/>
  <c r="Y199" i="2"/>
  <c r="AA199" i="2" s="1"/>
  <c r="Y538" i="2"/>
  <c r="AA538" i="2" s="1"/>
  <c r="Y915" i="2"/>
  <c r="Z915" i="2" s="1"/>
  <c r="Y637" i="2"/>
  <c r="Y368" i="2"/>
  <c r="Z368" i="2" s="1"/>
  <c r="Y883" i="2"/>
  <c r="Z883" i="2" s="1"/>
  <c r="Y975" i="2"/>
  <c r="Z975" i="2" s="1"/>
  <c r="Y729" i="2"/>
  <c r="Z729" i="2" s="1"/>
  <c r="Y997" i="2"/>
  <c r="AA997" i="2" s="1"/>
  <c r="Y536" i="2"/>
  <c r="AA536" i="2" s="1"/>
  <c r="Y347" i="2"/>
  <c r="AA347" i="2" s="1"/>
  <c r="Y242" i="2"/>
  <c r="Z242" i="2" s="1"/>
  <c r="Y470" i="2"/>
  <c r="AA470" i="2" s="1"/>
  <c r="Y497" i="2"/>
  <c r="AA497" i="2" s="1"/>
  <c r="Q923" i="2"/>
  <c r="U923" i="2" s="1"/>
  <c r="Y972" i="2"/>
  <c r="AA972" i="2" s="1"/>
  <c r="Y736" i="2"/>
  <c r="AA736" i="2" s="1"/>
  <c r="Y426" i="2"/>
  <c r="AA426" i="2" s="1"/>
  <c r="Y995" i="2"/>
  <c r="Z995" i="2" s="1"/>
  <c r="Y965" i="2"/>
  <c r="AA965" i="2" s="1"/>
  <c r="Y493" i="2"/>
  <c r="Z493" i="2" s="1"/>
  <c r="Y859" i="2"/>
  <c r="Z859" i="2" s="1"/>
  <c r="Y475" i="2"/>
  <c r="AA475" i="2" s="1"/>
  <c r="Y939" i="2"/>
  <c r="AA939" i="2" s="1"/>
  <c r="Y943" i="2"/>
  <c r="Z943" i="2" s="1"/>
  <c r="Y931" i="2"/>
  <c r="Z931" i="2" s="1"/>
  <c r="Y319" i="2"/>
  <c r="Z319" i="2" s="1"/>
  <c r="Y225" i="2"/>
  <c r="AA225" i="2" s="1"/>
  <c r="Y660" i="2"/>
  <c r="AA660" i="2" s="1"/>
  <c r="Y311" i="2"/>
  <c r="Z311" i="2" s="1"/>
  <c r="Y387" i="2"/>
  <c r="Z387" i="2" s="1"/>
  <c r="Y250" i="2"/>
  <c r="Z250" i="2" s="1"/>
  <c r="Y979" i="2"/>
  <c r="Z979" i="2" s="1"/>
  <c r="Y335" i="2"/>
  <c r="AA335" i="2" s="1"/>
  <c r="Y468" i="2"/>
  <c r="Z468" i="2" s="1"/>
  <c r="Y610" i="2"/>
  <c r="Z610" i="2" s="1"/>
  <c r="Y991" i="2"/>
  <c r="AA991" i="2" s="1"/>
  <c r="Y461" i="2"/>
  <c r="Z461" i="2" s="1"/>
  <c r="Y317" i="2"/>
  <c r="Z317" i="2" s="1"/>
  <c r="Y629" i="2"/>
  <c r="Z629" i="2" s="1"/>
  <c r="Y951" i="2"/>
  <c r="Z951" i="2" s="1"/>
  <c r="Y240" i="2"/>
  <c r="AA240" i="2" s="1"/>
  <c r="Y334" i="2"/>
  <c r="Y807" i="2"/>
  <c r="Y269" i="2"/>
  <c r="Y605" i="2"/>
  <c r="AA605" i="2" s="1"/>
  <c r="Y106" i="2"/>
  <c r="Z106" i="2" s="1"/>
  <c r="Y815" i="2"/>
  <c r="AA815" i="2" s="1"/>
  <c r="Y114" i="2"/>
  <c r="Z114" i="2" s="1"/>
  <c r="Y963" i="2"/>
  <c r="AA963" i="2" s="1"/>
  <c r="Y427" i="2"/>
  <c r="Z427" i="2" s="1"/>
  <c r="H250" i="2"/>
  <c r="L250" i="2" s="1"/>
  <c r="Q250" i="2" s="1"/>
  <c r="U250" i="2" s="1"/>
  <c r="Y787" i="2"/>
  <c r="Z787" i="2" s="1"/>
  <c r="Y771" i="2"/>
  <c r="AA771" i="2" s="1"/>
  <c r="Y888" i="2"/>
  <c r="AA888" i="2" s="1"/>
  <c r="Y299" i="2"/>
  <c r="AA299" i="2" s="1"/>
  <c r="Y105" i="2"/>
  <c r="Z105" i="2" s="1"/>
  <c r="Y791" i="2"/>
  <c r="Z791" i="2" s="1"/>
  <c r="Y839" i="2"/>
  <c r="Z839" i="2" s="1"/>
  <c r="Y415" i="2"/>
  <c r="Z415" i="2" s="1"/>
  <c r="Y639" i="2"/>
  <c r="AA639" i="2" s="1"/>
  <c r="Y741" i="2"/>
  <c r="AA741" i="2" s="1"/>
  <c r="Y694" i="2"/>
  <c r="Z694" i="2" s="1"/>
  <c r="Y292" i="2"/>
  <c r="Z292" i="2" s="1"/>
  <c r="Y773" i="2"/>
  <c r="AA773" i="2" s="1"/>
  <c r="Y332" i="2"/>
  <c r="AA332" i="2" s="1"/>
  <c r="Y554" i="2"/>
  <c r="Z554" i="2" s="1"/>
  <c r="Y345" i="2"/>
  <c r="AA345" i="2" s="1"/>
  <c r="Y344" i="2"/>
  <c r="AA344" i="2" s="1"/>
  <c r="Y385" i="2"/>
  <c r="AA385" i="2" s="1"/>
  <c r="H602" i="2"/>
  <c r="L602" i="2" s="1"/>
  <c r="Q602" i="2" s="1"/>
  <c r="U602" i="2" s="1"/>
  <c r="Y643" i="2"/>
  <c r="AA643" i="2" s="1"/>
  <c r="Y537" i="2"/>
  <c r="Z537" i="2" s="1"/>
  <c r="Y367" i="2"/>
  <c r="Y423" i="2"/>
  <c r="Z423" i="2" s="1"/>
  <c r="Y204" i="2"/>
  <c r="Z204" i="2" s="1"/>
  <c r="Y689" i="2"/>
  <c r="AA689" i="2" s="1"/>
  <c r="Y690" i="2"/>
  <c r="Y614" i="2"/>
  <c r="Y418" i="2"/>
  <c r="AA418" i="2" s="1"/>
  <c r="Y77" i="2"/>
  <c r="Z77" i="2" s="1"/>
  <c r="Y499" i="2"/>
  <c r="Y360" i="2"/>
  <c r="AA360" i="2" s="1"/>
  <c r="Y511" i="2"/>
  <c r="Y272" i="2"/>
  <c r="AA272" i="2" s="1"/>
  <c r="Y86" i="2"/>
  <c r="Z86" i="2" s="1"/>
  <c r="Y831" i="2"/>
  <c r="Y295" i="2"/>
  <c r="AA295" i="2" s="1"/>
  <c r="Y611" i="2"/>
  <c r="AA611" i="2" s="1"/>
  <c r="Y688" i="2"/>
  <c r="Y715" i="2"/>
  <c r="Y700" i="2"/>
  <c r="Y946" i="2"/>
  <c r="Y656" i="2"/>
  <c r="Y897" i="2"/>
  <c r="Y214" i="2"/>
  <c r="Y363" i="2"/>
  <c r="Y196" i="2"/>
  <c r="Y523" i="2"/>
  <c r="Y342" i="2"/>
  <c r="Y539" i="2"/>
  <c r="Y863" i="2"/>
  <c r="Y985" i="2"/>
  <c r="Y636" i="2"/>
  <c r="Y377" i="2"/>
  <c r="Y241" i="2"/>
  <c r="Y981" i="2"/>
  <c r="Y205" i="2"/>
  <c r="Y380" i="2"/>
  <c r="Y838" i="2"/>
  <c r="Y505" i="2"/>
  <c r="Y517" i="2"/>
  <c r="Y756" i="2"/>
  <c r="AA201" i="2"/>
  <c r="Z201" i="2"/>
  <c r="Y914" i="2"/>
  <c r="Y131" i="2"/>
  <c r="Y33" i="2"/>
  <c r="Z33" i="2" s="1"/>
  <c r="Y766" i="2"/>
  <c r="Y669" i="2"/>
  <c r="AA669" i="2" s="1"/>
  <c r="Y357" i="2"/>
  <c r="Y509" i="2"/>
  <c r="Z509" i="2" s="1"/>
  <c r="Y658" i="2"/>
  <c r="Z658" i="2" s="1"/>
  <c r="Y529" i="2"/>
  <c r="AA529" i="2" s="1"/>
  <c r="Y908" i="2"/>
  <c r="AA908" i="2" s="1"/>
  <c r="Y597" i="2"/>
  <c r="Z597" i="2" s="1"/>
  <c r="Y419" i="2"/>
  <c r="AA419" i="2" s="1"/>
  <c r="Y147" i="2"/>
  <c r="AA147" i="2" s="1"/>
  <c r="Y159" i="2"/>
  <c r="Y568" i="2"/>
  <c r="AA568" i="2" s="1"/>
  <c r="Y231" i="2"/>
  <c r="Z231" i="2" s="1"/>
  <c r="Y57" i="2"/>
  <c r="Z57" i="2" s="1"/>
  <c r="H183" i="2"/>
  <c r="L183" i="2" s="1"/>
  <c r="Q183" i="2" s="1"/>
  <c r="U183" i="2" s="1"/>
  <c r="Y198" i="2"/>
  <c r="Y560" i="2"/>
  <c r="AA560" i="2" s="1"/>
  <c r="H720" i="2"/>
  <c r="L720" i="2" s="1"/>
  <c r="Q720" i="2" s="1"/>
  <c r="U720" i="2" s="1"/>
  <c r="Y743" i="2"/>
  <c r="Y305" i="2"/>
  <c r="Y264" i="2"/>
  <c r="Y998" i="2"/>
  <c r="AA998" i="2" s="1"/>
  <c r="Y452" i="2"/>
  <c r="Y858" i="2"/>
  <c r="Y806" i="2"/>
  <c r="Z806" i="2" s="1"/>
  <c r="Y634" i="2"/>
  <c r="Y303" i="2"/>
  <c r="Y659" i="2"/>
  <c r="Y518" i="2"/>
  <c r="Y622" i="2"/>
  <c r="AA622" i="2" s="1"/>
  <c r="Y18" i="2"/>
  <c r="Z18" i="2" s="1"/>
  <c r="Y469" i="2"/>
  <c r="Z469" i="2" s="1"/>
  <c r="Y577" i="2"/>
  <c r="Y767" i="2"/>
  <c r="Y455" i="2"/>
  <c r="Z455" i="2" s="1"/>
  <c r="Y92" i="2"/>
  <c r="AA92" i="2" s="1"/>
  <c r="Y449" i="2"/>
  <c r="Y142" i="2"/>
  <c r="Y353" i="2"/>
  <c r="Y512" i="2"/>
  <c r="Y735" i="2"/>
  <c r="Y528" i="2"/>
  <c r="Y216" i="2"/>
  <c r="Z216" i="2" s="1"/>
  <c r="Y17" i="2"/>
  <c r="Y866" i="2"/>
  <c r="Y919" i="2"/>
  <c r="Z919" i="2" s="1"/>
  <c r="Y65" i="2"/>
  <c r="Y379" i="2"/>
  <c r="Y244" i="2"/>
  <c r="AA244" i="2" s="1"/>
  <c r="Y465" i="2"/>
  <c r="Y230" i="2"/>
  <c r="Y323" i="2"/>
  <c r="Y153" i="2"/>
  <c r="H356" i="2"/>
  <c r="L356" i="2" s="1"/>
  <c r="Q356" i="2" s="1"/>
  <c r="U356" i="2" s="1"/>
  <c r="Y384" i="2"/>
  <c r="Y761" i="2"/>
  <c r="Y110" i="2"/>
  <c r="Y223" i="2"/>
  <c r="AA223" i="2" s="1"/>
  <c r="Y592" i="2"/>
  <c r="Y222" i="2"/>
  <c r="Z222" i="2" s="1"/>
  <c r="Y459" i="2"/>
  <c r="Y434" i="2"/>
  <c r="Z434" i="2" s="1"/>
  <c r="Y918" i="2"/>
  <c r="Z918" i="2" s="1"/>
  <c r="Y552" i="2"/>
  <c r="AA552" i="2" s="1"/>
  <c r="Y116" i="2"/>
  <c r="AA116" i="2" s="1"/>
  <c r="Y730" i="2"/>
  <c r="Y696" i="2"/>
  <c r="Z696" i="2" s="1"/>
  <c r="Y382" i="2"/>
  <c r="Z382" i="2" s="1"/>
  <c r="Y543" i="2"/>
  <c r="Z543" i="2" s="1"/>
  <c r="Y601" i="2"/>
  <c r="Z601" i="2" s="1"/>
  <c r="Y88" i="2"/>
  <c r="Y109" i="2"/>
  <c r="Y355" i="2"/>
  <c r="Z355" i="2" s="1"/>
  <c r="Y503" i="2"/>
  <c r="AA503" i="2" s="1"/>
  <c r="Y141" i="2"/>
  <c r="AA141" i="2" s="1"/>
  <c r="Y364" i="2"/>
  <c r="Z364" i="2" s="1"/>
  <c r="Y925" i="2"/>
  <c r="Y545" i="2"/>
  <c r="Z545" i="2" s="1"/>
  <c r="Y794" i="2"/>
  <c r="H32" i="2"/>
  <c r="L32" i="2" s="1"/>
  <c r="Q32" i="2" s="1"/>
  <c r="U32" i="2" s="1"/>
  <c r="Y296" i="2"/>
  <c r="Y654" i="2"/>
  <c r="Y591" i="2"/>
  <c r="Y714" i="2"/>
  <c r="AA714" i="2" s="1"/>
  <c r="Y409" i="2"/>
  <c r="AA409" i="2" s="1"/>
  <c r="Y655" i="2"/>
  <c r="Y325" i="2"/>
  <c r="Y171" i="2"/>
  <c r="Y202" i="2"/>
  <c r="Y847" i="2"/>
  <c r="Y28" i="2"/>
  <c r="Y63" i="2"/>
  <c r="Y259" i="2"/>
  <c r="Y40" i="2"/>
  <c r="Y941" i="2"/>
  <c r="Y530" i="2"/>
  <c r="Y526" i="2"/>
  <c r="Y190" i="2"/>
  <c r="Y312" i="2"/>
  <c r="Y820" i="2"/>
  <c r="Y672" i="2"/>
  <c r="Z672" i="2" s="1"/>
  <c r="Y101" i="2"/>
  <c r="AA101" i="2" s="1"/>
  <c r="Y128" i="2"/>
  <c r="AA128" i="2" s="1"/>
  <c r="Y104" i="2"/>
  <c r="Y799" i="2"/>
  <c r="Y330" i="2"/>
  <c r="Y55" i="2"/>
  <c r="Y905" i="2"/>
  <c r="Y164" i="2"/>
  <c r="Y411" i="2"/>
  <c r="Y432" i="2"/>
  <c r="Z432" i="2" s="1"/>
  <c r="Y331" i="2"/>
  <c r="Z331" i="2" s="1"/>
  <c r="Y262" i="2"/>
  <c r="Z262" i="2" s="1"/>
  <c r="Y932" i="2"/>
  <c r="AA932" i="2" s="1"/>
  <c r="Y893" i="2"/>
  <c r="Y391" i="2"/>
  <c r="Z391" i="2" s="1"/>
  <c r="Y227" i="2"/>
  <c r="Z227" i="2" s="1"/>
  <c r="Y531" i="2"/>
  <c r="Z531" i="2" s="1"/>
  <c r="Y770" i="2"/>
  <c r="Z770" i="2" s="1"/>
  <c r="Y56" i="2"/>
  <c r="AA56" i="2" s="1"/>
  <c r="Y966" i="2"/>
  <c r="Z966" i="2" s="1"/>
  <c r="Y249" i="2"/>
  <c r="AA249" i="2" s="1"/>
  <c r="Y680" i="2"/>
  <c r="Y96" i="2"/>
  <c r="AA96" i="2" s="1"/>
  <c r="Y183" i="2"/>
  <c r="Z183" i="2" s="1"/>
  <c r="Y394" i="2"/>
  <c r="Z394" i="2" s="1"/>
  <c r="Y861" i="2"/>
  <c r="Y162" i="2"/>
  <c r="Y745" i="2"/>
  <c r="AA745" i="2" s="1"/>
  <c r="Y226" i="2"/>
  <c r="Y192" i="2"/>
  <c r="Z192" i="2" s="1"/>
  <c r="Y867" i="2"/>
  <c r="Y191" i="2"/>
  <c r="Z191" i="2" s="1"/>
  <c r="Y812" i="2"/>
  <c r="Z812" i="2" s="1"/>
  <c r="Y640" i="2"/>
  <c r="Y777" i="2"/>
  <c r="Z777" i="2" s="1"/>
  <c r="Y349" i="2"/>
  <c r="Y593" i="2"/>
  <c r="Y907" i="2"/>
  <c r="Z907" i="2" s="1"/>
  <c r="Y959" i="2"/>
  <c r="AA959" i="2" s="1"/>
  <c r="Y229" i="2"/>
  <c r="Y725" i="2"/>
  <c r="Y297" i="2"/>
  <c r="Y898" i="2"/>
  <c r="Y45" i="2"/>
  <c r="Y891" i="2"/>
  <c r="Y845" i="2"/>
  <c r="Y802" i="2"/>
  <c r="AA802" i="2" s="1"/>
  <c r="Y417" i="2"/>
  <c r="Y94" i="2"/>
  <c r="Y524" i="2"/>
  <c r="Y704" i="2"/>
  <c r="H145" i="2"/>
  <c r="L145" i="2" s="1"/>
  <c r="Q145" i="2" s="1"/>
  <c r="U145" i="2" s="1"/>
  <c r="Y437" i="2"/>
  <c r="Y942" i="2"/>
  <c r="Y535" i="2"/>
  <c r="AA535" i="2" s="1"/>
  <c r="Y608" i="2"/>
  <c r="Y281" i="2"/>
  <c r="Y650" i="2"/>
  <c r="Y623" i="2"/>
  <c r="Y557" i="2"/>
  <c r="Y268" i="2"/>
  <c r="Y737" i="2"/>
  <c r="Z737" i="2" s="1"/>
  <c r="Y416" i="2"/>
  <c r="Z416" i="2" s="1"/>
  <c r="Y738" i="2"/>
  <c r="Y375" i="2"/>
  <c r="Z375" i="2" s="1"/>
  <c r="Y275" i="2"/>
  <c r="Z275" i="2" s="1"/>
  <c r="Y324" i="2"/>
  <c r="AA324" i="2" s="1"/>
  <c r="Y667" i="2"/>
  <c r="Y549" i="2"/>
  <c r="Z549" i="2" s="1"/>
  <c r="Y707" i="2"/>
  <c r="AA707" i="2" s="1"/>
  <c r="Y215" i="2"/>
  <c r="Z215" i="2" s="1"/>
  <c r="Y173" i="2"/>
  <c r="AA173" i="2" s="1"/>
  <c r="Y502" i="2"/>
  <c r="Y886" i="2"/>
  <c r="Z886" i="2" s="1"/>
  <c r="H700" i="2"/>
  <c r="L700" i="2" s="1"/>
  <c r="Q700" i="2" s="1"/>
  <c r="U700" i="2" s="1"/>
  <c r="H205" i="2"/>
  <c r="L205" i="2" s="1"/>
  <c r="Q205" i="2" s="1"/>
  <c r="U205" i="2" s="1"/>
  <c r="Y193" i="2"/>
  <c r="AA193" i="2" s="1"/>
  <c r="Y117" i="2"/>
  <c r="AA117" i="2" s="1"/>
  <c r="Y665" i="2"/>
  <c r="Y490" i="2"/>
  <c r="Y84" i="2"/>
  <c r="Y359" i="2"/>
  <c r="Y871" i="2"/>
  <c r="Y881" i="2"/>
  <c r="Y693" i="2"/>
  <c r="Y209" i="2"/>
  <c r="Z209" i="2" s="1"/>
  <c r="Y873" i="2"/>
  <c r="AA873" i="2" s="1"/>
  <c r="Y973" i="2"/>
  <c r="Y651" i="2"/>
  <c r="AA651" i="2" s="1"/>
  <c r="Y47" i="2"/>
  <c r="Z47" i="2" s="1"/>
  <c r="Y854" i="2"/>
  <c r="Y562" i="2"/>
  <c r="Y181" i="2"/>
  <c r="Y604" i="2"/>
  <c r="Q171" i="2"/>
  <c r="U171" i="2" s="1"/>
  <c r="Y575" i="2"/>
  <c r="Z575" i="2" s="1"/>
  <c r="Y949" i="2"/>
  <c r="AA949" i="2" s="1"/>
  <c r="Y445" i="2"/>
  <c r="Z445" i="2" s="1"/>
  <c r="Y143" i="2"/>
  <c r="AA143" i="2" s="1"/>
  <c r="Y433" i="2"/>
  <c r="AA433" i="2" s="1"/>
  <c r="Y778" i="2"/>
  <c r="Z778" i="2" s="1"/>
  <c r="Y889" i="2"/>
  <c r="Z889" i="2" s="1"/>
  <c r="Y270" i="2"/>
  <c r="Z270" i="2" s="1"/>
  <c r="Y112" i="2"/>
  <c r="AA112" i="2" s="1"/>
  <c r="Y984" i="2"/>
  <c r="AA984" i="2" s="1"/>
  <c r="Y808" i="2"/>
  <c r="Z808" i="2" s="1"/>
  <c r="Y583" i="2"/>
  <c r="AA583" i="2" s="1"/>
  <c r="Y176" i="2"/>
  <c r="Y133" i="2"/>
  <c r="Y212" i="2"/>
  <c r="Y293" i="2"/>
  <c r="Y784" i="2"/>
  <c r="Y486" i="2"/>
  <c r="Y793" i="2"/>
  <c r="Y38" i="2"/>
  <c r="Z38" i="2" s="1"/>
  <c r="Y890" i="2"/>
  <c r="Y126" i="2"/>
  <c r="H200" i="2"/>
  <c r="L200" i="2" s="1"/>
  <c r="Q200" i="2" s="1"/>
  <c r="U200" i="2" s="1"/>
  <c r="Y145" i="2"/>
  <c r="Z145" i="2" s="1"/>
  <c r="Y425" i="2"/>
  <c r="Y578" i="2"/>
  <c r="AA578" i="2" s="1"/>
  <c r="Y927" i="2"/>
  <c r="Y865" i="2"/>
  <c r="Y553" i="2"/>
  <c r="Y813" i="2"/>
  <c r="Y80" i="2"/>
  <c r="Y768" i="2"/>
  <c r="AA768" i="2" s="1"/>
  <c r="Y618" i="2"/>
  <c r="Y484" i="2"/>
  <c r="Y478" i="2"/>
  <c r="H109" i="2"/>
  <c r="L109" i="2" s="1"/>
  <c r="Q109" i="2" s="1"/>
  <c r="U109" i="2" s="1"/>
  <c r="Y257" i="2"/>
  <c r="Y53" i="2"/>
  <c r="AA53" i="2" s="1"/>
  <c r="Y178" i="2"/>
  <c r="Z178" i="2" s="1"/>
  <c r="Q843" i="2"/>
  <c r="U843" i="2" s="1"/>
  <c r="Y576" i="2"/>
  <c r="AA576" i="2" s="1"/>
  <c r="Y482" i="2"/>
  <c r="Z482" i="2" s="1"/>
  <c r="Y781" i="2"/>
  <c r="Y992" i="2"/>
  <c r="Z992" i="2" s="1"/>
  <c r="Y75" i="2"/>
  <c r="H523" i="2"/>
  <c r="L523" i="2" s="1"/>
  <c r="Q523" i="2" s="1"/>
  <c r="U523" i="2" s="1"/>
  <c r="Y287" i="2"/>
  <c r="Y398" i="2"/>
  <c r="Y519" i="2"/>
  <c r="H766" i="2"/>
  <c r="L766" i="2" s="1"/>
  <c r="Q766" i="2" s="1"/>
  <c r="U766" i="2" s="1"/>
  <c r="Y821" i="2"/>
  <c r="AA821" i="2" s="1"/>
  <c r="Y373" i="2"/>
  <c r="Y910" i="2"/>
  <c r="Y243" i="2"/>
  <c r="Y550" i="2"/>
  <c r="Y68" i="2"/>
  <c r="Y404" i="2"/>
  <c r="Y864" i="2"/>
  <c r="Y42" i="2"/>
  <c r="Y203" i="2"/>
  <c r="Y119" i="2"/>
  <c r="Y115" i="2"/>
  <c r="Y648" i="2"/>
  <c r="Z648" i="2" s="1"/>
  <c r="Y456" i="2"/>
  <c r="Y150" i="2"/>
  <c r="Y816" i="2"/>
  <c r="H382" i="2"/>
  <c r="L382" i="2" s="1"/>
  <c r="Q382" i="2" s="1"/>
  <c r="U382" i="2" s="1"/>
  <c r="Y627" i="2"/>
  <c r="Z627" i="2" s="1"/>
  <c r="Y782" i="2"/>
  <c r="Z782" i="2" s="1"/>
  <c r="Y698" i="2"/>
  <c r="Y304" i="2"/>
  <c r="AA304" i="2" s="1"/>
  <c r="Y751" i="2"/>
  <c r="Z751" i="2" s="1"/>
  <c r="Y15" i="2"/>
  <c r="Y573" i="2"/>
  <c r="Y496" i="2"/>
  <c r="Z496" i="2" s="1"/>
  <c r="Y833" i="2"/>
  <c r="AA833" i="2" s="1"/>
  <c r="Y154" i="2"/>
  <c r="Y832" i="2"/>
  <c r="Z832" i="2" s="1"/>
  <c r="Y239" i="2"/>
  <c r="Y676" i="2"/>
  <c r="Z676" i="2" s="1"/>
  <c r="Y213" i="2"/>
  <c r="Y408" i="2"/>
  <c r="Y401" i="2"/>
  <c r="Y687" i="2"/>
  <c r="Y663" i="2"/>
  <c r="Y547" i="2"/>
  <c r="Y783" i="2"/>
  <c r="Y440" i="2"/>
  <c r="Y904" i="2"/>
  <c r="Y566" i="2"/>
  <c r="Y825" i="2"/>
  <c r="AA825" i="2" s="1"/>
  <c r="Y339" i="2"/>
  <c r="Y950" i="2"/>
  <c r="Y803" i="2"/>
  <c r="Y405" i="2"/>
  <c r="Y993" i="2"/>
  <c r="AA993" i="2" s="1"/>
  <c r="Y220" i="2"/>
  <c r="Y327" i="2"/>
  <c r="Y378" i="2"/>
  <c r="Y129" i="2"/>
  <c r="Z129" i="2" s="1"/>
  <c r="Y25" i="2"/>
  <c r="Y70" i="2"/>
  <c r="Y451" i="2"/>
  <c r="Y644" i="2"/>
  <c r="Y540" i="2"/>
  <c r="Y953" i="2"/>
  <c r="Y846" i="2"/>
  <c r="Y358" i="2"/>
  <c r="Y753" i="2"/>
  <c r="Y14" i="2"/>
  <c r="Y498" i="2"/>
  <c r="Y49" i="2"/>
  <c r="Y804" i="2"/>
  <c r="Z804" i="2" s="1"/>
  <c r="Y936" i="2"/>
  <c r="Y177" i="2"/>
  <c r="Y180" i="2"/>
  <c r="Y89" i="2"/>
  <c r="Y179" i="2"/>
  <c r="Y422" i="2"/>
  <c r="Y318" i="2"/>
  <c r="Z318" i="2" s="1"/>
  <c r="H488" i="2"/>
  <c r="L488" i="2" s="1"/>
  <c r="Q488" i="2" s="1"/>
  <c r="U488" i="2" s="1"/>
  <c r="H203" i="2"/>
  <c r="L203" i="2" s="1"/>
  <c r="Q203" i="2" s="1"/>
  <c r="U203" i="2" s="1"/>
  <c r="Y59" i="2"/>
  <c r="Z59" i="2" s="1"/>
  <c r="Y685" i="2"/>
  <c r="Y752" i="2"/>
  <c r="Z752" i="2" s="1"/>
  <c r="Y219" i="2"/>
  <c r="AA219" i="2" s="1"/>
  <c r="H257" i="2"/>
  <c r="L257" i="2" s="1"/>
  <c r="Q257" i="2" s="1"/>
  <c r="U257" i="2" s="1"/>
  <c r="Y51" i="2"/>
  <c r="Y712" i="2"/>
  <c r="Y118" i="2"/>
  <c r="Y800" i="2"/>
  <c r="AA800" i="2" s="1"/>
  <c r="Y546" i="2"/>
  <c r="Z546" i="2" s="1"/>
  <c r="Y277" i="2"/>
  <c r="Y97" i="2"/>
  <c r="Y594" i="2"/>
  <c r="Y307" i="2"/>
  <c r="Z307" i="2" s="1"/>
  <c r="Y956" i="2"/>
  <c r="AA956" i="2" s="1"/>
  <c r="H54" i="2"/>
  <c r="L54" i="2" s="1"/>
  <c r="Q54" i="2" s="1"/>
  <c r="U54" i="2" s="1"/>
  <c r="Y805" i="2"/>
  <c r="AA805" i="2" s="1"/>
  <c r="Y558" i="2"/>
  <c r="Y464" i="2"/>
  <c r="Y188" i="2"/>
  <c r="Y132" i="2"/>
  <c r="AA132" i="2" s="1"/>
  <c r="Y406" i="2"/>
  <c r="Z406" i="2" s="1"/>
  <c r="Y900" i="2"/>
  <c r="Y50" i="2"/>
  <c r="Z50" i="2" s="1"/>
  <c r="Y138" i="2"/>
  <c r="Y285" i="2"/>
  <c r="Y649" i="2"/>
  <c r="Y686" i="2"/>
  <c r="Y280" i="2"/>
  <c r="Y265" i="2"/>
  <c r="Y930" i="2"/>
  <c r="Y167" i="2"/>
  <c r="Y308" i="2"/>
  <c r="Y876" i="2"/>
  <c r="AA876" i="2" s="1"/>
  <c r="Y607" i="2"/>
  <c r="Y194" i="2"/>
  <c r="Y442" i="2"/>
  <c r="Y41" i="2"/>
  <c r="Q586" i="2"/>
  <c r="U586" i="2" s="1"/>
  <c r="H657" i="2"/>
  <c r="L657" i="2" s="1"/>
  <c r="Q657" i="2" s="1"/>
  <c r="U657" i="2" s="1"/>
  <c r="H192" i="2"/>
  <c r="L192" i="2" s="1"/>
  <c r="Q192" i="2" s="1"/>
  <c r="U192" i="2" s="1"/>
  <c r="H844" i="2"/>
  <c r="L844" i="2" s="1"/>
  <c r="Q844" i="2" s="1"/>
  <c r="U844" i="2" s="1"/>
  <c r="H243" i="2"/>
  <c r="L243" i="2" s="1"/>
  <c r="Q243" i="2" s="1"/>
  <c r="U243" i="2" s="1"/>
  <c r="H634" i="2"/>
  <c r="L634" i="2" s="1"/>
  <c r="Q634" i="2" s="1"/>
  <c r="U634" i="2" s="1"/>
  <c r="H294" i="2"/>
  <c r="L294" i="2" s="1"/>
  <c r="Q294" i="2" s="1"/>
  <c r="U294" i="2" s="1"/>
  <c r="H252" i="2"/>
  <c r="L252" i="2" s="1"/>
  <c r="Q252" i="2" s="1"/>
  <c r="U252" i="2" s="1"/>
  <c r="H93" i="2"/>
  <c r="L93" i="2" s="1"/>
  <c r="Q93" i="2" s="1"/>
  <c r="U93" i="2" s="1"/>
  <c r="H538" i="2"/>
  <c r="L538" i="2" s="1"/>
  <c r="Q538" i="2" s="1"/>
  <c r="U538" i="2" s="1"/>
  <c r="H108" i="2"/>
  <c r="L108" i="2" s="1"/>
  <c r="Q108" i="2" s="1"/>
  <c r="U108" i="2" s="1"/>
  <c r="H158" i="2"/>
  <c r="L158" i="2" s="1"/>
  <c r="Q158" i="2" s="1"/>
  <c r="U158" i="2" s="1"/>
  <c r="H332" i="2"/>
  <c r="L332" i="2" s="1"/>
  <c r="Q332" i="2" s="1"/>
  <c r="U332" i="2" s="1"/>
  <c r="H577" i="2"/>
  <c r="L577" i="2" s="1"/>
  <c r="Q577" i="2" s="1"/>
  <c r="U577" i="2" s="1"/>
  <c r="H162" i="2"/>
  <c r="L162" i="2" s="1"/>
  <c r="Q162" i="2" s="1"/>
  <c r="U162" i="2" s="1"/>
  <c r="H548" i="2"/>
  <c r="L548" i="2" s="1"/>
  <c r="Q548" i="2" s="1"/>
  <c r="U548" i="2" s="1"/>
  <c r="H649" i="2"/>
  <c r="L649" i="2" s="1"/>
  <c r="Q649" i="2" s="1"/>
  <c r="U649" i="2" s="1"/>
  <c r="H881" i="2"/>
  <c r="L881" i="2" s="1"/>
  <c r="Q881" i="2" s="1"/>
  <c r="U881" i="2" s="1"/>
  <c r="Y2" i="2"/>
  <c r="Z2" i="2" s="1"/>
  <c r="H904" i="2"/>
  <c r="L904" i="2" s="1"/>
  <c r="Q904" i="2" s="1"/>
  <c r="U904" i="2" s="1"/>
  <c r="H514" i="2"/>
  <c r="L514" i="2" s="1"/>
  <c r="Q514" i="2" s="1"/>
  <c r="U514" i="2" s="1"/>
  <c r="H107" i="2"/>
  <c r="L107" i="2" s="1"/>
  <c r="Q107" i="2" s="1"/>
  <c r="U107" i="2" s="1"/>
  <c r="H924" i="2"/>
  <c r="L924" i="2" s="1"/>
  <c r="Q924" i="2" s="1"/>
  <c r="U924" i="2" s="1"/>
  <c r="H972" i="2"/>
  <c r="L972" i="2" s="1"/>
  <c r="Q972" i="2" s="1"/>
  <c r="U972" i="2" s="1"/>
  <c r="H224" i="2"/>
  <c r="L224" i="2" s="1"/>
  <c r="Q224" i="2" s="1"/>
  <c r="U224" i="2" s="1"/>
  <c r="Q365" i="2"/>
  <c r="U365" i="2" s="1"/>
  <c r="H222" i="2"/>
  <c r="L222" i="2" s="1"/>
  <c r="Q222" i="2" s="1"/>
  <c r="U222" i="2" s="1"/>
  <c r="H734" i="2"/>
  <c r="L734" i="2" s="1"/>
  <c r="Q734" i="2" s="1"/>
  <c r="U734" i="2" s="1"/>
  <c r="H730" i="2"/>
  <c r="L730" i="2" s="1"/>
  <c r="Q730" i="2" s="1"/>
  <c r="U730" i="2" s="1"/>
  <c r="H208" i="2"/>
  <c r="L208" i="2" s="1"/>
  <c r="Q208" i="2" s="1"/>
  <c r="U208" i="2" s="1"/>
  <c r="H391" i="2"/>
  <c r="L391" i="2" s="1"/>
  <c r="Q391" i="2" s="1"/>
  <c r="U391" i="2" s="1"/>
  <c r="H111" i="2"/>
  <c r="L111" i="2" s="1"/>
  <c r="Q111" i="2" s="1"/>
  <c r="U111" i="2" s="1"/>
  <c r="H484" i="2"/>
  <c r="L484" i="2" s="1"/>
  <c r="Q484" i="2" s="1"/>
  <c r="U484" i="2" s="1"/>
  <c r="H796" i="2"/>
  <c r="L796" i="2" s="1"/>
  <c r="Q796" i="2" s="1"/>
  <c r="U796" i="2" s="1"/>
  <c r="H42" i="2"/>
  <c r="L42" i="2" s="1"/>
  <c r="Q42" i="2" s="1"/>
  <c r="U42" i="2" s="1"/>
  <c r="H459" i="2"/>
  <c r="L459" i="2" s="1"/>
  <c r="Q459" i="2" s="1"/>
  <c r="U459" i="2" s="1"/>
  <c r="H589" i="2"/>
  <c r="L589" i="2" s="1"/>
  <c r="Q589" i="2" s="1"/>
  <c r="U589" i="2" s="1"/>
  <c r="H680" i="2"/>
  <c r="L680" i="2" s="1"/>
  <c r="Q680" i="2" s="1"/>
  <c r="U680" i="2" s="1"/>
  <c r="Q455" i="2"/>
  <c r="U455" i="2" s="1"/>
  <c r="H708" i="2"/>
  <c r="L708" i="2" s="1"/>
  <c r="Q708" i="2" s="1"/>
  <c r="U708" i="2" s="1"/>
  <c r="H478" i="2"/>
  <c r="L478" i="2" s="1"/>
  <c r="Q478" i="2" s="1"/>
  <c r="U478" i="2" s="1"/>
  <c r="H856" i="2"/>
  <c r="L856" i="2" s="1"/>
  <c r="Q856" i="2" s="1"/>
  <c r="U856" i="2" s="1"/>
  <c r="Q51" i="2"/>
  <c r="U51" i="2" s="1"/>
  <c r="H692" i="2"/>
  <c r="L692" i="2" s="1"/>
  <c r="Q692" i="2" s="1"/>
  <c r="U692" i="2" s="1"/>
  <c r="H435" i="2"/>
  <c r="L435" i="2" s="1"/>
  <c r="Q435" i="2" s="1"/>
  <c r="U435" i="2" s="1"/>
  <c r="H707" i="2"/>
  <c r="L707" i="2" s="1"/>
  <c r="Q707" i="2" s="1"/>
  <c r="U707" i="2" s="1"/>
  <c r="H259" i="2"/>
  <c r="L259" i="2" s="1"/>
  <c r="Q259" i="2" s="1"/>
  <c r="U259" i="2" s="1"/>
  <c r="H353" i="2"/>
  <c r="L353" i="2" s="1"/>
  <c r="Q353" i="2" s="1"/>
  <c r="U353" i="2" s="1"/>
  <c r="H276" i="2"/>
  <c r="L276" i="2" s="1"/>
  <c r="Q276" i="2" s="1"/>
  <c r="U276" i="2" s="1"/>
  <c r="H201" i="2"/>
  <c r="L201" i="2" s="1"/>
  <c r="Q201" i="2" s="1"/>
  <c r="U201" i="2" s="1"/>
  <c r="H482" i="2"/>
  <c r="L482" i="2" s="1"/>
  <c r="Q482" i="2" s="1"/>
  <c r="U482" i="2" s="1"/>
  <c r="H410" i="2"/>
  <c r="L410" i="2" s="1"/>
  <c r="Q410" i="2" s="1"/>
  <c r="U410" i="2" s="1"/>
  <c r="H59" i="2"/>
  <c r="L59" i="2" s="1"/>
  <c r="Q59" i="2" s="1"/>
  <c r="U59" i="2" s="1"/>
  <c r="H116" i="2"/>
  <c r="L116" i="2" s="1"/>
  <c r="Q116" i="2" s="1"/>
  <c r="U116" i="2" s="1"/>
  <c r="H348" i="2"/>
  <c r="L348" i="2" s="1"/>
  <c r="Q348" i="2" s="1"/>
  <c r="U348" i="2" s="1"/>
  <c r="Q582" i="2"/>
  <c r="U582" i="2" s="1"/>
  <c r="Q371" i="2"/>
  <c r="U371" i="2" s="1"/>
  <c r="H944" i="2"/>
  <c r="L944" i="2" s="1"/>
  <c r="Q944" i="2" s="1"/>
  <c r="U944" i="2" s="1"/>
  <c r="H658" i="2"/>
  <c r="L658" i="2" s="1"/>
  <c r="Q658" i="2" s="1"/>
  <c r="U658" i="2" s="1"/>
  <c r="H549" i="2"/>
  <c r="L549" i="2" s="1"/>
  <c r="Q549" i="2" s="1"/>
  <c r="U549" i="2" s="1"/>
  <c r="H920" i="2"/>
  <c r="L920" i="2" s="1"/>
  <c r="Q920" i="2" s="1"/>
  <c r="U920" i="2" s="1"/>
  <c r="H792" i="2"/>
  <c r="L792" i="2" s="1"/>
  <c r="Q792" i="2" s="1"/>
  <c r="U792" i="2" s="1"/>
  <c r="H172" i="2"/>
  <c r="L172" i="2" s="1"/>
  <c r="Q172" i="2" s="1"/>
  <c r="U172" i="2" s="1"/>
  <c r="H154" i="2"/>
  <c r="L154" i="2" s="1"/>
  <c r="Q154" i="2" s="1"/>
  <c r="U154" i="2" s="1"/>
  <c r="Q132" i="2"/>
  <c r="U132" i="2" s="1"/>
  <c r="H87" i="2"/>
  <c r="L87" i="2" s="1"/>
  <c r="Q87" i="2" s="1"/>
  <c r="U87" i="2" s="1"/>
  <c r="H305" i="2"/>
  <c r="L305" i="2" s="1"/>
  <c r="Q305" i="2" s="1"/>
  <c r="U305" i="2" s="1"/>
  <c r="H412" i="2"/>
  <c r="L412" i="2" s="1"/>
  <c r="Q412" i="2" s="1"/>
  <c r="U412" i="2" s="1"/>
  <c r="H204" i="2"/>
  <c r="L204" i="2" s="1"/>
  <c r="Q204" i="2" s="1"/>
  <c r="U204" i="2" s="1"/>
  <c r="H85" i="2"/>
  <c r="L85" i="2" s="1"/>
  <c r="Q85" i="2" s="1"/>
  <c r="U85" i="2" s="1"/>
  <c r="H559" i="2"/>
  <c r="L559" i="2" s="1"/>
  <c r="Q559" i="2" s="1"/>
  <c r="U559" i="2" s="1"/>
  <c r="Q418" i="2"/>
  <c r="U418" i="2" s="1"/>
  <c r="H62" i="2"/>
  <c r="L62" i="2" s="1"/>
  <c r="Q62" i="2" s="1"/>
  <c r="U62" i="2" s="1"/>
  <c r="H349" i="2"/>
  <c r="L349" i="2" s="1"/>
  <c r="Q349" i="2" s="1"/>
  <c r="U349" i="2" s="1"/>
  <c r="H255" i="2"/>
  <c r="L255" i="2" s="1"/>
  <c r="Q255" i="2" s="1"/>
  <c r="U255" i="2" s="1"/>
  <c r="H682" i="2"/>
  <c r="L682" i="2" s="1"/>
  <c r="Q682" i="2" s="1"/>
  <c r="U682" i="2" s="1"/>
  <c r="H594" i="2"/>
  <c r="L594" i="2" s="1"/>
  <c r="Q594" i="2" s="1"/>
  <c r="U594" i="2" s="1"/>
  <c r="H38" i="2"/>
  <c r="L38" i="2" s="1"/>
  <c r="Q38" i="2" s="1"/>
  <c r="U38" i="2" s="1"/>
  <c r="H88" i="2"/>
  <c r="L88" i="2" s="1"/>
  <c r="Q88" i="2" s="1"/>
  <c r="U88" i="2" s="1"/>
  <c r="H952" i="2"/>
  <c r="L952" i="2" s="1"/>
  <c r="Q952" i="2" s="1"/>
  <c r="U952" i="2" s="1"/>
  <c r="H436" i="2"/>
  <c r="L436" i="2" s="1"/>
  <c r="Q436" i="2" s="1"/>
  <c r="U436" i="2" s="1"/>
  <c r="H400" i="2"/>
  <c r="L400" i="2" s="1"/>
  <c r="Q400" i="2" s="1"/>
  <c r="U400" i="2" s="1"/>
  <c r="H260" i="2"/>
  <c r="L260" i="2" s="1"/>
  <c r="Q260" i="2" s="1"/>
  <c r="U260" i="2" s="1"/>
  <c r="H724" i="2"/>
  <c r="L724" i="2" s="1"/>
  <c r="Q724" i="2" s="1"/>
  <c r="U724" i="2" s="1"/>
  <c r="H650" i="2"/>
  <c r="L650" i="2" s="1"/>
  <c r="Q650" i="2" s="1"/>
  <c r="U650" i="2" s="1"/>
  <c r="H617" i="2"/>
  <c r="L617" i="2" s="1"/>
  <c r="Q617" i="2" s="1"/>
  <c r="U617" i="2" s="1"/>
  <c r="H267" i="2"/>
  <c r="L267" i="2" s="1"/>
  <c r="Q267" i="2" s="1"/>
  <c r="U267" i="2" s="1"/>
  <c r="H888" i="2"/>
  <c r="L888" i="2" s="1"/>
  <c r="Q888" i="2" s="1"/>
  <c r="U888" i="2" s="1"/>
  <c r="Q499" i="2"/>
  <c r="U499" i="2" s="1"/>
  <c r="H501" i="2"/>
  <c r="L501" i="2" s="1"/>
  <c r="Q501" i="2" s="1"/>
  <c r="U501" i="2" s="1"/>
  <c r="H690" i="2"/>
  <c r="L690" i="2" s="1"/>
  <c r="Q690" i="2" s="1"/>
  <c r="U690" i="2" s="1"/>
  <c r="H227" i="2"/>
  <c r="L227" i="2" s="1"/>
  <c r="Q227" i="2" s="1"/>
  <c r="U227" i="2" s="1"/>
  <c r="H68" i="2"/>
  <c r="L68" i="2" s="1"/>
  <c r="Q68" i="2" s="1"/>
  <c r="U68" i="2" s="1"/>
  <c r="H729" i="2"/>
  <c r="L729" i="2" s="1"/>
  <c r="Q729" i="2" s="1"/>
  <c r="U729" i="2" s="1"/>
  <c r="H395" i="2"/>
  <c r="L395" i="2" s="1"/>
  <c r="Q395" i="2" s="1"/>
  <c r="U395" i="2" s="1"/>
  <c r="H487" i="2"/>
  <c r="L487" i="2" s="1"/>
  <c r="Q487" i="2" s="1"/>
  <c r="U487" i="2" s="1"/>
  <c r="H187" i="2"/>
  <c r="L187" i="2" s="1"/>
  <c r="Q187" i="2" s="1"/>
  <c r="U187" i="2" s="1"/>
  <c r="H119" i="2"/>
  <c r="L119" i="2" s="1"/>
  <c r="Q119" i="2" s="1"/>
  <c r="U119" i="2" s="1"/>
  <c r="H932" i="2"/>
  <c r="L932" i="2" s="1"/>
  <c r="Q932" i="2" s="1"/>
  <c r="U932" i="2" s="1"/>
  <c r="H764" i="2"/>
  <c r="L764" i="2" s="1"/>
  <c r="Q764" i="2" s="1"/>
  <c r="U764" i="2" s="1"/>
  <c r="Q613" i="2"/>
  <c r="U613" i="2" s="1"/>
  <c r="H103" i="2"/>
  <c r="L103" i="2" s="1"/>
  <c r="Q103" i="2" s="1"/>
  <c r="U103" i="2" s="1"/>
  <c r="H652" i="2"/>
  <c r="L652" i="2" s="1"/>
  <c r="Q652" i="2" s="1"/>
  <c r="U652" i="2" s="1"/>
  <c r="H518" i="2"/>
  <c r="L518" i="2" s="1"/>
  <c r="Q518" i="2" s="1"/>
  <c r="U518" i="2" s="1"/>
  <c r="H95" i="2"/>
  <c r="L95" i="2" s="1"/>
  <c r="Q95" i="2" s="1"/>
  <c r="U95" i="2" s="1"/>
  <c r="H699" i="2"/>
  <c r="L699" i="2" s="1"/>
  <c r="Q699" i="2" s="1"/>
  <c r="U699" i="2" s="1"/>
  <c r="H916" i="2"/>
  <c r="L916" i="2" s="1"/>
  <c r="Q916" i="2" s="1"/>
  <c r="U916" i="2" s="1"/>
  <c r="H695" i="2"/>
  <c r="L695" i="2" s="1"/>
  <c r="Q695" i="2" s="1"/>
  <c r="U695" i="2" s="1"/>
  <c r="H368" i="2"/>
  <c r="L368" i="2" s="1"/>
  <c r="Q368" i="2" s="1"/>
  <c r="U368" i="2" s="1"/>
  <c r="H392" i="2"/>
  <c r="L392" i="2" s="1"/>
  <c r="Q392" i="2" s="1"/>
  <c r="U392" i="2" s="1"/>
  <c r="H299" i="2"/>
  <c r="L299" i="2" s="1"/>
  <c r="Q299" i="2" s="1"/>
  <c r="U299" i="2" s="1"/>
  <c r="H223" i="2"/>
  <c r="L223" i="2" s="1"/>
  <c r="Q223" i="2" s="1"/>
  <c r="U223" i="2" s="1"/>
  <c r="H127" i="2"/>
  <c r="L127" i="2" s="1"/>
  <c r="Q127" i="2" s="1"/>
  <c r="U127" i="2" s="1"/>
  <c r="H277" i="2"/>
  <c r="L277" i="2" s="1"/>
  <c r="Q277" i="2" s="1"/>
  <c r="U277" i="2" s="1"/>
  <c r="H324" i="2"/>
  <c r="L324" i="2" s="1"/>
  <c r="Q324" i="2" s="1"/>
  <c r="U324" i="2" s="1"/>
  <c r="H379" i="2"/>
  <c r="L379" i="2" s="1"/>
  <c r="Q379" i="2" s="1"/>
  <c r="U379" i="2" s="1"/>
  <c r="H18" i="2"/>
  <c r="L18" i="2" s="1"/>
  <c r="Q18" i="2" s="1"/>
  <c r="U18" i="2" s="1"/>
  <c r="H719" i="2"/>
  <c r="L719" i="2" s="1"/>
  <c r="Q719" i="2" s="1"/>
  <c r="U719" i="2" s="1"/>
  <c r="H862" i="2"/>
  <c r="L862" i="2" s="1"/>
  <c r="Q862" i="2" s="1"/>
  <c r="U862" i="2" s="1"/>
  <c r="H370" i="2"/>
  <c r="L370" i="2" s="1"/>
  <c r="Q370" i="2" s="1"/>
  <c r="U370" i="2" s="1"/>
  <c r="H69" i="2"/>
  <c r="L69" i="2" s="1"/>
  <c r="Q69" i="2" s="1"/>
  <c r="U69" i="2" s="1"/>
  <c r="Q736" i="2"/>
  <c r="U736" i="2" s="1"/>
  <c r="Q443" i="2"/>
  <c r="U443" i="2" s="1"/>
  <c r="H630" i="2"/>
  <c r="L630" i="2" s="1"/>
  <c r="Q630" i="2" s="1"/>
  <c r="U630" i="2" s="1"/>
  <c r="H41" i="2"/>
  <c r="L41" i="2" s="1"/>
  <c r="Q41" i="2" s="1"/>
  <c r="U41" i="2" s="1"/>
  <c r="H384" i="2"/>
  <c r="L384" i="2" s="1"/>
  <c r="Q384" i="2" s="1"/>
  <c r="U384" i="2" s="1"/>
  <c r="H291" i="2"/>
  <c r="L291" i="2" s="1"/>
  <c r="Q291" i="2" s="1"/>
  <c r="U291" i="2" s="1"/>
  <c r="H513" i="2"/>
  <c r="L513" i="2" s="1"/>
  <c r="Q513" i="2" s="1"/>
  <c r="U513" i="2" s="1"/>
  <c r="H89" i="2"/>
  <c r="L89" i="2" s="1"/>
  <c r="Q89" i="2" s="1"/>
  <c r="U89" i="2" s="1"/>
  <c r="H687" i="2"/>
  <c r="L687" i="2" s="1"/>
  <c r="Q687" i="2" s="1"/>
  <c r="U687" i="2" s="1"/>
  <c r="H606" i="2"/>
  <c r="L606" i="2" s="1"/>
  <c r="Q606" i="2" s="1"/>
  <c r="U606" i="2" s="1"/>
  <c r="H824" i="2"/>
  <c r="L824" i="2" s="1"/>
  <c r="Q824" i="2" s="1"/>
  <c r="U824" i="2" s="1"/>
  <c r="H980" i="2"/>
  <c r="L980" i="2" s="1"/>
  <c r="Q980" i="2" s="1"/>
  <c r="U980" i="2" s="1"/>
  <c r="H780" i="2"/>
  <c r="L780" i="2" s="1"/>
  <c r="Q780" i="2" s="1"/>
  <c r="U780" i="2" s="1"/>
  <c r="H740" i="2"/>
  <c r="L740" i="2" s="1"/>
  <c r="Q740" i="2" s="1"/>
  <c r="U740" i="2" s="1"/>
  <c r="H86" i="2"/>
  <c r="L86" i="2" s="1"/>
  <c r="Q86" i="2" s="1"/>
  <c r="U86" i="2" s="1"/>
  <c r="H226" i="2"/>
  <c r="L226" i="2" s="1"/>
  <c r="Q226" i="2" s="1"/>
  <c r="U226" i="2" s="1"/>
  <c r="H622" i="2"/>
  <c r="L622" i="2" s="1"/>
  <c r="Q622" i="2" s="1"/>
  <c r="U622" i="2" s="1"/>
  <c r="H618" i="2"/>
  <c r="L618" i="2" s="1"/>
  <c r="Q618" i="2" s="1"/>
  <c r="U618" i="2" s="1"/>
  <c r="H328" i="2"/>
  <c r="L328" i="2" s="1"/>
  <c r="Q328" i="2" s="1"/>
  <c r="U328" i="2" s="1"/>
  <c r="H184" i="2"/>
  <c r="L184" i="2" s="1"/>
  <c r="Q184" i="2" s="1"/>
  <c r="U184" i="2" s="1"/>
  <c r="H20" i="2"/>
  <c r="L20" i="2" s="1"/>
  <c r="Q20" i="2" s="1"/>
  <c r="U20" i="2" s="1"/>
  <c r="H665" i="2"/>
  <c r="L665" i="2" s="1"/>
  <c r="Q665" i="2" s="1"/>
  <c r="U665" i="2" s="1"/>
  <c r="H601" i="2"/>
  <c r="L601" i="2" s="1"/>
  <c r="Q601" i="2" s="1"/>
  <c r="U601" i="2" s="1"/>
  <c r="H439" i="2"/>
  <c r="L439" i="2" s="1"/>
  <c r="Q439" i="2" s="1"/>
  <c r="U439" i="2" s="1"/>
  <c r="H45" i="2"/>
  <c r="L45" i="2" s="1"/>
  <c r="Q45" i="2" s="1"/>
  <c r="U45" i="2" s="1"/>
  <c r="H66" i="2"/>
  <c r="L66" i="2" s="1"/>
  <c r="Q66" i="2" s="1"/>
  <c r="U66" i="2" s="1"/>
  <c r="H539" i="2"/>
  <c r="L539" i="2" s="1"/>
  <c r="Q539" i="2" s="1"/>
  <c r="U539" i="2" s="1"/>
  <c r="H254" i="2"/>
  <c r="L254" i="2" s="1"/>
  <c r="Q254" i="2" s="1"/>
  <c r="U254" i="2" s="1"/>
  <c r="H309" i="2"/>
  <c r="L309" i="2" s="1"/>
  <c r="Q309" i="2" s="1"/>
  <c r="U309" i="2" s="1"/>
  <c r="H927" i="2"/>
  <c r="L927" i="2" s="1"/>
  <c r="Q927" i="2" s="1"/>
  <c r="U927" i="2" s="1"/>
  <c r="H936" i="2"/>
  <c r="L936" i="2" s="1"/>
  <c r="Q936" i="2" s="1"/>
  <c r="U936" i="2" s="1"/>
  <c r="H808" i="2"/>
  <c r="L808" i="2" s="1"/>
  <c r="Q808" i="2" s="1"/>
  <c r="U808" i="2" s="1"/>
  <c r="Q120" i="2"/>
  <c r="U120" i="2" s="1"/>
  <c r="H940" i="2"/>
  <c r="L940" i="2" s="1"/>
  <c r="Q940" i="2" s="1"/>
  <c r="U940" i="2" s="1"/>
  <c r="H626" i="2"/>
  <c r="L626" i="2" s="1"/>
  <c r="Q626" i="2" s="1"/>
  <c r="U626" i="2" s="1"/>
  <c r="H711" i="2"/>
  <c r="L711" i="2" s="1"/>
  <c r="Q711" i="2" s="1"/>
  <c r="U711" i="2" s="1"/>
  <c r="H860" i="2"/>
  <c r="L860" i="2" s="1"/>
  <c r="Q860" i="2" s="1"/>
  <c r="U860" i="2" s="1"/>
  <c r="H579" i="2"/>
  <c r="L579" i="2" s="1"/>
  <c r="Q579" i="2" s="1"/>
  <c r="U579" i="2" s="1"/>
  <c r="H406" i="2"/>
  <c r="L406" i="2" s="1"/>
  <c r="Q406" i="2" s="1"/>
  <c r="U406" i="2" s="1"/>
  <c r="H483" i="2"/>
  <c r="L483" i="2" s="1"/>
  <c r="Q483" i="2" s="1"/>
  <c r="U483" i="2" s="1"/>
  <c r="H64" i="2"/>
  <c r="L64" i="2" s="1"/>
  <c r="Q64" i="2" s="1"/>
  <c r="U64" i="2" s="1"/>
  <c r="H689" i="2"/>
  <c r="L689" i="2" s="1"/>
  <c r="Q689" i="2" s="1"/>
  <c r="U689" i="2" s="1"/>
  <c r="H334" i="2"/>
  <c r="L334" i="2" s="1"/>
  <c r="Q334" i="2" s="1"/>
  <c r="U334" i="2" s="1"/>
  <c r="H832" i="2"/>
  <c r="L832" i="2" s="1"/>
  <c r="Q832" i="2" s="1"/>
  <c r="U832" i="2" s="1"/>
  <c r="H283" i="2"/>
  <c r="L283" i="2" s="1"/>
  <c r="Q283" i="2" s="1"/>
  <c r="U283" i="2" s="1"/>
  <c r="H731" i="2"/>
  <c r="L731" i="2" s="1"/>
  <c r="Q731" i="2" s="1"/>
  <c r="U731" i="2" s="1"/>
  <c r="H137" i="2"/>
  <c r="L137" i="2" s="1"/>
  <c r="Q137" i="2" s="1"/>
  <c r="U137" i="2" s="1"/>
  <c r="H776" i="2"/>
  <c r="L776" i="2" s="1"/>
  <c r="Q776" i="2" s="1"/>
  <c r="U776" i="2" s="1"/>
  <c r="H715" i="2"/>
  <c r="L715" i="2" s="1"/>
  <c r="Q715" i="2" s="1"/>
  <c r="U715" i="2" s="1"/>
  <c r="H964" i="2"/>
  <c r="L964" i="2" s="1"/>
  <c r="Q964" i="2" s="1"/>
  <c r="U964" i="2" s="1"/>
  <c r="H547" i="2"/>
  <c r="L547" i="2" s="1"/>
  <c r="Q547" i="2" s="1"/>
  <c r="U547" i="2" s="1"/>
  <c r="H316" i="2"/>
  <c r="L316" i="2" s="1"/>
  <c r="Q316" i="2" s="1"/>
  <c r="U316" i="2" s="1"/>
  <c r="H170" i="2"/>
  <c r="L170" i="2" s="1"/>
  <c r="Q170" i="2" s="1"/>
  <c r="U170" i="2" s="1"/>
  <c r="H610" i="2"/>
  <c r="L610" i="2" s="1"/>
  <c r="Q610" i="2" s="1"/>
  <c r="U610" i="2" s="1"/>
  <c r="H984" i="2"/>
  <c r="L984" i="2" s="1"/>
  <c r="Q984" i="2" s="1"/>
  <c r="U984" i="2" s="1"/>
  <c r="H287" i="2"/>
  <c r="L287" i="2" s="1"/>
  <c r="Q287" i="2" s="1"/>
  <c r="U287" i="2" s="1"/>
  <c r="H52" i="2"/>
  <c r="L52" i="2" s="1"/>
  <c r="Q52" i="2" s="1"/>
  <c r="U52" i="2" s="1"/>
  <c r="H43" i="2"/>
  <c r="L43" i="2" s="1"/>
  <c r="Q43" i="2" s="1"/>
  <c r="U43" i="2" s="1"/>
  <c r="H438" i="2"/>
  <c r="L438" i="2" s="1"/>
  <c r="Q438" i="2" s="1"/>
  <c r="U438" i="2" s="1"/>
  <c r="H760" i="2"/>
  <c r="L760" i="2" s="1"/>
  <c r="Q760" i="2" s="1"/>
  <c r="U760" i="2" s="1"/>
  <c r="H948" i="2"/>
  <c r="L948" i="2" s="1"/>
  <c r="Q948" i="2" s="1"/>
  <c r="U948" i="2" s="1"/>
  <c r="H24" i="2"/>
  <c r="L24" i="2" s="1"/>
  <c r="Q24" i="2" s="1"/>
  <c r="U24" i="2" s="1"/>
  <c r="H996" i="2"/>
  <c r="L996" i="2" s="1"/>
  <c r="Q996" i="2" s="1"/>
  <c r="U996" i="2" s="1"/>
  <c r="H812" i="2"/>
  <c r="L812" i="2" s="1"/>
  <c r="Q812" i="2" s="1"/>
  <c r="U812" i="2" s="1"/>
  <c r="H498" i="2"/>
  <c r="L498" i="2" s="1"/>
  <c r="Q498" i="2" s="1"/>
  <c r="U498" i="2" s="1"/>
  <c r="H363" i="2"/>
  <c r="L363" i="2" s="1"/>
  <c r="Q363" i="2" s="1"/>
  <c r="U363" i="2" s="1"/>
  <c r="H670" i="2"/>
  <c r="L670" i="2" s="1"/>
  <c r="Q670" i="2" s="1"/>
  <c r="U670" i="2" s="1"/>
  <c r="H541" i="2"/>
  <c r="L541" i="2" s="1"/>
  <c r="Q541" i="2" s="1"/>
  <c r="U541" i="2" s="1"/>
  <c r="H543" i="2"/>
  <c r="L543" i="2" s="1"/>
  <c r="Q543" i="2" s="1"/>
  <c r="U543" i="2" s="1"/>
  <c r="H466" i="2"/>
  <c r="L466" i="2" s="1"/>
  <c r="Q466" i="2" s="1"/>
  <c r="U466" i="2" s="1"/>
  <c r="H352" i="2"/>
  <c r="L352" i="2" s="1"/>
  <c r="Q352" i="2" s="1"/>
  <c r="U352" i="2" s="1"/>
  <c r="H102" i="2"/>
  <c r="L102" i="2" s="1"/>
  <c r="Q102" i="2" s="1"/>
  <c r="U102" i="2" s="1"/>
  <c r="H125" i="2"/>
  <c r="L125" i="2" s="1"/>
  <c r="Q125" i="2" s="1"/>
  <c r="U125" i="2" s="1"/>
  <c r="H271" i="2"/>
  <c r="L271" i="2" s="1"/>
  <c r="Q271" i="2" s="1"/>
  <c r="U271" i="2" s="1"/>
  <c r="H840" i="2"/>
  <c r="L840" i="2" s="1"/>
  <c r="Q840" i="2" s="1"/>
  <c r="U840" i="2" s="1"/>
  <c r="H686" i="2"/>
  <c r="L686" i="2" s="1"/>
  <c r="Q686" i="2" s="1"/>
  <c r="U686" i="2" s="1"/>
  <c r="H408" i="2"/>
  <c r="L408" i="2" s="1"/>
  <c r="Q408" i="2" s="1"/>
  <c r="U408" i="2" s="1"/>
  <c r="H502" i="2"/>
  <c r="L502" i="2" s="1"/>
  <c r="Q502" i="2" s="1"/>
  <c r="U502" i="2" s="1"/>
  <c r="H404" i="2"/>
  <c r="L404" i="2" s="1"/>
  <c r="Q404" i="2" s="1"/>
  <c r="U404" i="2" s="1"/>
  <c r="H134" i="2"/>
  <c r="L134" i="2" s="1"/>
  <c r="Q134" i="2" s="1"/>
  <c r="U134" i="2" s="1"/>
  <c r="H247" i="2"/>
  <c r="L247" i="2" s="1"/>
  <c r="Q247" i="2" s="1"/>
  <c r="U247" i="2" s="1"/>
  <c r="H251" i="2"/>
  <c r="L251" i="2" s="1"/>
  <c r="Q251" i="2" s="1"/>
  <c r="U251" i="2" s="1"/>
  <c r="H336" i="2"/>
  <c r="L336" i="2" s="1"/>
  <c r="Q336" i="2" s="1"/>
  <c r="U336" i="2" s="1"/>
  <c r="H976" i="2"/>
  <c r="L976" i="2" s="1"/>
  <c r="Q976" i="2" s="1"/>
  <c r="U976" i="2" s="1"/>
  <c r="H1000" i="2"/>
  <c r="L1000" i="2" s="1"/>
  <c r="Q1000" i="2" s="1"/>
  <c r="U1000" i="2" s="1"/>
  <c r="H722" i="2"/>
  <c r="L722" i="2" s="1"/>
  <c r="Q722" i="2" s="1"/>
  <c r="U722" i="2" s="1"/>
  <c r="H638" i="2"/>
  <c r="L638" i="2" s="1"/>
  <c r="Q638" i="2" s="1"/>
  <c r="U638" i="2" s="1"/>
  <c r="H567" i="2"/>
  <c r="L567" i="2" s="1"/>
  <c r="Q567" i="2" s="1"/>
  <c r="U567" i="2" s="1"/>
  <c r="H380" i="2"/>
  <c r="L380" i="2" s="1"/>
  <c r="Q380" i="2" s="1"/>
  <c r="U380" i="2" s="1"/>
  <c r="H646" i="2"/>
  <c r="L646" i="2" s="1"/>
  <c r="Q646" i="2" s="1"/>
  <c r="U646" i="2" s="1"/>
  <c r="H360" i="2"/>
  <c r="L360" i="2" s="1"/>
  <c r="Q360" i="2" s="1"/>
  <c r="U360" i="2" s="1"/>
  <c r="H31" i="2"/>
  <c r="L31" i="2" s="1"/>
  <c r="Q31" i="2" s="1"/>
  <c r="U31" i="2" s="1"/>
  <c r="H362" i="2"/>
  <c r="L362" i="2" s="1"/>
  <c r="Q362" i="2" s="1"/>
  <c r="U362" i="2" s="1"/>
  <c r="H748" i="2"/>
  <c r="L748" i="2" s="1"/>
  <c r="Q748" i="2" s="1"/>
  <c r="U748" i="2" s="1"/>
  <c r="H668" i="2"/>
  <c r="L668" i="2" s="1"/>
  <c r="Q668" i="2" s="1"/>
  <c r="U668" i="2" s="1"/>
  <c r="H733" i="2"/>
  <c r="L733" i="2" s="1"/>
  <c r="Q733" i="2" s="1"/>
  <c r="U733" i="2" s="1"/>
  <c r="H872" i="2"/>
  <c r="L872" i="2" s="1"/>
  <c r="Q872" i="2" s="1"/>
  <c r="U872" i="2" s="1"/>
  <c r="H654" i="2"/>
  <c r="L654" i="2" s="1"/>
  <c r="Q654" i="2" s="1"/>
  <c r="U654" i="2" s="1"/>
  <c r="H674" i="2"/>
  <c r="L674" i="2" s="1"/>
  <c r="Q674" i="2" s="1"/>
  <c r="U674" i="2" s="1"/>
  <c r="U3" i="2"/>
  <c r="U8" i="2"/>
  <c r="U10" i="2"/>
  <c r="U7" i="2"/>
  <c r="U9" i="2"/>
  <c r="U5" i="2"/>
  <c r="U4" i="2"/>
  <c r="U6" i="2"/>
  <c r="AA4" i="1"/>
  <c r="AA3" i="1"/>
  <c r="H2" i="2"/>
  <c r="L2" i="2" s="1"/>
  <c r="Q2" i="2" s="1"/>
  <c r="U2" i="2" s="1"/>
  <c r="Q48" i="1"/>
  <c r="P54" i="1"/>
  <c r="P50" i="1"/>
  <c r="P46" i="1"/>
  <c r="P42" i="1"/>
  <c r="P30" i="1"/>
  <c r="P22" i="1"/>
  <c r="P18" i="1"/>
  <c r="P31" i="1"/>
  <c r="P23" i="1"/>
  <c r="AC65" i="1"/>
  <c r="AC57" i="1"/>
  <c r="AC49" i="1"/>
  <c r="AC9" i="1"/>
  <c r="P49" i="1"/>
  <c r="P33" i="1"/>
  <c r="P13" i="1"/>
  <c r="P16" i="1"/>
  <c r="P8" i="1"/>
  <c r="Q4" i="1"/>
  <c r="AC67" i="1"/>
  <c r="Q45" i="1"/>
  <c r="AC48" i="1"/>
  <c r="AC24" i="1"/>
  <c r="AC51" i="1"/>
  <c r="AC35" i="1"/>
  <c r="AC27" i="1"/>
  <c r="Q66" i="1"/>
  <c r="Q50" i="1"/>
  <c r="Q42" i="1"/>
  <c r="Q34" i="1"/>
  <c r="Q26" i="1"/>
  <c r="Q18" i="1"/>
  <c r="AC53" i="1"/>
  <c r="AC45" i="1"/>
  <c r="AC37" i="1"/>
  <c r="AC29" i="1"/>
  <c r="AC21" i="1"/>
  <c r="AC5" i="1"/>
  <c r="Q21" i="1"/>
  <c r="AC16" i="1"/>
  <c r="AC59" i="1"/>
  <c r="AC43" i="1"/>
  <c r="AC19" i="1"/>
  <c r="AC41" i="1"/>
  <c r="P66" i="1"/>
  <c r="P45" i="1"/>
  <c r="P25" i="1"/>
  <c r="Q53" i="1"/>
  <c r="AC62" i="1"/>
  <c r="AC54" i="1"/>
  <c r="AC46" i="1"/>
  <c r="AC38" i="1"/>
  <c r="AC30" i="1"/>
  <c r="AC22" i="1"/>
  <c r="AC14" i="1"/>
  <c r="AC6" i="1"/>
  <c r="P68" i="1"/>
  <c r="Q64" i="1"/>
  <c r="P52" i="1"/>
  <c r="P44" i="1"/>
  <c r="P21" i="1"/>
  <c r="AC64" i="1"/>
  <c r="AC40" i="1"/>
  <c r="Q32" i="1"/>
  <c r="Q8" i="1"/>
  <c r="P55" i="1"/>
  <c r="P3" i="1"/>
  <c r="Q58" i="1"/>
  <c r="P6" i="1"/>
  <c r="Q40" i="1"/>
  <c r="Q16" i="1"/>
  <c r="AC33" i="1"/>
  <c r="AC25" i="1"/>
  <c r="AC17" i="1"/>
  <c r="AC68" i="1"/>
  <c r="AC60" i="1"/>
  <c r="AC52" i="1"/>
  <c r="AC44" i="1"/>
  <c r="AC36" i="1"/>
  <c r="AC28" i="1"/>
  <c r="AC20" i="1"/>
  <c r="AC12" i="1"/>
  <c r="AC4" i="1"/>
  <c r="P61" i="1"/>
  <c r="P47" i="1"/>
  <c r="Q43" i="1"/>
  <c r="P40" i="1"/>
  <c r="P37" i="1"/>
  <c r="P26" i="1"/>
  <c r="P5" i="1"/>
  <c r="Q19" i="1"/>
  <c r="AC8" i="1"/>
  <c r="AC10" i="1"/>
  <c r="AC3" i="1"/>
  <c r="AC11" i="1"/>
  <c r="AC66" i="1"/>
  <c r="AC50" i="1"/>
  <c r="AC42" i="1"/>
  <c r="AC26" i="1"/>
  <c r="Q56" i="1"/>
  <c r="AC32" i="1"/>
  <c r="Q35" i="1"/>
  <c r="Q11" i="1"/>
  <c r="AC61" i="1"/>
  <c r="Q37" i="1"/>
  <c r="Q29" i="1"/>
  <c r="AC13" i="1"/>
  <c r="AC56" i="1"/>
  <c r="P63" i="1"/>
  <c r="Q59" i="1"/>
  <c r="Q55" i="1"/>
  <c r="P41" i="1"/>
  <c r="P38" i="1"/>
  <c r="P28" i="1"/>
  <c r="Q24" i="1"/>
  <c r="Q27" i="1"/>
  <c r="AC58" i="1"/>
  <c r="AC34" i="1"/>
  <c r="AC18" i="1"/>
  <c r="P53" i="1"/>
  <c r="Q6" i="1"/>
  <c r="P64" i="1"/>
  <c r="P39" i="1"/>
  <c r="P29" i="1"/>
  <c r="AC63" i="1"/>
  <c r="AC55" i="1"/>
  <c r="AC47" i="1"/>
  <c r="AC39" i="1"/>
  <c r="AC31" i="1"/>
  <c r="AC23" i="1"/>
  <c r="AC15" i="1"/>
  <c r="AC7" i="1"/>
  <c r="P51" i="1"/>
  <c r="P48" i="1"/>
  <c r="P34" i="1"/>
  <c r="P17" i="1"/>
  <c r="P58" i="1"/>
  <c r="P56" i="1"/>
  <c r="P4" i="1"/>
  <c r="P62" i="1"/>
  <c r="P60" i="1"/>
  <c r="P14" i="1"/>
  <c r="P12" i="1"/>
  <c r="Q10" i="1"/>
  <c r="Q67" i="1"/>
  <c r="Q63" i="1"/>
  <c r="Q61" i="1"/>
  <c r="Q13" i="1"/>
  <c r="P67" i="1"/>
  <c r="P65" i="1"/>
  <c r="Q51" i="1"/>
  <c r="P9" i="1"/>
  <c r="Q7" i="1"/>
  <c r="P59" i="1"/>
  <c r="P57" i="1"/>
  <c r="Q5" i="1"/>
  <c r="Q15" i="1"/>
  <c r="P11" i="1"/>
  <c r="Q47" i="1"/>
  <c r="P43" i="1"/>
  <c r="Q39" i="1"/>
  <c r="P35" i="1"/>
  <c r="Q31" i="1"/>
  <c r="P27" i="1"/>
  <c r="Q23" i="1"/>
  <c r="P19" i="1"/>
  <c r="P10" i="1"/>
  <c r="P15" i="1"/>
  <c r="P7" i="1"/>
  <c r="Q62" i="1"/>
  <c r="Q54" i="1"/>
  <c r="Q46" i="1"/>
  <c r="Q38" i="1"/>
  <c r="Q30" i="1"/>
  <c r="Q22" i="1"/>
  <c r="Q14" i="1"/>
  <c r="Q65" i="1"/>
  <c r="Q41" i="1"/>
  <c r="Q33" i="1"/>
  <c r="Q25" i="1"/>
  <c r="Q17" i="1"/>
  <c r="Q9" i="1"/>
  <c r="Q57" i="1"/>
  <c r="Q49" i="1"/>
  <c r="Q68" i="1"/>
  <c r="Q60" i="1"/>
  <c r="Q52" i="1"/>
  <c r="Q44" i="1"/>
  <c r="Q36" i="1"/>
  <c r="Q28" i="1"/>
  <c r="Q20" i="1"/>
  <c r="Q12" i="1"/>
  <c r="Z370" i="2" l="1"/>
  <c r="AB370" i="2" s="1"/>
  <c r="Z91" i="2"/>
  <c r="AB91" i="2" s="1"/>
  <c r="Z612" i="2"/>
  <c r="AB612" i="2" s="1"/>
  <c r="Z666" i="2"/>
  <c r="AB666" i="2" s="1"/>
  <c r="AA236" i="2"/>
  <c r="AB236" i="2" s="1"/>
  <c r="AA35" i="2"/>
  <c r="AB35" i="2" s="1"/>
  <c r="AA850" i="2"/>
  <c r="AB850" i="2" s="1"/>
  <c r="Z786" i="2"/>
  <c r="AB786" i="2" s="1"/>
  <c r="AA500" i="2"/>
  <c r="AB500" i="2" s="1"/>
  <c r="Z252" i="2"/>
  <c r="AB252" i="2" s="1"/>
  <c r="Z870" i="2"/>
  <c r="AB870" i="2" s="1"/>
  <c r="AA790" i="2"/>
  <c r="AB790" i="2" s="1"/>
  <c r="AA284" i="2"/>
  <c r="AB284" i="2" s="1"/>
  <c r="AA716" i="2"/>
  <c r="AB716" i="2" s="1"/>
  <c r="Z830" i="2"/>
  <c r="AB830" i="2" s="1"/>
  <c r="AA438" i="2"/>
  <c r="AB438" i="2" s="1"/>
  <c r="AA508" i="2"/>
  <c r="AB508" i="2" s="1"/>
  <c r="AA85" i="2"/>
  <c r="AB85" i="2" s="1"/>
  <c r="Z39" i="2"/>
  <c r="AA868" i="2"/>
  <c r="AB868" i="2" s="1"/>
  <c r="Z78" i="2"/>
  <c r="AB78" i="2" s="1"/>
  <c r="Z896" i="2"/>
  <c r="AB896" i="2" s="1"/>
  <c r="Z458" i="2"/>
  <c r="AB458" i="2" s="1"/>
  <c r="AA471" i="2"/>
  <c r="AB471" i="2" s="1"/>
  <c r="AA248" i="2"/>
  <c r="AB248" i="2" s="1"/>
  <c r="Z338" i="2"/>
  <c r="AB338" i="2" s="1"/>
  <c r="Z156" i="2"/>
  <c r="AB156" i="2" s="1"/>
  <c r="Z684" i="2"/>
  <c r="AB684" i="2" s="1"/>
  <c r="AA390" i="2"/>
  <c r="AB390" i="2" s="1"/>
  <c r="AA721" i="2"/>
  <c r="AB721" i="2" s="1"/>
  <c r="Z842" i="2"/>
  <c r="AB842" i="2" s="1"/>
  <c r="AA62" i="2"/>
  <c r="AA123" i="2"/>
  <c r="AB123" i="2" s="1"/>
  <c r="Z261" i="2"/>
  <c r="AB261" i="2" s="1"/>
  <c r="AA396" i="2"/>
  <c r="AB396" i="2" s="1"/>
  <c r="AA739" i="2"/>
  <c r="AB739" i="2" s="1"/>
  <c r="Z420" i="2"/>
  <c r="AB420" i="2" s="1"/>
  <c r="Z462" i="2"/>
  <c r="AB462" i="2" s="1"/>
  <c r="Z902" i="2"/>
  <c r="AB902" i="2" s="1"/>
  <c r="AA678" i="2"/>
  <c r="AB678" i="2" s="1"/>
  <c r="Z351" i="2"/>
  <c r="AB351" i="2" s="1"/>
  <c r="Z555" i="2"/>
  <c r="AB555" i="2" s="1"/>
  <c r="Z424" i="2"/>
  <c r="AB424" i="2" s="1"/>
  <c r="AA321" i="2"/>
  <c r="AB321" i="2" s="1"/>
  <c r="Z397" i="2"/>
  <c r="AB397" i="2" s="1"/>
  <c r="Z341" i="2"/>
  <c r="AB341" i="2" s="1"/>
  <c r="Z534" i="2"/>
  <c r="AB534" i="2" s="1"/>
  <c r="AA95" i="2"/>
  <c r="AB95" i="2" s="1"/>
  <c r="AA258" i="2"/>
  <c r="AB258" i="2" s="1"/>
  <c r="AA584" i="2"/>
  <c r="AB584" i="2" s="1"/>
  <c r="AA481" i="2"/>
  <c r="AB481" i="2" s="1"/>
  <c r="Z113" i="2"/>
  <c r="AB113" i="2" s="1"/>
  <c r="AA625" i="2"/>
  <c r="AB625" i="2" s="1"/>
  <c r="AA912" i="2"/>
  <c r="AB912" i="2" s="1"/>
  <c r="Z826" i="2"/>
  <c r="AB826" i="2" s="1"/>
  <c r="AA83" i="2"/>
  <c r="AB83" i="2" s="1"/>
  <c r="AA955" i="2"/>
  <c r="AB955" i="2" s="1"/>
  <c r="AA200" i="2"/>
  <c r="AB200" i="2" s="1"/>
  <c r="AA121" i="2"/>
  <c r="AB121" i="2" s="1"/>
  <c r="Z758" i="2"/>
  <c r="AB758" i="2" s="1"/>
  <c r="AA515" i="2"/>
  <c r="AB515" i="2" s="1"/>
  <c r="Z682" i="2"/>
  <c r="AB682" i="2" s="1"/>
  <c r="AA12" i="2"/>
  <c r="AB12" i="2" s="1"/>
  <c r="AA750" i="2"/>
  <c r="AB750" i="2" s="1"/>
  <c r="AA322" i="2"/>
  <c r="AB322" i="2" s="1"/>
  <c r="AA197" i="2"/>
  <c r="AB197" i="2" s="1"/>
  <c r="AA473" i="2"/>
  <c r="AB473" i="2" s="1"/>
  <c r="AA958" i="2"/>
  <c r="AB958" i="2" s="1"/>
  <c r="AA186" i="2"/>
  <c r="AB186" i="2" s="1"/>
  <c r="AA73" i="2"/>
  <c r="AA994" i="2"/>
  <c r="AB994" i="2" s="1"/>
  <c r="AA565" i="2"/>
  <c r="AB565" i="2" s="1"/>
  <c r="AA271" i="2"/>
  <c r="AB271" i="2" s="1"/>
  <c r="Z809" i="2"/>
  <c r="AB809" i="2" s="1"/>
  <c r="Z235" i="2"/>
  <c r="AB235" i="2" s="1"/>
  <c r="Z480" i="2"/>
  <c r="AB480" i="2" s="1"/>
  <c r="Z393" i="2"/>
  <c r="AB393" i="2" s="1"/>
  <c r="Z139" i="2"/>
  <c r="AB139" i="2" s="1"/>
  <c r="Z454" i="2"/>
  <c r="AB454" i="2" s="1"/>
  <c r="Z960" i="2"/>
  <c r="AB960" i="2" s="1"/>
  <c r="AA922" i="2"/>
  <c r="AB922" i="2" s="1"/>
  <c r="Z166" i="2"/>
  <c r="AB166" i="2" s="1"/>
  <c r="Z521" i="2"/>
  <c r="AB521" i="2" s="1"/>
  <c r="Z837" i="2"/>
  <c r="AB837" i="2" s="1"/>
  <c r="Z71" i="2"/>
  <c r="Z69" i="2"/>
  <c r="AB69" i="2" s="1"/>
  <c r="Z880" i="2"/>
  <c r="AB880" i="2" s="1"/>
  <c r="AA602" i="2"/>
  <c r="AB602" i="2" s="1"/>
  <c r="Z933" i="2"/>
  <c r="AB933" i="2" s="1"/>
  <c r="Z588" i="2"/>
  <c r="AB588" i="2" s="1"/>
  <c r="Z487" i="2"/>
  <c r="AB487" i="2" s="1"/>
  <c r="Z757" i="2"/>
  <c r="AB757" i="2" s="1"/>
  <c r="AA988" i="2"/>
  <c r="AB988" i="2" s="1"/>
  <c r="AA313" i="2"/>
  <c r="AB313" i="2" s="1"/>
  <c r="AA719" i="2"/>
  <c r="AB719" i="2" s="1"/>
  <c r="AA616" i="2"/>
  <c r="AB616" i="2" s="1"/>
  <c r="Z906" i="2"/>
  <c r="AB906" i="2" s="1"/>
  <c r="Z631" i="2"/>
  <c r="AB631" i="2" s="1"/>
  <c r="AA670" i="2"/>
  <c r="AB670" i="2" s="1"/>
  <c r="Z797" i="2"/>
  <c r="AB797" i="2" s="1"/>
  <c r="AA571" i="2"/>
  <c r="AB571" i="2" s="1"/>
  <c r="Z350" i="2"/>
  <c r="AB350" i="2" s="1"/>
  <c r="AA221" i="2"/>
  <c r="AB221" i="2" s="1"/>
  <c r="AA136" i="2"/>
  <c r="AB136" i="2" s="1"/>
  <c r="AA590" i="2"/>
  <c r="AB590" i="2" s="1"/>
  <c r="Z977" i="2"/>
  <c r="AB977" i="2" s="1"/>
  <c r="AA356" i="2"/>
  <c r="AB356" i="2" s="1"/>
  <c r="Z632" i="2"/>
  <c r="AB632" i="2" s="1"/>
  <c r="AA291" i="2"/>
  <c r="AB291" i="2" s="1"/>
  <c r="AA168" i="2"/>
  <c r="AB168" i="2" s="1"/>
  <c r="Z829" i="2"/>
  <c r="AB829" i="2" s="1"/>
  <c r="AA389" i="2"/>
  <c r="AB389" i="2" s="1"/>
  <c r="AA320" i="2"/>
  <c r="AB320" i="2" s="1"/>
  <c r="AA789" i="2"/>
  <c r="AB789" i="2" s="1"/>
  <c r="AA581" i="2"/>
  <c r="AB581" i="2" s="1"/>
  <c r="AA354" i="2"/>
  <c r="AB354" i="2" s="1"/>
  <c r="Z450" i="2"/>
  <c r="AB450" i="2" s="1"/>
  <c r="Z709" i="2"/>
  <c r="AB709" i="2" s="1"/>
  <c r="AA107" i="2"/>
  <c r="AB107" i="2" s="1"/>
  <c r="Z968" i="2"/>
  <c r="AB968" i="2" s="1"/>
  <c r="AA982" i="2"/>
  <c r="AB982" i="2" s="1"/>
  <c r="Z734" i="2"/>
  <c r="AB734" i="2" s="1"/>
  <c r="Z740" i="2"/>
  <c r="AB740" i="2" s="1"/>
  <c r="AA279" i="2"/>
  <c r="AB279" i="2" s="1"/>
  <c r="Z74" i="2"/>
  <c r="AB74" i="2" s="1"/>
  <c r="Z675" i="2"/>
  <c r="AB675" i="2" s="1"/>
  <c r="AA44" i="2"/>
  <c r="AB44" i="2" s="1"/>
  <c r="AA30" i="2"/>
  <c r="AB30" i="2" s="1"/>
  <c r="AA64" i="2"/>
  <c r="AB64" i="2" s="1"/>
  <c r="AA467" i="2"/>
  <c r="AB467" i="2" s="1"/>
  <c r="AA149" i="2"/>
  <c r="AB149" i="2" s="1"/>
  <c r="AA457" i="2"/>
  <c r="AB457" i="2" s="1"/>
  <c r="AA762" i="2"/>
  <c r="AB762" i="2" s="1"/>
  <c r="Z882" i="2"/>
  <c r="AB882" i="2" s="1"/>
  <c r="Z485" i="2"/>
  <c r="AB485" i="2" s="1"/>
  <c r="Z599" i="2"/>
  <c r="AB599" i="2" s="1"/>
  <c r="AA66" i="2"/>
  <c r="AB66" i="2" s="1"/>
  <c r="Z877" i="2"/>
  <c r="AB877" i="2" s="1"/>
  <c r="Z348" i="2"/>
  <c r="AB348" i="2" s="1"/>
  <c r="AA516" i="2"/>
  <c r="AB516" i="2" s="1"/>
  <c r="AA234" i="2"/>
  <c r="AB234" i="2" s="1"/>
  <c r="AA527" i="2"/>
  <c r="AB527" i="2" s="1"/>
  <c r="Z276" i="2"/>
  <c r="AB276" i="2" s="1"/>
  <c r="AA708" i="2"/>
  <c r="AB708" i="2" s="1"/>
  <c r="AA58" i="2"/>
  <c r="AA945" i="2"/>
  <c r="AB945" i="2" s="1"/>
  <c r="Z300" i="2"/>
  <c r="AB300" i="2" s="1"/>
  <c r="AA479" i="2"/>
  <c r="AB479" i="2" s="1"/>
  <c r="Z185" i="2"/>
  <c r="AB185" i="2" s="1"/>
  <c r="Z127" i="2"/>
  <c r="AB127" i="2" s="1"/>
  <c r="Z388" i="2"/>
  <c r="AB388" i="2" s="1"/>
  <c r="Z374" i="2"/>
  <c r="AB374" i="2" s="1"/>
  <c r="Z256" i="2"/>
  <c r="AB256" i="2" s="1"/>
  <c r="AA894" i="2"/>
  <c r="AB894" i="2" s="1"/>
  <c r="AA289" i="2"/>
  <c r="AB289" i="2" s="1"/>
  <c r="AA862" i="2"/>
  <c r="AB862" i="2" s="1"/>
  <c r="AA822" i="2"/>
  <c r="AB822" i="2" s="1"/>
  <c r="AA901" i="2"/>
  <c r="AB901" i="2" s="1"/>
  <c r="Z532" i="2"/>
  <c r="AB532" i="2" s="1"/>
  <c r="AA801" i="2"/>
  <c r="AB801" i="2" s="1"/>
  <c r="Z727" i="2"/>
  <c r="AB727" i="2" s="1"/>
  <c r="AA879" i="2"/>
  <c r="AB879" i="2" s="1"/>
  <c r="Z769" i="2"/>
  <c r="AB769" i="2" s="1"/>
  <c r="AA748" i="2"/>
  <c r="AB748" i="2" s="1"/>
  <c r="AA986" i="2"/>
  <c r="AB986" i="2" s="1"/>
  <c r="AA477" i="2"/>
  <c r="AB477" i="2" s="1"/>
  <c r="AA346" i="2"/>
  <c r="AB346" i="2" s="1"/>
  <c r="AA525" i="2"/>
  <c r="AB525" i="2" s="1"/>
  <c r="AA421" i="2"/>
  <c r="AB421" i="2" s="1"/>
  <c r="AA174" i="2"/>
  <c r="AB174" i="2" s="1"/>
  <c r="Z189" i="2"/>
  <c r="AB189" i="2" s="1"/>
  <c r="AA255" i="2"/>
  <c r="AB255" i="2" s="1"/>
  <c r="Z961" i="2"/>
  <c r="AB961" i="2" s="1"/>
  <c r="AA548" i="2"/>
  <c r="AB548" i="2" s="1"/>
  <c r="AA501" i="2"/>
  <c r="AB501" i="2" s="1"/>
  <c r="Z884" i="2"/>
  <c r="AB884" i="2" s="1"/>
  <c r="AA987" i="2"/>
  <c r="AB987" i="2" s="1"/>
  <c r="AA774" i="2"/>
  <c r="AB774" i="2" s="1"/>
  <c r="Z723" i="2"/>
  <c r="AB723" i="2" s="1"/>
  <c r="Z386" i="2"/>
  <c r="AB386" i="2" s="1"/>
  <c r="AA144" i="2"/>
  <c r="AB144" i="2" s="1"/>
  <c r="AA495" i="2"/>
  <c r="AB495" i="2" s="1"/>
  <c r="AA848" i="2"/>
  <c r="AB848" i="2" s="1"/>
  <c r="AA366" i="2"/>
  <c r="AB366" i="2" s="1"/>
  <c r="AA340" i="2"/>
  <c r="AB340" i="2" s="1"/>
  <c r="AA962" i="2"/>
  <c r="AB962" i="2" s="1"/>
  <c r="Z124" i="2"/>
  <c r="AB124" i="2" s="1"/>
  <c r="AA158" i="2"/>
  <c r="AB158" i="2" s="1"/>
  <c r="AA869" i="2"/>
  <c r="AB869" i="2" s="1"/>
  <c r="Z476" i="2"/>
  <c r="AB476" i="2" s="1"/>
  <c r="Z362" i="2"/>
  <c r="AB362" i="2" s="1"/>
  <c r="AA87" i="2"/>
  <c r="AB87" i="2" s="1"/>
  <c r="Z108" i="2"/>
  <c r="AB108" i="2" s="1"/>
  <c r="AA472" i="2"/>
  <c r="AB472" i="2" s="1"/>
  <c r="AA447" i="2"/>
  <c r="AB447" i="2" s="1"/>
  <c r="Z103" i="2"/>
  <c r="AB103" i="2" s="1"/>
  <c r="Z491" i="2"/>
  <c r="AB491" i="2" s="1"/>
  <c r="AA403" i="2"/>
  <c r="AB403" i="2" s="1"/>
  <c r="Z155" i="2"/>
  <c r="AB155" i="2" s="1"/>
  <c r="AA938" i="2"/>
  <c r="AB938" i="2" s="1"/>
  <c r="AA228" i="2"/>
  <c r="AB228" i="2" s="1"/>
  <c r="Z937" i="2"/>
  <c r="AB937" i="2" s="1"/>
  <c r="AA551" i="2"/>
  <c r="AB551" i="2" s="1"/>
  <c r="Z233" i="2"/>
  <c r="AB233" i="2" s="1"/>
  <c r="Z522" i="2"/>
  <c r="AB522" i="2" s="1"/>
  <c r="Z36" i="2"/>
  <c r="AA917" i="2"/>
  <c r="AB917" i="2" s="1"/>
  <c r="Z263" i="2"/>
  <c r="AB263" i="2" s="1"/>
  <c r="AA561" i="2"/>
  <c r="AB561" i="2" s="1"/>
  <c r="AA210" i="2"/>
  <c r="AB210" i="2" s="1"/>
  <c r="AA310" i="2"/>
  <c r="AB310" i="2" s="1"/>
  <c r="Z647" i="2"/>
  <c r="AB647" i="2" s="1"/>
  <c r="Z587" i="2"/>
  <c r="AB587" i="2" s="1"/>
  <c r="AA316" i="2"/>
  <c r="AB316" i="2" s="1"/>
  <c r="AA697" i="2"/>
  <c r="AB697" i="2" s="1"/>
  <c r="Z834" i="2"/>
  <c r="AB834" i="2" s="1"/>
  <c r="AA983" i="2"/>
  <c r="AB983" i="2" s="1"/>
  <c r="Z361" i="2"/>
  <c r="AB361" i="2" s="1"/>
  <c r="AA195" i="2"/>
  <c r="AB195" i="2" s="1"/>
  <c r="AA125" i="2"/>
  <c r="AB125" i="2" s="1"/>
  <c r="Z237" i="2"/>
  <c r="AB237" i="2" s="1"/>
  <c r="Z273" i="2"/>
  <c r="AB273" i="2" s="1"/>
  <c r="Z206" i="2"/>
  <c r="AB206" i="2" s="1"/>
  <c r="AA372" i="2"/>
  <c r="AB372" i="2" s="1"/>
  <c r="Z818" i="2"/>
  <c r="AB818" i="2" s="1"/>
  <c r="AA392" i="2"/>
  <c r="AB392" i="2" s="1"/>
  <c r="AA926" i="2"/>
  <c r="AB926" i="2" s="1"/>
  <c r="AA764" i="2"/>
  <c r="AB764" i="2" s="1"/>
  <c r="AA161" i="2"/>
  <c r="AB161" i="2" s="1"/>
  <c r="AA22" i="2"/>
  <c r="AB22" i="2" s="1"/>
  <c r="Z329" i="2"/>
  <c r="AB329" i="2" s="1"/>
  <c r="AA874" i="2"/>
  <c r="AB874" i="2" s="1"/>
  <c r="AA81" i="2"/>
  <c r="AB81" i="2" s="1"/>
  <c r="Z37" i="2"/>
  <c r="AB37" i="2" s="1"/>
  <c r="Z989" i="2"/>
  <c r="AB989" i="2" s="1"/>
  <c r="AA620" i="2"/>
  <c r="AB620" i="2" s="1"/>
  <c r="AA744" i="2"/>
  <c r="AB744" i="2" s="1"/>
  <c r="Z913" i="2"/>
  <c r="AB913" i="2" s="1"/>
  <c r="Z309" i="2"/>
  <c r="AB309" i="2" s="1"/>
  <c r="Z60" i="2"/>
  <c r="AB60" i="2" s="1"/>
  <c r="Z333" i="2"/>
  <c r="AB333" i="2" s="1"/>
  <c r="Z381" i="2"/>
  <c r="AB381" i="2" s="1"/>
  <c r="AA895" i="2"/>
  <c r="AB895" i="2" s="1"/>
  <c r="AA151" i="2"/>
  <c r="AB151" i="2" s="1"/>
  <c r="AA446" i="2"/>
  <c r="AB446" i="2" s="1"/>
  <c r="AA836" i="2"/>
  <c r="AB836" i="2" s="1"/>
  <c r="Z514" i="2"/>
  <c r="AB514" i="2" s="1"/>
  <c r="AA383" i="2"/>
  <c r="AB383" i="2" s="1"/>
  <c r="AA218" i="2"/>
  <c r="AB218" i="2" s="1"/>
  <c r="Z556" i="2"/>
  <c r="AB556" i="2" s="1"/>
  <c r="AA32" i="2"/>
  <c r="AA306" i="2"/>
  <c r="AB306" i="2" s="1"/>
  <c r="AA352" i="2"/>
  <c r="AB352" i="2" s="1"/>
  <c r="Z788" i="2"/>
  <c r="AB788" i="2" s="1"/>
  <c r="Z954" i="2"/>
  <c r="AB954" i="2" s="1"/>
  <c r="Z463" i="2"/>
  <c r="AB463" i="2" s="1"/>
  <c r="AA460" i="2"/>
  <c r="AB460" i="2" s="1"/>
  <c r="Z414" i="2"/>
  <c r="AB414" i="2" s="1"/>
  <c r="AB201" i="2"/>
  <c r="AA402" i="2"/>
  <c r="AB402" i="2" s="1"/>
  <c r="AA860" i="2"/>
  <c r="AB860" i="2" s="1"/>
  <c r="Z288" i="2"/>
  <c r="AB288" i="2" s="1"/>
  <c r="AA510" i="2"/>
  <c r="AB510" i="2" s="1"/>
  <c r="Z564" i="2"/>
  <c r="AB564" i="2" s="1"/>
  <c r="Z624" i="2"/>
  <c r="AB624" i="2" s="1"/>
  <c r="AA444" i="2"/>
  <c r="AB444" i="2" s="1"/>
  <c r="AA828" i="2"/>
  <c r="AB828" i="2" s="1"/>
  <c r="Z187" i="2"/>
  <c r="AB187" i="2" s="1"/>
  <c r="Z208" i="2"/>
  <c r="AB208" i="2" s="1"/>
  <c r="Z957" i="2"/>
  <c r="AB957" i="2" s="1"/>
  <c r="AA165" i="2"/>
  <c r="AB165" i="2" s="1"/>
  <c r="AA696" i="2"/>
  <c r="AB696" i="2" s="1"/>
  <c r="AA34" i="2"/>
  <c r="AB34" i="2" s="1"/>
  <c r="Z728" i="2"/>
  <c r="AB728" i="2" s="1"/>
  <c r="AA657" i="2"/>
  <c r="AB657" i="2" s="1"/>
  <c r="AA182" i="2"/>
  <c r="AB182" i="2" s="1"/>
  <c r="Z749" i="2"/>
  <c r="AB749" i="2" s="1"/>
  <c r="AA504" i="2"/>
  <c r="AB504" i="2" s="1"/>
  <c r="Z692" i="2"/>
  <c r="AB692" i="2" s="1"/>
  <c r="AA857" i="2"/>
  <c r="AB857" i="2" s="1"/>
  <c r="AA626" i="2"/>
  <c r="AB626" i="2" s="1"/>
  <c r="Z701" i="2"/>
  <c r="AB701" i="2" s="1"/>
  <c r="AA326" i="2"/>
  <c r="AB326" i="2" s="1"/>
  <c r="Z453" i="2"/>
  <c r="AB453" i="2" s="1"/>
  <c r="AA596" i="2"/>
  <c r="AB596" i="2" s="1"/>
  <c r="AA911" i="2"/>
  <c r="AB911" i="2" s="1"/>
  <c r="Z628" i="2"/>
  <c r="AB628" i="2" s="1"/>
  <c r="Z294" i="2"/>
  <c r="AB294" i="2" s="1"/>
  <c r="Z301" i="2"/>
  <c r="AB301" i="2" s="1"/>
  <c r="AA810" i="2"/>
  <c r="AB810" i="2" s="1"/>
  <c r="AA978" i="2"/>
  <c r="AB978" i="2" s="1"/>
  <c r="AA852" i="2"/>
  <c r="AB852" i="2" s="1"/>
  <c r="AA853" i="2"/>
  <c r="AB853" i="2" s="1"/>
  <c r="AA82" i="2"/>
  <c r="AB82" i="2" s="1"/>
  <c r="Z840" i="2"/>
  <c r="AB840" i="2" s="1"/>
  <c r="Z662" i="2"/>
  <c r="AB662" i="2" s="1"/>
  <c r="Z20" i="2"/>
  <c r="AB20" i="2" s="1"/>
  <c r="Z439" i="2"/>
  <c r="AB439" i="2" s="1"/>
  <c r="AB11" i="2"/>
  <c r="Z79" i="2"/>
  <c r="AB79" i="2" s="1"/>
  <c r="Z90" i="2"/>
  <c r="AB90" i="2" s="1"/>
  <c r="AA990" i="2"/>
  <c r="AB990" i="2" s="1"/>
  <c r="Z245" i="2"/>
  <c r="AB245" i="2" s="1"/>
  <c r="AA691" i="2"/>
  <c r="AB691" i="2" s="1"/>
  <c r="Z679" i="2"/>
  <c r="AB679" i="2" s="1"/>
  <c r="AA603" i="2"/>
  <c r="AB603" i="2" s="1"/>
  <c r="Z369" i="2"/>
  <c r="AB369" i="2" s="1"/>
  <c r="AA488" i="2"/>
  <c r="AB488" i="2" s="1"/>
  <c r="Z872" i="2"/>
  <c r="AB872" i="2" s="1"/>
  <c r="AA885" i="2"/>
  <c r="AB885" i="2" s="1"/>
  <c r="AA814" i="2"/>
  <c r="AB814" i="2" s="1"/>
  <c r="AA642" i="2"/>
  <c r="AB642" i="2" s="1"/>
  <c r="AA996" i="2"/>
  <c r="AB996" i="2" s="1"/>
  <c r="Z99" i="2"/>
  <c r="AB99" i="2" s="1"/>
  <c r="Z772" i="2"/>
  <c r="AB772" i="2" s="1"/>
  <c r="Z67" i="2"/>
  <c r="AB67" i="2" s="1"/>
  <c r="Z413" i="2"/>
  <c r="AB413" i="2" s="1"/>
  <c r="Z940" i="2"/>
  <c r="AB940" i="2" s="1"/>
  <c r="Z796" i="2"/>
  <c r="AB796" i="2" s="1"/>
  <c r="AA928" i="2"/>
  <c r="AB928" i="2" s="1"/>
  <c r="Z969" i="2"/>
  <c r="AB969" i="2" s="1"/>
  <c r="Z567" i="2"/>
  <c r="AB567" i="2" s="1"/>
  <c r="Z435" i="2"/>
  <c r="AB435" i="2" s="1"/>
  <c r="AA572" i="2"/>
  <c r="AB572" i="2" s="1"/>
  <c r="Z765" i="2"/>
  <c r="AB765" i="2" s="1"/>
  <c r="AA466" i="2"/>
  <c r="AB466" i="2" s="1"/>
  <c r="AA152" i="2"/>
  <c r="AB152" i="2" s="1"/>
  <c r="Z163" i="2"/>
  <c r="AB163" i="2" s="1"/>
  <c r="AA595" i="2"/>
  <c r="AB595" i="2" s="1"/>
  <c r="AA157" i="2"/>
  <c r="AB157" i="2" s="1"/>
  <c r="AA494" i="2"/>
  <c r="AB494" i="2" s="1"/>
  <c r="Z713" i="2"/>
  <c r="AB713" i="2" s="1"/>
  <c r="AA283" i="2"/>
  <c r="AB283" i="2" s="1"/>
  <c r="Z429" i="2"/>
  <c r="AB429" i="2" s="1"/>
  <c r="AA559" i="2"/>
  <c r="AB559" i="2" s="1"/>
  <c r="Z952" i="2"/>
  <c r="AB952" i="2" s="1"/>
  <c r="Z224" i="2"/>
  <c r="AB224" i="2" s="1"/>
  <c r="AA175" i="2"/>
  <c r="AB175" i="2" s="1"/>
  <c r="Z72" i="2"/>
  <c r="AB72" i="2" s="1"/>
  <c r="AA970" i="2"/>
  <c r="AB970" i="2" s="1"/>
  <c r="Z232" i="2"/>
  <c r="AB232" i="2" s="1"/>
  <c r="AA671" i="2"/>
  <c r="Z671" i="2"/>
  <c r="Z48" i="2"/>
  <c r="AB48" i="2" s="1"/>
  <c r="AA909" i="2"/>
  <c r="Z909" i="2"/>
  <c r="Z160" i="2"/>
  <c r="AA160" i="2"/>
  <c r="Z606" i="2"/>
  <c r="AA606" i="2"/>
  <c r="AA506" i="2"/>
  <c r="Z506" i="2"/>
  <c r="AA710" i="2"/>
  <c r="Z710" i="2"/>
  <c r="Z944" i="2"/>
  <c r="AA944" i="2"/>
  <c r="Z673" i="2"/>
  <c r="AA673" i="2"/>
  <c r="AA93" i="2"/>
  <c r="AB93" i="2" s="1"/>
  <c r="AA754" i="2"/>
  <c r="Z754" i="2"/>
  <c r="AA337" i="2"/>
  <c r="Z337" i="2"/>
  <c r="AA878" i="2"/>
  <c r="Z878" i="2"/>
  <c r="Z148" i="2"/>
  <c r="AA148" i="2"/>
  <c r="Z430" i="2"/>
  <c r="AA430" i="2"/>
  <c r="Z844" i="2"/>
  <c r="AA844" i="2"/>
  <c r="AA934" i="2"/>
  <c r="AB934" i="2" s="1"/>
  <c r="AA964" i="2"/>
  <c r="AB964" i="2" s="1"/>
  <c r="Z100" i="2"/>
  <c r="AB100" i="2" s="1"/>
  <c r="Z569" i="2"/>
  <c r="AB569" i="2" s="1"/>
  <c r="AA817" i="2"/>
  <c r="AB817" i="2" s="1"/>
  <c r="Z343" i="2"/>
  <c r="AB343" i="2" s="1"/>
  <c r="AA412" i="2"/>
  <c r="AB412" i="2" s="1"/>
  <c r="AA513" i="2"/>
  <c r="AB513" i="2" s="1"/>
  <c r="AA668" i="2"/>
  <c r="AB668" i="2" s="1"/>
  <c r="AA600" i="2"/>
  <c r="AB600" i="2" s="1"/>
  <c r="AA61" i="2"/>
  <c r="AB61" i="2" s="1"/>
  <c r="AA875" i="2"/>
  <c r="AB875" i="2" s="1"/>
  <c r="AA703" i="2"/>
  <c r="AB703" i="2" s="1"/>
  <c r="Z507" i="2"/>
  <c r="AB507" i="2" s="1"/>
  <c r="Z111" i="2"/>
  <c r="AB111" i="2" s="1"/>
  <c r="AA641" i="2"/>
  <c r="AB641" i="2" s="1"/>
  <c r="Z483" i="2"/>
  <c r="AB483" i="2" s="1"/>
  <c r="AA448" i="2"/>
  <c r="AB448" i="2" s="1"/>
  <c r="AA705" i="2"/>
  <c r="AB705" i="2" s="1"/>
  <c r="Z533" i="2"/>
  <c r="AB533" i="2" s="1"/>
  <c r="AA841" i="2"/>
  <c r="AB841" i="2" s="1"/>
  <c r="Z717" i="2"/>
  <c r="AB717" i="2" s="1"/>
  <c r="AA664" i="2"/>
  <c r="AB664" i="2" s="1"/>
  <c r="Z146" i="2"/>
  <c r="AB146" i="2" s="1"/>
  <c r="AA278" i="2"/>
  <c r="AB278" i="2" s="1"/>
  <c r="AA428" i="2"/>
  <c r="AB428" i="2" s="1"/>
  <c r="AB798" i="2"/>
  <c r="AA19" i="2"/>
  <c r="AB19" i="2" s="1"/>
  <c r="Z16" i="2"/>
  <c r="AB16" i="2" s="1"/>
  <c r="AA24" i="2"/>
  <c r="AB24" i="2" s="1"/>
  <c r="AA597" i="2"/>
  <c r="AB597" i="2" s="1"/>
  <c r="Z26" i="2"/>
  <c r="AB26" i="2" s="1"/>
  <c r="AA29" i="2"/>
  <c r="AB29" i="2" s="1"/>
  <c r="Z4" i="2"/>
  <c r="AB4" i="2" s="1"/>
  <c r="Z635" i="2"/>
  <c r="AB635" i="2" s="1"/>
  <c r="Z759" i="2"/>
  <c r="AB759" i="2" s="1"/>
  <c r="Z497" i="2"/>
  <c r="AB497" i="2" s="1"/>
  <c r="AA436" i="2"/>
  <c r="AB436" i="2" s="1"/>
  <c r="AA887" i="2"/>
  <c r="AB887" i="2" s="1"/>
  <c r="Z815" i="2"/>
  <c r="AB815" i="2" s="1"/>
  <c r="AA250" i="2"/>
  <c r="AB250" i="2" s="1"/>
  <c r="Z683" i="2"/>
  <c r="AB683" i="2" s="1"/>
  <c r="AA726" i="2"/>
  <c r="AB726" i="2" s="1"/>
  <c r="Z780" i="2"/>
  <c r="AB780" i="2" s="1"/>
  <c r="AA311" i="2"/>
  <c r="AB311" i="2" s="1"/>
  <c r="Z211" i="2"/>
  <c r="AB211" i="2" s="1"/>
  <c r="AA859" i="2"/>
  <c r="AB859" i="2" s="1"/>
  <c r="Z299" i="2"/>
  <c r="AB299" i="2" s="1"/>
  <c r="Z13" i="2"/>
  <c r="AB13" i="2" s="1"/>
  <c r="AA742" i="2"/>
  <c r="AB742" i="2" s="1"/>
  <c r="AA76" i="2"/>
  <c r="AB76" i="2" s="1"/>
  <c r="AA563" i="2"/>
  <c r="AB563" i="2" s="1"/>
  <c r="Z371" i="2"/>
  <c r="AB371" i="2" s="1"/>
  <c r="Z10" i="2"/>
  <c r="AB10" i="2" s="1"/>
  <c r="AA795" i="2"/>
  <c r="AB795" i="2" s="1"/>
  <c r="AA247" i="2"/>
  <c r="AB247" i="2" s="1"/>
  <c r="AA427" i="2"/>
  <c r="AB427" i="2" s="1"/>
  <c r="AA242" i="2"/>
  <c r="AB242" i="2" s="1"/>
  <c r="AA695" i="2"/>
  <c r="AB695" i="2" s="1"/>
  <c r="AA779" i="2"/>
  <c r="AB779" i="2" s="1"/>
  <c r="Z963" i="2"/>
  <c r="AB963" i="2" s="1"/>
  <c r="AA995" i="2"/>
  <c r="AB995" i="2" s="1"/>
  <c r="Z582" i="2"/>
  <c r="AB582" i="2" s="1"/>
  <c r="AA706" i="2"/>
  <c r="AB706" i="2" s="1"/>
  <c r="Z824" i="2"/>
  <c r="AB824" i="2" s="1"/>
  <c r="Z932" i="2"/>
  <c r="AB932" i="2" s="1"/>
  <c r="AA613" i="2"/>
  <c r="AB613" i="2" s="1"/>
  <c r="AA787" i="2"/>
  <c r="AB787" i="2" s="1"/>
  <c r="Z720" i="2"/>
  <c r="AB720" i="2" s="1"/>
  <c r="Z660" i="2"/>
  <c r="AB660" i="2" s="1"/>
  <c r="AA915" i="2"/>
  <c r="AB915" i="2" s="1"/>
  <c r="Z652" i="2"/>
  <c r="AB652" i="2" s="1"/>
  <c r="AA431" i="2"/>
  <c r="AB431" i="2" s="1"/>
  <c r="AA423" i="2"/>
  <c r="AB423" i="2" s="1"/>
  <c r="AA253" i="2"/>
  <c r="AB253" i="2" s="1"/>
  <c r="AA718" i="2"/>
  <c r="AB718" i="2" s="1"/>
  <c r="AA254" i="2"/>
  <c r="AB254" i="2" s="1"/>
  <c r="Z172" i="2"/>
  <c r="AB172" i="2" s="1"/>
  <c r="Z112" i="2"/>
  <c r="AB112" i="2" s="1"/>
  <c r="AA554" i="2"/>
  <c r="AB554" i="2" s="1"/>
  <c r="Z929" i="2"/>
  <c r="AB929" i="2" s="1"/>
  <c r="Z639" i="2"/>
  <c r="AB639" i="2" s="1"/>
  <c r="AA407" i="2"/>
  <c r="AB407" i="2" s="1"/>
  <c r="Z27" i="2"/>
  <c r="AB27" i="2" s="1"/>
  <c r="AA314" i="2"/>
  <c r="AB314" i="2" s="1"/>
  <c r="AA629" i="2"/>
  <c r="AB629" i="2" s="1"/>
  <c r="Z873" i="2"/>
  <c r="AB873" i="2" s="1"/>
  <c r="AA903" i="2"/>
  <c r="AB903" i="2" s="1"/>
  <c r="Z184" i="2"/>
  <c r="AB184" i="2" s="1"/>
  <c r="AA387" i="2"/>
  <c r="AB387" i="2" s="1"/>
  <c r="Z536" i="2"/>
  <c r="AB536" i="2" s="1"/>
  <c r="Z140" i="2"/>
  <c r="AB140" i="2" s="1"/>
  <c r="Z574" i="2"/>
  <c r="AB574" i="2" s="1"/>
  <c r="Z251" i="2"/>
  <c r="AB251" i="2" s="1"/>
  <c r="Z475" i="2"/>
  <c r="AB475" i="2" s="1"/>
  <c r="AA732" i="2"/>
  <c r="AB732" i="2" s="1"/>
  <c r="AA923" i="2"/>
  <c r="AB923" i="2" s="1"/>
  <c r="AA445" i="2"/>
  <c r="AB445" i="2" s="1"/>
  <c r="Z579" i="2"/>
  <c r="AB579" i="2" s="1"/>
  <c r="Z856" i="2"/>
  <c r="AB856" i="2" s="1"/>
  <c r="AA951" i="2"/>
  <c r="AB951" i="2" s="1"/>
  <c r="AA760" i="2"/>
  <c r="AB760" i="2" s="1"/>
  <c r="AA694" i="2"/>
  <c r="AB694" i="2" s="1"/>
  <c r="Z31" i="2"/>
  <c r="AA733" i="2"/>
  <c r="AB733" i="2" s="1"/>
  <c r="Z724" i="2"/>
  <c r="AB724" i="2" s="1"/>
  <c r="Z646" i="2"/>
  <c r="AB646" i="2" s="1"/>
  <c r="Z580" i="2"/>
  <c r="AB580" i="2" s="1"/>
  <c r="AA827" i="2"/>
  <c r="AB827" i="2" s="1"/>
  <c r="AA747" i="2"/>
  <c r="AB747" i="2" s="1"/>
  <c r="AA752" i="2"/>
  <c r="AB752" i="2" s="1"/>
  <c r="Z707" i="2"/>
  <c r="AB707" i="2" s="1"/>
  <c r="AA169" i="2"/>
  <c r="AB169" i="2" s="1"/>
  <c r="Z290" i="2"/>
  <c r="AB290" i="2" s="1"/>
  <c r="AA755" i="2"/>
  <c r="AB755" i="2" s="1"/>
  <c r="AA598" i="2"/>
  <c r="AB598" i="2" s="1"/>
  <c r="Z976" i="2"/>
  <c r="AB976" i="2" s="1"/>
  <c r="AA681" i="2"/>
  <c r="AB681" i="2" s="1"/>
  <c r="Z141" i="2"/>
  <c r="AB141" i="2" s="1"/>
  <c r="Z711" i="2"/>
  <c r="AB711" i="2" s="1"/>
  <c r="AA999" i="2"/>
  <c r="AB999" i="2" s="1"/>
  <c r="Z199" i="2"/>
  <c r="AB199" i="2" s="1"/>
  <c r="AA855" i="2"/>
  <c r="AB855" i="2" s="1"/>
  <c r="AA43" i="2"/>
  <c r="AB43" i="2" s="1"/>
  <c r="AA839" i="2"/>
  <c r="AB839" i="2" s="1"/>
  <c r="AA648" i="2"/>
  <c r="AB648" i="2" s="1"/>
  <c r="AA328" i="2"/>
  <c r="AB328" i="2" s="1"/>
  <c r="Z347" i="2"/>
  <c r="AB347" i="2" s="1"/>
  <c r="Z972" i="2"/>
  <c r="AB972" i="2" s="1"/>
  <c r="AA586" i="2"/>
  <c r="AB586" i="2" s="1"/>
  <c r="AA699" i="2"/>
  <c r="AB699" i="2" s="1"/>
  <c r="AA924" i="2"/>
  <c r="AB924" i="2" s="1"/>
  <c r="Z677" i="2"/>
  <c r="AB677" i="2" s="1"/>
  <c r="AA266" i="2"/>
  <c r="AB266" i="2" s="1"/>
  <c r="AA630" i="2"/>
  <c r="AB630" i="2" s="1"/>
  <c r="Z489" i="2"/>
  <c r="AB489" i="2" s="1"/>
  <c r="AA843" i="2"/>
  <c r="AB843" i="2" s="1"/>
  <c r="AA292" i="2"/>
  <c r="AB292" i="2" s="1"/>
  <c r="Z335" i="2"/>
  <c r="AB335" i="2" s="1"/>
  <c r="AA47" i="2"/>
  <c r="AB47" i="2" s="1"/>
  <c r="AA282" i="2"/>
  <c r="AB282" i="2" s="1"/>
  <c r="AA399" i="2"/>
  <c r="AB399" i="2" s="1"/>
  <c r="Z130" i="2"/>
  <c r="AB130" i="2" s="1"/>
  <c r="AA246" i="2"/>
  <c r="AB246" i="2" s="1"/>
  <c r="AA770" i="2"/>
  <c r="AB770" i="2" s="1"/>
  <c r="AA729" i="2"/>
  <c r="AB729" i="2" s="1"/>
  <c r="AA432" i="2"/>
  <c r="AB432" i="2" s="1"/>
  <c r="Z426" i="2"/>
  <c r="AB426" i="2" s="1"/>
  <c r="Z689" i="2"/>
  <c r="AB689" i="2" s="1"/>
  <c r="Z956" i="2"/>
  <c r="AB956" i="2" s="1"/>
  <c r="AA966" i="2"/>
  <c r="AB966" i="2" s="1"/>
  <c r="Z173" i="2"/>
  <c r="AB173" i="2" s="1"/>
  <c r="Z332" i="2"/>
  <c r="AB332" i="2" s="1"/>
  <c r="AA227" i="2"/>
  <c r="AB227" i="2" s="1"/>
  <c r="Z96" i="2"/>
  <c r="AB96" i="2" s="1"/>
  <c r="Z419" i="2"/>
  <c r="AB419" i="2" s="1"/>
  <c r="AA737" i="2"/>
  <c r="AB737" i="2" s="1"/>
  <c r="AA455" i="2"/>
  <c r="AB455" i="2" s="1"/>
  <c r="AA209" i="2"/>
  <c r="AB209" i="2" s="1"/>
  <c r="AA355" i="2"/>
  <c r="AB355" i="2" s="1"/>
  <c r="Z116" i="2"/>
  <c r="AB116" i="2" s="1"/>
  <c r="AA59" i="2"/>
  <c r="Z908" i="2"/>
  <c r="AB908" i="2" s="1"/>
  <c r="AA262" i="2"/>
  <c r="AB262" i="2" s="1"/>
  <c r="Z805" i="2"/>
  <c r="AB805" i="2" s="1"/>
  <c r="AA368" i="2"/>
  <c r="AB368" i="2" s="1"/>
  <c r="Z763" i="2"/>
  <c r="AB763" i="2" s="1"/>
  <c r="Z134" i="2"/>
  <c r="AB134" i="2" s="1"/>
  <c r="AA375" i="2"/>
  <c r="AB375" i="2" s="1"/>
  <c r="Z240" i="2"/>
  <c r="AB240" i="2" s="1"/>
  <c r="AA18" i="2"/>
  <c r="AB18" i="2" s="1"/>
  <c r="Z714" i="2"/>
  <c r="AB714" i="2" s="1"/>
  <c r="Z345" i="2"/>
  <c r="AB345" i="2" s="1"/>
  <c r="AA5" i="2"/>
  <c r="AB5" i="2" s="1"/>
  <c r="AA267" i="2"/>
  <c r="AB267" i="2" s="1"/>
  <c r="AA589" i="2"/>
  <c r="AB589" i="2" s="1"/>
  <c r="Z578" i="2"/>
  <c r="AB578" i="2" s="1"/>
  <c r="AA509" i="2"/>
  <c r="AB509" i="2" s="1"/>
  <c r="AA482" i="2"/>
  <c r="AB482" i="2" s="1"/>
  <c r="Z722" i="2"/>
  <c r="AB722" i="2" s="1"/>
  <c r="Z6" i="2"/>
  <c r="AB6" i="2" s="1"/>
  <c r="Z544" i="2"/>
  <c r="AB544" i="2" s="1"/>
  <c r="AA122" i="2"/>
  <c r="AB122" i="2" s="1"/>
  <c r="AA105" i="2"/>
  <c r="AB105" i="2" s="1"/>
  <c r="Z492" i="2"/>
  <c r="AB492" i="2" s="1"/>
  <c r="Z568" i="2"/>
  <c r="AB568" i="2" s="1"/>
  <c r="AA601" i="2"/>
  <c r="AB601" i="2" s="1"/>
  <c r="Z92" i="2"/>
  <c r="AB92" i="2" s="1"/>
  <c r="AA812" i="2"/>
  <c r="AB812" i="2" s="1"/>
  <c r="AA318" i="2"/>
  <c r="AB318" i="2" s="1"/>
  <c r="AA394" i="2"/>
  <c r="AB394" i="2" s="1"/>
  <c r="AA672" i="2"/>
  <c r="AB672" i="2" s="1"/>
  <c r="AA137" i="2"/>
  <c r="AB137" i="2" s="1"/>
  <c r="AA531" i="2"/>
  <c r="AB531" i="2" s="1"/>
  <c r="AA434" i="2"/>
  <c r="AB434" i="2" s="1"/>
  <c r="Z3" i="2"/>
  <c r="AB3" i="2" s="1"/>
  <c r="AA317" i="2"/>
  <c r="AB317" i="2" s="1"/>
  <c r="AA204" i="2"/>
  <c r="AB204" i="2" s="1"/>
  <c r="Z560" i="2"/>
  <c r="AB560" i="2" s="1"/>
  <c r="Z800" i="2"/>
  <c r="AB800" i="2" s="1"/>
  <c r="AA792" i="2"/>
  <c r="AB792" i="2" s="1"/>
  <c r="AA215" i="2"/>
  <c r="AB215" i="2" s="1"/>
  <c r="AA222" i="2"/>
  <c r="AB222" i="2" s="1"/>
  <c r="AA542" i="2"/>
  <c r="AB542" i="2" s="1"/>
  <c r="AA776" i="2"/>
  <c r="AB776" i="2" s="1"/>
  <c r="AA1000" i="2"/>
  <c r="AB1000" i="2" s="1"/>
  <c r="Z731" i="2"/>
  <c r="AB731" i="2" s="1"/>
  <c r="AA77" i="2"/>
  <c r="AB77" i="2" s="1"/>
  <c r="Z304" i="2"/>
  <c r="AB304" i="2" s="1"/>
  <c r="AA183" i="2"/>
  <c r="AB183" i="2" s="1"/>
  <c r="AA545" i="2"/>
  <c r="AB545" i="2" s="1"/>
  <c r="Z802" i="2"/>
  <c r="AB802" i="2" s="1"/>
  <c r="AA216" i="2"/>
  <c r="AB216" i="2" s="1"/>
  <c r="AA543" i="2"/>
  <c r="AB543" i="2" s="1"/>
  <c r="Z101" i="2"/>
  <c r="AB101" i="2" s="1"/>
  <c r="AA319" i="2"/>
  <c r="AB319" i="2" s="1"/>
  <c r="AA315" i="2"/>
  <c r="AB315" i="2" s="1"/>
  <c r="Z135" i="2"/>
  <c r="AB135" i="2" s="1"/>
  <c r="AA935" i="2"/>
  <c r="AB935" i="2" s="1"/>
  <c r="AA145" i="2"/>
  <c r="AB145" i="2" s="1"/>
  <c r="AA617" i="2"/>
  <c r="AB617" i="2" s="1"/>
  <c r="AA416" i="2"/>
  <c r="AB416" i="2" s="1"/>
  <c r="AA907" i="2"/>
  <c r="AB907" i="2" s="1"/>
  <c r="AA889" i="2"/>
  <c r="AB889" i="2" s="1"/>
  <c r="AA391" i="2"/>
  <c r="AB391" i="2" s="1"/>
  <c r="Z948" i="2"/>
  <c r="AB948" i="2" s="1"/>
  <c r="Z217" i="2"/>
  <c r="AB217" i="2" s="1"/>
  <c r="Z916" i="2"/>
  <c r="AB916" i="2" s="1"/>
  <c r="Z768" i="2"/>
  <c r="AB768" i="2" s="1"/>
  <c r="AA364" i="2"/>
  <c r="AB364" i="2" s="1"/>
  <c r="AA238" i="2"/>
  <c r="AB238" i="2" s="1"/>
  <c r="AA633" i="2"/>
  <c r="AB633" i="2" s="1"/>
  <c r="AA638" i="2"/>
  <c r="AB638" i="2" s="1"/>
  <c r="AA585" i="2"/>
  <c r="AB585" i="2" s="1"/>
  <c r="AA382" i="2"/>
  <c r="AB382" i="2" s="1"/>
  <c r="Z773" i="2"/>
  <c r="AB773" i="2" s="1"/>
  <c r="Z147" i="2"/>
  <c r="AB147" i="2" s="1"/>
  <c r="Z117" i="2"/>
  <c r="AB117" i="2" s="1"/>
  <c r="Z611" i="2"/>
  <c r="AB611" i="2" s="1"/>
  <c r="AA751" i="2"/>
  <c r="AB751" i="2" s="1"/>
  <c r="AA395" i="2"/>
  <c r="AB395" i="2" s="1"/>
  <c r="Z8" i="2"/>
  <c r="AB8" i="2" s="1"/>
  <c r="AA975" i="2"/>
  <c r="AB975" i="2" s="1"/>
  <c r="AA54" i="2"/>
  <c r="AB54" i="2" s="1"/>
  <c r="AA33" i="2"/>
  <c r="AB33" i="2" s="1"/>
  <c r="Z949" i="2"/>
  <c r="AB949" i="2" s="1"/>
  <c r="AA376" i="2"/>
  <c r="AB376" i="2" s="1"/>
  <c r="Z771" i="2"/>
  <c r="AB771" i="2" s="1"/>
  <c r="Z23" i="2"/>
  <c r="AB23" i="2" s="1"/>
  <c r="Z819" i="2"/>
  <c r="AB819" i="2" s="1"/>
  <c r="AA811" i="2"/>
  <c r="AB811" i="2" s="1"/>
  <c r="Z674" i="2"/>
  <c r="AB674" i="2" s="1"/>
  <c r="AA520" i="2"/>
  <c r="AB520" i="2" s="1"/>
  <c r="Z570" i="2"/>
  <c r="AB570" i="2" s="1"/>
  <c r="AA777" i="2"/>
  <c r="AB777" i="2" s="1"/>
  <c r="Z120" i="2"/>
  <c r="AB120" i="2" s="1"/>
  <c r="AA114" i="2"/>
  <c r="AB114" i="2" s="1"/>
  <c r="Z249" i="2"/>
  <c r="AB249" i="2" s="1"/>
  <c r="Z643" i="2"/>
  <c r="AB643" i="2" s="1"/>
  <c r="AA469" i="2"/>
  <c r="AB469" i="2" s="1"/>
  <c r="AA979" i="2"/>
  <c r="AB979" i="2" s="1"/>
  <c r="Z661" i="2"/>
  <c r="AB661" i="2" s="1"/>
  <c r="Z645" i="2"/>
  <c r="AB645" i="2" s="1"/>
  <c r="AA832" i="2"/>
  <c r="AB832" i="2" s="1"/>
  <c r="Z193" i="2"/>
  <c r="AB193" i="2" s="1"/>
  <c r="AA52" i="2"/>
  <c r="AB52" i="2" s="1"/>
  <c r="AA931" i="2"/>
  <c r="AB931" i="2" s="1"/>
  <c r="Z418" i="2"/>
  <c r="AB418" i="2" s="1"/>
  <c r="Z223" i="2"/>
  <c r="AB223" i="2" s="1"/>
  <c r="AA899" i="2"/>
  <c r="AB899" i="2" s="1"/>
  <c r="AA286" i="2"/>
  <c r="AB286" i="2" s="1"/>
  <c r="Z736" i="2"/>
  <c r="AB736" i="2" s="1"/>
  <c r="AA549" i="2"/>
  <c r="AB549" i="2" s="1"/>
  <c r="Z295" i="2"/>
  <c r="AB295" i="2" s="1"/>
  <c r="AA992" i="2"/>
  <c r="AB992" i="2" s="1"/>
  <c r="AA883" i="2"/>
  <c r="AB883" i="2" s="1"/>
  <c r="AA170" i="2"/>
  <c r="AB170" i="2" s="1"/>
  <c r="Z56" i="2"/>
  <c r="AB56" i="2" s="1"/>
  <c r="AA546" i="2"/>
  <c r="AB546" i="2" s="1"/>
  <c r="Z409" i="2"/>
  <c r="AB409" i="2" s="1"/>
  <c r="Z360" i="2"/>
  <c r="AB360" i="2" s="1"/>
  <c r="AA610" i="2"/>
  <c r="AB610" i="2" s="1"/>
  <c r="Z552" i="2"/>
  <c r="AB552" i="2" s="1"/>
  <c r="Z576" i="2"/>
  <c r="AB576" i="2" s="1"/>
  <c r="AA575" i="2"/>
  <c r="AB575" i="2" s="1"/>
  <c r="AA461" i="2"/>
  <c r="AB461" i="2" s="1"/>
  <c r="AA493" i="2"/>
  <c r="AB493" i="2" s="1"/>
  <c r="Z225" i="2"/>
  <c r="AB225" i="2" s="1"/>
  <c r="AA791" i="2"/>
  <c r="AB791" i="2" s="1"/>
  <c r="AA920" i="2"/>
  <c r="AB920" i="2" s="1"/>
  <c r="Z888" i="2"/>
  <c r="AB888" i="2" s="1"/>
  <c r="Z538" i="2"/>
  <c r="AB538" i="2" s="1"/>
  <c r="Z622" i="2"/>
  <c r="AB622" i="2" s="1"/>
  <c r="Z385" i="2"/>
  <c r="AB385" i="2" s="1"/>
  <c r="AA191" i="2"/>
  <c r="AB191" i="2" s="1"/>
  <c r="AA298" i="2"/>
  <c r="AB298" i="2" s="1"/>
  <c r="Z653" i="2"/>
  <c r="AB653" i="2" s="1"/>
  <c r="Z98" i="2"/>
  <c r="AB98" i="2" s="1"/>
  <c r="Z365" i="2"/>
  <c r="AB365" i="2" s="1"/>
  <c r="AA274" i="2"/>
  <c r="AB274" i="2" s="1"/>
  <c r="Z939" i="2"/>
  <c r="AB939" i="2" s="1"/>
  <c r="Z260" i="2"/>
  <c r="AB260" i="2" s="1"/>
  <c r="AA207" i="2"/>
  <c r="AB207" i="2" s="1"/>
  <c r="Z102" i="2"/>
  <c r="AB102" i="2" s="1"/>
  <c r="AA823" i="2"/>
  <c r="AB823" i="2" s="1"/>
  <c r="AA621" i="2"/>
  <c r="AB621" i="2" s="1"/>
  <c r="AA627" i="2"/>
  <c r="AB627" i="2" s="1"/>
  <c r="AA2" i="2"/>
  <c r="AB2" i="2" s="1"/>
  <c r="Z991" i="2"/>
  <c r="AB991" i="2" s="1"/>
  <c r="AA702" i="2"/>
  <c r="AB702" i="2" s="1"/>
  <c r="Z46" i="2"/>
  <c r="AB46" i="2" s="1"/>
  <c r="Z605" i="2"/>
  <c r="AB605" i="2" s="1"/>
  <c r="Z959" i="2"/>
  <c r="AB959" i="2" s="1"/>
  <c r="Z503" i="2"/>
  <c r="AB503" i="2" s="1"/>
  <c r="AA947" i="2"/>
  <c r="AB947" i="2" s="1"/>
  <c r="AA835" i="2"/>
  <c r="AB835" i="2" s="1"/>
  <c r="Z741" i="2"/>
  <c r="AB741" i="2" s="1"/>
  <c r="AA336" i="2"/>
  <c r="AB336" i="2" s="1"/>
  <c r="Z997" i="2"/>
  <c r="AB997" i="2" s="1"/>
  <c r="AA474" i="2"/>
  <c r="AB474" i="2" s="1"/>
  <c r="AA943" i="2"/>
  <c r="AB943" i="2" s="1"/>
  <c r="AA967" i="2"/>
  <c r="AB967" i="2" s="1"/>
  <c r="Z443" i="2"/>
  <c r="AB443" i="2" s="1"/>
  <c r="AA275" i="2"/>
  <c r="AB275" i="2" s="1"/>
  <c r="AA57" i="2"/>
  <c r="AB57" i="2" s="1"/>
  <c r="AA886" i="2"/>
  <c r="AB886" i="2" s="1"/>
  <c r="AA918" i="2"/>
  <c r="AB918" i="2" s="1"/>
  <c r="Z470" i="2"/>
  <c r="AB470" i="2" s="1"/>
  <c r="Z219" i="2"/>
  <c r="AB219" i="2" s="1"/>
  <c r="AA676" i="2"/>
  <c r="AB676" i="2" s="1"/>
  <c r="AA919" i="2"/>
  <c r="AB919" i="2" s="1"/>
  <c r="AA270" i="2"/>
  <c r="AB270" i="2" s="1"/>
  <c r="AA302" i="2"/>
  <c r="AB302" i="2" s="1"/>
  <c r="AA971" i="2"/>
  <c r="AB971" i="2" s="1"/>
  <c r="AA400" i="2"/>
  <c r="AB400" i="2" s="1"/>
  <c r="Z965" i="2"/>
  <c r="AB965" i="2" s="1"/>
  <c r="AA415" i="2"/>
  <c r="AB415" i="2" s="1"/>
  <c r="AA775" i="2"/>
  <c r="AB775" i="2" s="1"/>
  <c r="AA658" i="2"/>
  <c r="AB658" i="2" s="1"/>
  <c r="Z998" i="2"/>
  <c r="AB998" i="2" s="1"/>
  <c r="Z876" i="2"/>
  <c r="AB876" i="2" s="1"/>
  <c r="AA50" i="2"/>
  <c r="AB50" i="2" s="1"/>
  <c r="Z535" i="2"/>
  <c r="AB535" i="2" s="1"/>
  <c r="Z7" i="2"/>
  <c r="AB7" i="2" s="1"/>
  <c r="AA468" i="2"/>
  <c r="AB468" i="2" s="1"/>
  <c r="AA892" i="2"/>
  <c r="AB892" i="2" s="1"/>
  <c r="AA331" i="2"/>
  <c r="AB331" i="2" s="1"/>
  <c r="AA106" i="2"/>
  <c r="AB106" i="2" s="1"/>
  <c r="Z825" i="2"/>
  <c r="AB825" i="2" s="1"/>
  <c r="Z272" i="2"/>
  <c r="AB272" i="2" s="1"/>
  <c r="AA86" i="2"/>
  <c r="AB86" i="2" s="1"/>
  <c r="Z128" i="2"/>
  <c r="AB128" i="2" s="1"/>
  <c r="Z344" i="2"/>
  <c r="AB344" i="2" s="1"/>
  <c r="Z821" i="2"/>
  <c r="AB821" i="2" s="1"/>
  <c r="AA231" i="2"/>
  <c r="AB231" i="2" s="1"/>
  <c r="AA851" i="2"/>
  <c r="AB851" i="2" s="1"/>
  <c r="AA38" i="2"/>
  <c r="AB38" i="2" s="1"/>
  <c r="Z833" i="2"/>
  <c r="AB833" i="2" s="1"/>
  <c r="Z529" i="2"/>
  <c r="AB529" i="2" s="1"/>
  <c r="Z669" i="2"/>
  <c r="AB669" i="2" s="1"/>
  <c r="Z583" i="2"/>
  <c r="AB583" i="2" s="1"/>
  <c r="AA9" i="2"/>
  <c r="AB9" i="2" s="1"/>
  <c r="AA496" i="2"/>
  <c r="AB496" i="2" s="1"/>
  <c r="AA806" i="2"/>
  <c r="AB806" i="2" s="1"/>
  <c r="AA406" i="2"/>
  <c r="AB406" i="2" s="1"/>
  <c r="Z244" i="2"/>
  <c r="AB244" i="2" s="1"/>
  <c r="Z143" i="2"/>
  <c r="AB143" i="2" s="1"/>
  <c r="AA804" i="2"/>
  <c r="AB804" i="2" s="1"/>
  <c r="AA129" i="2"/>
  <c r="AB129" i="2" s="1"/>
  <c r="Z651" i="2"/>
  <c r="AB651" i="2" s="1"/>
  <c r="Z745" i="2"/>
  <c r="AB745" i="2" s="1"/>
  <c r="Z984" i="2"/>
  <c r="AB984" i="2" s="1"/>
  <c r="AA307" i="2"/>
  <c r="AB307" i="2" s="1"/>
  <c r="AA192" i="2"/>
  <c r="AB192" i="2" s="1"/>
  <c r="Z132" i="2"/>
  <c r="AB132" i="2" s="1"/>
  <c r="AA537" i="2"/>
  <c r="AB537" i="2" s="1"/>
  <c r="Z265" i="2"/>
  <c r="AA265" i="2"/>
  <c r="AA573" i="2"/>
  <c r="Z573" i="2"/>
  <c r="Z324" i="2"/>
  <c r="AB324" i="2" s="1"/>
  <c r="AA782" i="2"/>
  <c r="AB782" i="2" s="1"/>
  <c r="AA178" i="2"/>
  <c r="AB178" i="2" s="1"/>
  <c r="AA808" i="2"/>
  <c r="AB808" i="2" s="1"/>
  <c r="Z433" i="2"/>
  <c r="AB433" i="2" s="1"/>
  <c r="Z97" i="2"/>
  <c r="AA97" i="2"/>
  <c r="Z118" i="2"/>
  <c r="AA118" i="2"/>
  <c r="AA401" i="2"/>
  <c r="Z401" i="2"/>
  <c r="Z133" i="2"/>
  <c r="AA133" i="2"/>
  <c r="Z557" i="2"/>
  <c r="AA557" i="2"/>
  <c r="AA898" i="2"/>
  <c r="Z898" i="2"/>
  <c r="AA778" i="2"/>
  <c r="AB778" i="2" s="1"/>
  <c r="Z41" i="2"/>
  <c r="AA41" i="2"/>
  <c r="AA167" i="2"/>
  <c r="Z167" i="2"/>
  <c r="Z686" i="2"/>
  <c r="AA686" i="2"/>
  <c r="AA188" i="2"/>
  <c r="Z188" i="2"/>
  <c r="AA89" i="2"/>
  <c r="Z89" i="2"/>
  <c r="AA753" i="2"/>
  <c r="Z753" i="2"/>
  <c r="Z540" i="2"/>
  <c r="AA540" i="2"/>
  <c r="Z25" i="2"/>
  <c r="AA25" i="2"/>
  <c r="AA220" i="2"/>
  <c r="Z220" i="2"/>
  <c r="AA950" i="2"/>
  <c r="Z950" i="2"/>
  <c r="Z440" i="2"/>
  <c r="AA440" i="2"/>
  <c r="Z408" i="2"/>
  <c r="AA408" i="2"/>
  <c r="Z154" i="2"/>
  <c r="AA154" i="2"/>
  <c r="Z784" i="2"/>
  <c r="AA784" i="2"/>
  <c r="AA181" i="2"/>
  <c r="Z181" i="2"/>
  <c r="Z693" i="2"/>
  <c r="AA693" i="2"/>
  <c r="Z84" i="2"/>
  <c r="AA84" i="2"/>
  <c r="Z667" i="2"/>
  <c r="AA667" i="2"/>
  <c r="AA680" i="2"/>
  <c r="Z680" i="2"/>
  <c r="AA277" i="2"/>
  <c r="Z277" i="2"/>
  <c r="AA712" i="2"/>
  <c r="Z712" i="2"/>
  <c r="Z783" i="2"/>
  <c r="AA783" i="2"/>
  <c r="Z519" i="2"/>
  <c r="AA519" i="2"/>
  <c r="AA478" i="2"/>
  <c r="Z478" i="2"/>
  <c r="Z80" i="2"/>
  <c r="AA80" i="2"/>
  <c r="AA927" i="2"/>
  <c r="Z927" i="2"/>
  <c r="AA793" i="2"/>
  <c r="Z793" i="2"/>
  <c r="Z176" i="2"/>
  <c r="AA176" i="2"/>
  <c r="AA297" i="2"/>
  <c r="Z297" i="2"/>
  <c r="Z607" i="2"/>
  <c r="AA607" i="2"/>
  <c r="Z930" i="2"/>
  <c r="AA930" i="2"/>
  <c r="Z649" i="2"/>
  <c r="AA649" i="2"/>
  <c r="AA900" i="2"/>
  <c r="Z900" i="2"/>
  <c r="AA464" i="2"/>
  <c r="Z464" i="2"/>
  <c r="Z685" i="2"/>
  <c r="AA685" i="2"/>
  <c r="Z422" i="2"/>
  <c r="AA422" i="2"/>
  <c r="Z180" i="2"/>
  <c r="AA180" i="2"/>
  <c r="AA49" i="2"/>
  <c r="Z49" i="2"/>
  <c r="AA358" i="2"/>
  <c r="Z358" i="2"/>
  <c r="AA644" i="2"/>
  <c r="Z644" i="2"/>
  <c r="Z339" i="2"/>
  <c r="AA339" i="2"/>
  <c r="Z547" i="2"/>
  <c r="AA547" i="2"/>
  <c r="AA213" i="2"/>
  <c r="Z213" i="2"/>
  <c r="AA698" i="2"/>
  <c r="Z698" i="2"/>
  <c r="Z126" i="2"/>
  <c r="AA126" i="2"/>
  <c r="AA293" i="2"/>
  <c r="Z293" i="2"/>
  <c r="AA562" i="2"/>
  <c r="Z562" i="2"/>
  <c r="AA973" i="2"/>
  <c r="Z973" i="2"/>
  <c r="Z881" i="2"/>
  <c r="AA881" i="2"/>
  <c r="AA490" i="2"/>
  <c r="Z490" i="2"/>
  <c r="AA51" i="2"/>
  <c r="Z51" i="2"/>
  <c r="Z816" i="2"/>
  <c r="AA816" i="2"/>
  <c r="AA456" i="2"/>
  <c r="Z456" i="2"/>
  <c r="Z119" i="2"/>
  <c r="AA119" i="2"/>
  <c r="Z404" i="2"/>
  <c r="AA404" i="2"/>
  <c r="Z910" i="2"/>
  <c r="AA910" i="2"/>
  <c r="AA398" i="2"/>
  <c r="Z398" i="2"/>
  <c r="AA484" i="2"/>
  <c r="Z484" i="2"/>
  <c r="Z813" i="2"/>
  <c r="AA813" i="2"/>
  <c r="AA212" i="2"/>
  <c r="Z212" i="2"/>
  <c r="Z608" i="2"/>
  <c r="AA608" i="2"/>
  <c r="AA704" i="2"/>
  <c r="Z704" i="2"/>
  <c r="AA845" i="2"/>
  <c r="Z845" i="2"/>
  <c r="AA640" i="2"/>
  <c r="Z640" i="2"/>
  <c r="AA558" i="2"/>
  <c r="Z558" i="2"/>
  <c r="Z177" i="2"/>
  <c r="AA177" i="2"/>
  <c r="AA498" i="2"/>
  <c r="Z498" i="2"/>
  <c r="AA846" i="2"/>
  <c r="Z846" i="2"/>
  <c r="Z378" i="2"/>
  <c r="AA378" i="2"/>
  <c r="AA405" i="2"/>
  <c r="Z405" i="2"/>
  <c r="Z566" i="2"/>
  <c r="AA566" i="2"/>
  <c r="Z663" i="2"/>
  <c r="AA663" i="2"/>
  <c r="AA781" i="2"/>
  <c r="Z781" i="2"/>
  <c r="AA890" i="2"/>
  <c r="Z890" i="2"/>
  <c r="Z861" i="2"/>
  <c r="AA861" i="2"/>
  <c r="Z442" i="2"/>
  <c r="AA442" i="2"/>
  <c r="Z194" i="2"/>
  <c r="AA194" i="2"/>
  <c r="AA451" i="2"/>
  <c r="Z451" i="2"/>
  <c r="Z594" i="2"/>
  <c r="AA594" i="2"/>
  <c r="Z239" i="2"/>
  <c r="AA239" i="2"/>
  <c r="AA203" i="2"/>
  <c r="Z203" i="2"/>
  <c r="Z68" i="2"/>
  <c r="AA68" i="2"/>
  <c r="AA373" i="2"/>
  <c r="Z373" i="2"/>
  <c r="AA287" i="2"/>
  <c r="Z287" i="2"/>
  <c r="Z524" i="2"/>
  <c r="AA524" i="2"/>
  <c r="Z285" i="2"/>
  <c r="AA285" i="2"/>
  <c r="Z993" i="2"/>
  <c r="AB993" i="2" s="1"/>
  <c r="Z53" i="2"/>
  <c r="AB53" i="2" s="1"/>
  <c r="AA308" i="2"/>
  <c r="Z308" i="2"/>
  <c r="Z280" i="2"/>
  <c r="AA280" i="2"/>
  <c r="Z138" i="2"/>
  <c r="AA138" i="2"/>
  <c r="AA179" i="2"/>
  <c r="Z179" i="2"/>
  <c r="Z936" i="2"/>
  <c r="AA936" i="2"/>
  <c r="Z14" i="2"/>
  <c r="AA14" i="2"/>
  <c r="AA953" i="2"/>
  <c r="Z953" i="2"/>
  <c r="AA70" i="2"/>
  <c r="Z70" i="2"/>
  <c r="Z327" i="2"/>
  <c r="AA327" i="2"/>
  <c r="Z803" i="2"/>
  <c r="AA803" i="2"/>
  <c r="AA904" i="2"/>
  <c r="Z904" i="2"/>
  <c r="AA687" i="2"/>
  <c r="Z687" i="2"/>
  <c r="Z15" i="2"/>
  <c r="AA15" i="2"/>
  <c r="AA257" i="2"/>
  <c r="Z257" i="2"/>
  <c r="AA486" i="2"/>
  <c r="Z486" i="2"/>
  <c r="Z738" i="2"/>
  <c r="AA738" i="2"/>
  <c r="Z150" i="2"/>
  <c r="AA150" i="2"/>
  <c r="AA115" i="2"/>
  <c r="Z115" i="2"/>
  <c r="Z864" i="2"/>
  <c r="AA864" i="2"/>
  <c r="AA243" i="2"/>
  <c r="Z243" i="2"/>
  <c r="AA75" i="2"/>
  <c r="Z75" i="2"/>
  <c r="AA865" i="2"/>
  <c r="Z865" i="2"/>
  <c r="AA604" i="2"/>
  <c r="Z604" i="2"/>
  <c r="Z359" i="2"/>
  <c r="AA359" i="2"/>
  <c r="AA502" i="2"/>
  <c r="Z502" i="2"/>
  <c r="AA268" i="2"/>
  <c r="Z268" i="2"/>
  <c r="Z281" i="2"/>
  <c r="AA281" i="2"/>
  <c r="AA437" i="2"/>
  <c r="Z437" i="2"/>
  <c r="AA925" i="2"/>
  <c r="Z925" i="2"/>
  <c r="AA459" i="2"/>
  <c r="Z459" i="2"/>
  <c r="AA110" i="2"/>
  <c r="Z110" i="2"/>
  <c r="Z807" i="2"/>
  <c r="AA807" i="2"/>
  <c r="Z637" i="2"/>
  <c r="AA637" i="2"/>
  <c r="AA417" i="2"/>
  <c r="Z417" i="2"/>
  <c r="AA45" i="2"/>
  <c r="Z45" i="2"/>
  <c r="Z229" i="2"/>
  <c r="AA229" i="2"/>
  <c r="Z349" i="2"/>
  <c r="AA349" i="2"/>
  <c r="Z164" i="2"/>
  <c r="AA164" i="2"/>
  <c r="Z799" i="2"/>
  <c r="AA799" i="2"/>
  <c r="Z526" i="2"/>
  <c r="AA526" i="2"/>
  <c r="Z259" i="2"/>
  <c r="AA259" i="2"/>
  <c r="AA202" i="2"/>
  <c r="Z202" i="2"/>
  <c r="AA296" i="2"/>
  <c r="Z296" i="2"/>
  <c r="Z65" i="2"/>
  <c r="AA65" i="2"/>
  <c r="AA353" i="2"/>
  <c r="Z353" i="2"/>
  <c r="Z303" i="2"/>
  <c r="AA303" i="2"/>
  <c r="Z452" i="2"/>
  <c r="AA452" i="2"/>
  <c r="Z743" i="2"/>
  <c r="AA743" i="2"/>
  <c r="Z517" i="2"/>
  <c r="AA517" i="2"/>
  <c r="AA205" i="2"/>
  <c r="Z205" i="2"/>
  <c r="AA636" i="2"/>
  <c r="Z636" i="2"/>
  <c r="Z342" i="2"/>
  <c r="AA342" i="2"/>
  <c r="Z214" i="2"/>
  <c r="AA214" i="2"/>
  <c r="Z700" i="2"/>
  <c r="AA700" i="2"/>
  <c r="AA511" i="2"/>
  <c r="Z511" i="2"/>
  <c r="AA109" i="2"/>
  <c r="Z109" i="2"/>
  <c r="Z761" i="2"/>
  <c r="AA761" i="2"/>
  <c r="Z334" i="2"/>
  <c r="AA334" i="2"/>
  <c r="AA615" i="2"/>
  <c r="Z615" i="2"/>
  <c r="Z867" i="2"/>
  <c r="AA867" i="2"/>
  <c r="Z162" i="2"/>
  <c r="AA162" i="2"/>
  <c r="AA905" i="2"/>
  <c r="Z905" i="2"/>
  <c r="AA104" i="2"/>
  <c r="Z104" i="2"/>
  <c r="Z820" i="2"/>
  <c r="AA820" i="2"/>
  <c r="AA530" i="2"/>
  <c r="Z530" i="2"/>
  <c r="AA63" i="2"/>
  <c r="Z63" i="2"/>
  <c r="Z171" i="2"/>
  <c r="AA171" i="2"/>
  <c r="Z153" i="2"/>
  <c r="AA153" i="2"/>
  <c r="AA465" i="2"/>
  <c r="Z465" i="2"/>
  <c r="Z528" i="2"/>
  <c r="AA528" i="2"/>
  <c r="Z142" i="2"/>
  <c r="AA142" i="2"/>
  <c r="Z767" i="2"/>
  <c r="AA767" i="2"/>
  <c r="Z634" i="2"/>
  <c r="AA634" i="2"/>
  <c r="AA766" i="2"/>
  <c r="Z766" i="2"/>
  <c r="Z914" i="2"/>
  <c r="AA914" i="2"/>
  <c r="Z505" i="2"/>
  <c r="AA505" i="2"/>
  <c r="AA981" i="2"/>
  <c r="Z981" i="2"/>
  <c r="Z985" i="2"/>
  <c r="AA985" i="2"/>
  <c r="AA523" i="2"/>
  <c r="Z523" i="2"/>
  <c r="AA897" i="2"/>
  <c r="Z897" i="2"/>
  <c r="Z715" i="2"/>
  <c r="AA715" i="2"/>
  <c r="Z831" i="2"/>
  <c r="AA831" i="2"/>
  <c r="Z614" i="2"/>
  <c r="AA614" i="2"/>
  <c r="Z794" i="2"/>
  <c r="AA794" i="2"/>
  <c r="AA88" i="2"/>
  <c r="Z88" i="2"/>
  <c r="AA592" i="2"/>
  <c r="Z592" i="2"/>
  <c r="Z384" i="2"/>
  <c r="AA384" i="2"/>
  <c r="AA893" i="2"/>
  <c r="Z893" i="2"/>
  <c r="Z330" i="2"/>
  <c r="AA330" i="2"/>
  <c r="Z312" i="2"/>
  <c r="AA312" i="2"/>
  <c r="AA941" i="2"/>
  <c r="Z941" i="2"/>
  <c r="AA28" i="2"/>
  <c r="Z28" i="2"/>
  <c r="Z325" i="2"/>
  <c r="AA325" i="2"/>
  <c r="Z591" i="2"/>
  <c r="AA591" i="2"/>
  <c r="Z323" i="2"/>
  <c r="AA323" i="2"/>
  <c r="AA866" i="2"/>
  <c r="Z866" i="2"/>
  <c r="AA735" i="2"/>
  <c r="Z735" i="2"/>
  <c r="AA449" i="2"/>
  <c r="Z449" i="2"/>
  <c r="Z577" i="2"/>
  <c r="AA577" i="2"/>
  <c r="Z518" i="2"/>
  <c r="AA518" i="2"/>
  <c r="AA264" i="2"/>
  <c r="Z264" i="2"/>
  <c r="Z838" i="2"/>
  <c r="AA838" i="2"/>
  <c r="Z241" i="2"/>
  <c r="AA241" i="2"/>
  <c r="Z863" i="2"/>
  <c r="AA863" i="2"/>
  <c r="AA196" i="2"/>
  <c r="Z196" i="2"/>
  <c r="AA656" i="2"/>
  <c r="Z656" i="2"/>
  <c r="Z688" i="2"/>
  <c r="AA688" i="2"/>
  <c r="AA499" i="2"/>
  <c r="Z499" i="2"/>
  <c r="Z690" i="2"/>
  <c r="AA690" i="2"/>
  <c r="AA367" i="2"/>
  <c r="Z367" i="2"/>
  <c r="Z42" i="2"/>
  <c r="AA42" i="2"/>
  <c r="AA550" i="2"/>
  <c r="Z550" i="2"/>
  <c r="Z618" i="2"/>
  <c r="AA618" i="2"/>
  <c r="AA553" i="2"/>
  <c r="Z553" i="2"/>
  <c r="AA425" i="2"/>
  <c r="Z425" i="2"/>
  <c r="Z854" i="2"/>
  <c r="AA854" i="2"/>
  <c r="AA871" i="2"/>
  <c r="Z871" i="2"/>
  <c r="AA665" i="2"/>
  <c r="Z665" i="2"/>
  <c r="AA623" i="2"/>
  <c r="Z623" i="2"/>
  <c r="Z650" i="2"/>
  <c r="AA650" i="2"/>
  <c r="Z942" i="2"/>
  <c r="AA942" i="2"/>
  <c r="Z730" i="2"/>
  <c r="AA730" i="2"/>
  <c r="Z198" i="2"/>
  <c r="AA198" i="2"/>
  <c r="AA269" i="2"/>
  <c r="Z269" i="2"/>
  <c r="Z609" i="2"/>
  <c r="AA609" i="2"/>
  <c r="AA619" i="2"/>
  <c r="Z619" i="2"/>
  <c r="AA94" i="2"/>
  <c r="Z94" i="2"/>
  <c r="Z891" i="2"/>
  <c r="AA891" i="2"/>
  <c r="AA725" i="2"/>
  <c r="Z725" i="2"/>
  <c r="Z593" i="2"/>
  <c r="AA593" i="2"/>
  <c r="Z226" i="2"/>
  <c r="AA226" i="2"/>
  <c r="Z411" i="2"/>
  <c r="AA411" i="2"/>
  <c r="Z55" i="2"/>
  <c r="AA55" i="2"/>
  <c r="AA190" i="2"/>
  <c r="Z190" i="2"/>
  <c r="Z40" i="2"/>
  <c r="AA40" i="2"/>
  <c r="Z847" i="2"/>
  <c r="AA847" i="2"/>
  <c r="AA655" i="2"/>
  <c r="Z655" i="2"/>
  <c r="Z654" i="2"/>
  <c r="AA654" i="2"/>
  <c r="Z230" i="2"/>
  <c r="AA230" i="2"/>
  <c r="Z379" i="2"/>
  <c r="AA379" i="2"/>
  <c r="Z17" i="2"/>
  <c r="AA17" i="2"/>
  <c r="AA512" i="2"/>
  <c r="Z512" i="2"/>
  <c r="AA659" i="2"/>
  <c r="Z659" i="2"/>
  <c r="Z858" i="2"/>
  <c r="AA858" i="2"/>
  <c r="AA305" i="2"/>
  <c r="Z305" i="2"/>
  <c r="Z159" i="2"/>
  <c r="AA159" i="2"/>
  <c r="AA357" i="2"/>
  <c r="Z357" i="2"/>
  <c r="AA131" i="2"/>
  <c r="Z131" i="2"/>
  <c r="Z756" i="2"/>
  <c r="AA756" i="2"/>
  <c r="Z380" i="2"/>
  <c r="AA380" i="2"/>
  <c r="AA377" i="2"/>
  <c r="Z377" i="2"/>
  <c r="Z539" i="2"/>
  <c r="AA539" i="2"/>
  <c r="Z363" i="2"/>
  <c r="AA363" i="2"/>
  <c r="Z946" i="2"/>
  <c r="AA946" i="2"/>
  <c r="AJ3" i="1"/>
  <c r="AJ4" i="1"/>
  <c r="W43" i="1"/>
  <c r="W9" i="1"/>
  <c r="W48" i="1"/>
  <c r="W54" i="1"/>
  <c r="W21" i="1"/>
  <c r="W30" i="1"/>
  <c r="W12" i="1"/>
  <c r="W23" i="1"/>
  <c r="W26" i="1"/>
  <c r="W65" i="1"/>
  <c r="W11" i="1"/>
  <c r="W16" i="1"/>
  <c r="W38" i="1"/>
  <c r="W13" i="1"/>
  <c r="W68" i="1"/>
  <c r="W4" i="1"/>
  <c r="W15" i="1"/>
  <c r="W18" i="1"/>
  <c r="W57" i="1"/>
  <c r="W40" i="1"/>
  <c r="W46" i="1"/>
  <c r="W2" i="1"/>
  <c r="W5" i="1"/>
  <c r="W60" i="1"/>
  <c r="W51" i="1"/>
  <c r="W7" i="1"/>
  <c r="W10" i="1"/>
  <c r="W49" i="1"/>
  <c r="W19" i="1"/>
  <c r="W22" i="1"/>
  <c r="W61" i="1"/>
  <c r="W67" i="1"/>
  <c r="W52" i="1"/>
  <c r="W63" i="1"/>
  <c r="W66" i="1"/>
  <c r="W41" i="1"/>
  <c r="W56" i="1"/>
  <c r="W14" i="1"/>
  <c r="W53" i="1"/>
  <c r="W27" i="1"/>
  <c r="W44" i="1"/>
  <c r="W55" i="1"/>
  <c r="W58" i="1"/>
  <c r="W33" i="1"/>
  <c r="W8" i="1"/>
  <c r="W6" i="1"/>
  <c r="W45" i="1"/>
  <c r="W64" i="1"/>
  <c r="W36" i="1"/>
  <c r="W47" i="1"/>
  <c r="W50" i="1"/>
  <c r="W25" i="1"/>
  <c r="W59" i="1"/>
  <c r="W35" i="1"/>
  <c r="W37" i="1"/>
  <c r="W24" i="1"/>
  <c r="W28" i="1"/>
  <c r="W39" i="1"/>
  <c r="W42" i="1"/>
  <c r="W17" i="1"/>
  <c r="W3" i="1"/>
  <c r="W32" i="1"/>
  <c r="W29" i="1"/>
  <c r="W62" i="1"/>
  <c r="W20" i="1"/>
  <c r="W31" i="1"/>
  <c r="W34" i="1"/>
  <c r="AE3" i="1"/>
  <c r="AE2" i="1"/>
  <c r="AB62" i="2" l="1"/>
  <c r="AB39" i="2"/>
  <c r="AB73" i="2"/>
  <c r="AB71" i="2"/>
  <c r="AB58" i="2"/>
  <c r="AB430" i="2"/>
  <c r="AB32" i="2"/>
  <c r="AB131" i="2"/>
  <c r="AB269" i="2"/>
  <c r="AB550" i="2"/>
  <c r="AB499" i="2"/>
  <c r="AB866" i="2"/>
  <c r="AB28" i="2"/>
  <c r="AB893" i="2"/>
  <c r="AB897" i="2"/>
  <c r="AB109" i="2"/>
  <c r="AB437" i="2"/>
  <c r="AB243" i="2"/>
  <c r="AB687" i="2"/>
  <c r="AB70" i="2"/>
  <c r="AB179" i="2"/>
  <c r="AB373" i="2"/>
  <c r="AB498" i="2"/>
  <c r="AB845" i="2"/>
  <c r="AB51" i="2"/>
  <c r="AB562" i="2"/>
  <c r="AB213" i="2"/>
  <c r="AB358" i="2"/>
  <c r="AB793" i="2"/>
  <c r="AB680" i="2"/>
  <c r="AB181" i="2"/>
  <c r="AB573" i="2"/>
  <c r="AB118" i="2"/>
  <c r="AB36" i="2"/>
  <c r="AB133" i="2"/>
  <c r="AB401" i="2"/>
  <c r="AB710" i="2"/>
  <c r="AB377" i="2"/>
  <c r="AB357" i="2"/>
  <c r="AB659" i="2"/>
  <c r="AB94" i="2"/>
  <c r="AB623" i="2"/>
  <c r="AB425" i="2"/>
  <c r="AB941" i="2"/>
  <c r="AB523" i="2"/>
  <c r="AB104" i="2"/>
  <c r="AB615" i="2"/>
  <c r="AB511" i="2"/>
  <c r="AB636" i="2"/>
  <c r="AB296" i="2"/>
  <c r="AB45" i="2"/>
  <c r="AB110" i="2"/>
  <c r="AB604" i="2"/>
  <c r="AB486" i="2"/>
  <c r="AB904" i="2"/>
  <c r="AB953" i="2"/>
  <c r="AB451" i="2"/>
  <c r="AB890" i="2"/>
  <c r="AB405" i="2"/>
  <c r="AB704" i="2"/>
  <c r="AB484" i="2"/>
  <c r="AB490" i="2"/>
  <c r="AB293" i="2"/>
  <c r="AB49" i="2"/>
  <c r="AB464" i="2"/>
  <c r="AB927" i="2"/>
  <c r="AB950" i="2"/>
  <c r="AB753" i="2"/>
  <c r="AB167" i="2"/>
  <c r="AB305" i="2"/>
  <c r="AB655" i="2"/>
  <c r="AB725" i="2"/>
  <c r="AB871" i="2"/>
  <c r="AB196" i="2"/>
  <c r="AB264" i="2"/>
  <c r="AB735" i="2"/>
  <c r="AB88" i="2"/>
  <c r="AB981" i="2"/>
  <c r="AB925" i="2"/>
  <c r="AB502" i="2"/>
  <c r="AB308" i="2"/>
  <c r="AB846" i="2"/>
  <c r="AB640" i="2"/>
  <c r="AB212" i="2"/>
  <c r="AB973" i="2"/>
  <c r="AB698" i="2"/>
  <c r="AB478" i="2"/>
  <c r="AB188" i="2"/>
  <c r="AB844" i="2"/>
  <c r="AB944" i="2"/>
  <c r="AB671" i="2"/>
  <c r="AB838" i="2"/>
  <c r="AB528" i="2"/>
  <c r="AB380" i="2"/>
  <c r="AB593" i="2"/>
  <c r="AB831" i="2"/>
  <c r="AB14" i="2"/>
  <c r="AB378" i="2"/>
  <c r="AB126" i="2"/>
  <c r="AB41" i="2"/>
  <c r="AB363" i="2"/>
  <c r="AB756" i="2"/>
  <c r="AB17" i="2"/>
  <c r="AB55" i="2"/>
  <c r="AB609" i="2"/>
  <c r="AB618" i="2"/>
  <c r="AB325" i="2"/>
  <c r="AB330" i="2"/>
  <c r="AB715" i="2"/>
  <c r="AB634" i="2"/>
  <c r="AB162" i="2"/>
  <c r="AB761" i="2"/>
  <c r="AB214" i="2"/>
  <c r="AB517" i="2"/>
  <c r="AB259" i="2"/>
  <c r="AB349" i="2"/>
  <c r="AB150" i="2"/>
  <c r="AB15" i="2"/>
  <c r="AB327" i="2"/>
  <c r="AB936" i="2"/>
  <c r="AB239" i="2"/>
  <c r="AB442" i="2"/>
  <c r="AB910" i="2"/>
  <c r="AB816" i="2"/>
  <c r="AB422" i="2"/>
  <c r="AB649" i="2"/>
  <c r="AB693" i="2"/>
  <c r="AB408" i="2"/>
  <c r="AB754" i="2"/>
  <c r="AB334" i="2"/>
  <c r="AB524" i="2"/>
  <c r="AB881" i="2"/>
  <c r="AB154" i="2"/>
  <c r="AB946" i="2"/>
  <c r="AB591" i="2"/>
  <c r="AB164" i="2"/>
  <c r="AB608" i="2"/>
  <c r="AB80" i="2"/>
  <c r="AB654" i="2"/>
  <c r="AB985" i="2"/>
  <c r="AB303" i="2"/>
  <c r="AB803" i="2"/>
  <c r="AB339" i="2"/>
  <c r="AB159" i="2"/>
  <c r="AB730" i="2"/>
  <c r="AB312" i="2"/>
  <c r="AB700" i="2"/>
  <c r="AB280" i="2"/>
  <c r="AB194" i="2"/>
  <c r="AB180" i="2"/>
  <c r="AB84" i="2"/>
  <c r="AB337" i="2"/>
  <c r="AB606" i="2"/>
  <c r="AB379" i="2"/>
  <c r="AB650" i="2"/>
  <c r="AB518" i="2"/>
  <c r="AB505" i="2"/>
  <c r="AB820" i="2"/>
  <c r="AB342" i="2"/>
  <c r="AB743" i="2"/>
  <c r="AB526" i="2"/>
  <c r="AB807" i="2"/>
  <c r="AB359" i="2"/>
  <c r="AB738" i="2"/>
  <c r="AB594" i="2"/>
  <c r="AB861" i="2"/>
  <c r="AB566" i="2"/>
  <c r="AB813" i="2"/>
  <c r="AB404" i="2"/>
  <c r="AB685" i="2"/>
  <c r="AB930" i="2"/>
  <c r="AB519" i="2"/>
  <c r="AB440" i="2"/>
  <c r="AB540" i="2"/>
  <c r="AB686" i="2"/>
  <c r="AB858" i="2"/>
  <c r="AB891" i="2"/>
  <c r="AB867" i="2"/>
  <c r="AB148" i="2"/>
  <c r="AB411" i="2"/>
  <c r="AB854" i="2"/>
  <c r="AB794" i="2"/>
  <c r="AB767" i="2"/>
  <c r="AB65" i="2"/>
  <c r="AB97" i="2"/>
  <c r="AB230" i="2"/>
  <c r="AB40" i="2"/>
  <c r="AB226" i="2"/>
  <c r="AB198" i="2"/>
  <c r="AB42" i="2"/>
  <c r="AB688" i="2"/>
  <c r="AB241" i="2"/>
  <c r="AB577" i="2"/>
  <c r="AB323" i="2"/>
  <c r="AB384" i="2"/>
  <c r="AB614" i="2"/>
  <c r="AB914" i="2"/>
  <c r="AB142" i="2"/>
  <c r="AB171" i="2"/>
  <c r="AB452" i="2"/>
  <c r="AB799" i="2"/>
  <c r="AB281" i="2"/>
  <c r="AB864" i="2"/>
  <c r="AB138" i="2"/>
  <c r="AB285" i="2"/>
  <c r="AB68" i="2"/>
  <c r="AB177" i="2"/>
  <c r="AB119" i="2"/>
  <c r="AB547" i="2"/>
  <c r="AB607" i="2"/>
  <c r="AB783" i="2"/>
  <c r="AB667" i="2"/>
  <c r="AB784" i="2"/>
  <c r="AB265" i="2"/>
  <c r="AB59" i="2"/>
  <c r="AB673" i="2"/>
  <c r="AB539" i="2"/>
  <c r="AB847" i="2"/>
  <c r="AB863" i="2"/>
  <c r="AB153" i="2"/>
  <c r="AB229" i="2"/>
  <c r="AB557" i="2"/>
  <c r="AB512" i="2"/>
  <c r="AB190" i="2"/>
  <c r="AB619" i="2"/>
  <c r="AB665" i="2"/>
  <c r="AB553" i="2"/>
  <c r="AB367" i="2"/>
  <c r="AB656" i="2"/>
  <c r="AB449" i="2"/>
  <c r="AB592" i="2"/>
  <c r="AB766" i="2"/>
  <c r="AB63" i="2"/>
  <c r="AB905" i="2"/>
  <c r="AB205" i="2"/>
  <c r="AB202" i="2"/>
  <c r="AB417" i="2"/>
  <c r="AB459" i="2"/>
  <c r="AB268" i="2"/>
  <c r="AB865" i="2"/>
  <c r="AB115" i="2"/>
  <c r="AB257" i="2"/>
  <c r="AB203" i="2"/>
  <c r="AB781" i="2"/>
  <c r="AB558" i="2"/>
  <c r="AB398" i="2"/>
  <c r="AB456" i="2"/>
  <c r="AB900" i="2"/>
  <c r="AB297" i="2"/>
  <c r="AB712" i="2"/>
  <c r="AB220" i="2"/>
  <c r="AB89" i="2"/>
  <c r="AB31" i="2"/>
  <c r="AB465" i="2"/>
  <c r="AB530" i="2"/>
  <c r="AB353" i="2"/>
  <c r="AB75" i="2"/>
  <c r="AB287" i="2"/>
  <c r="AB644" i="2"/>
  <c r="AB277" i="2"/>
  <c r="AB506" i="2"/>
  <c r="AB160" i="2"/>
  <c r="AB942" i="2"/>
  <c r="AB690" i="2"/>
  <c r="AB637" i="2"/>
  <c r="AB663" i="2"/>
  <c r="AB176" i="2"/>
  <c r="AB25" i="2"/>
  <c r="AB898" i="2"/>
  <c r="AB878" i="2"/>
  <c r="AB909" i="2"/>
  <c r="AF9" i="2" l="1"/>
</calcChain>
</file>

<file path=xl/sharedStrings.xml><?xml version="1.0" encoding="utf-8"?>
<sst xmlns="http://schemas.openxmlformats.org/spreadsheetml/2006/main" count="563" uniqueCount="252">
  <si>
    <t>Date</t>
  </si>
  <si>
    <t>Aircraft</t>
  </si>
  <si>
    <t>Origin</t>
  </si>
  <si>
    <t>Destination</t>
  </si>
  <si>
    <t>Duration</t>
  </si>
  <si>
    <t>B764</t>
  </si>
  <si>
    <t>John F Kennedy Intl (KJFK)</t>
  </si>
  <si>
    <t>Los Angeles Intl (KLAX)</t>
  </si>
  <si>
    <t>06:05PM EDT</t>
  </si>
  <si>
    <t>08:16PM PDT</t>
  </si>
  <si>
    <t>B763</t>
  </si>
  <si>
    <t>05:25PM EDT</t>
  </si>
  <si>
    <t>07:53PM PDT</t>
  </si>
  <si>
    <t>05:23PM EDT</t>
  </si>
  <si>
    <t>07:45PM PDT</t>
  </si>
  <si>
    <t>05:44PM EDT</t>
  </si>
  <si>
    <t>08:18PM PDT</t>
  </si>
  <si>
    <t>05:27PM EDT</t>
  </si>
  <si>
    <t>07:47PM PDT</t>
  </si>
  <si>
    <t>05:36PM EDT</t>
  </si>
  <si>
    <t>08:10PM PDT</t>
  </si>
  <si>
    <t>05:30PM EDT</t>
  </si>
  <si>
    <t>08:02PM PDT</t>
  </si>
  <si>
    <t>05:54PM EDT</t>
  </si>
  <si>
    <t>08:42PM PDT</t>
  </si>
  <si>
    <t>05:41PM EDT</t>
  </si>
  <si>
    <t>05:26PM EDT</t>
  </si>
  <si>
    <t>07:56PM PDT</t>
  </si>
  <si>
    <t>05:29PM EDT</t>
  </si>
  <si>
    <t>07:40PM PDT</t>
  </si>
  <si>
    <t>05:49PM EDT</t>
  </si>
  <si>
    <t>08:27PM PDT</t>
  </si>
  <si>
    <t>05:33PM EDT</t>
  </si>
  <si>
    <t>05:32PM EDT</t>
  </si>
  <si>
    <t>06:03PM EDT</t>
  </si>
  <si>
    <t>05:42PM EDT</t>
  </si>
  <si>
    <t>08:13PM PDT</t>
  </si>
  <si>
    <t>07:07PM EDT</t>
  </si>
  <si>
    <t>10:24PM PDT</t>
  </si>
  <si>
    <t>08:11PM PDT</t>
  </si>
  <si>
    <t>08:04PM PDT</t>
  </si>
  <si>
    <t>05:31PM EDT</t>
  </si>
  <si>
    <t>08:07PM PDT</t>
  </si>
  <si>
    <t>05:58PM EDT</t>
  </si>
  <si>
    <t>08:23PM PDT</t>
  </si>
  <si>
    <t>06:22PM EDT</t>
  </si>
  <si>
    <t>06:15PM EDT</t>
  </si>
  <si>
    <t>08:14PM PDT</t>
  </si>
  <si>
    <t>05:28PM EDT</t>
  </si>
  <si>
    <t>07:57PM PDT</t>
  </si>
  <si>
    <t>05:40PM EDT</t>
  </si>
  <si>
    <t>08:06PM PDT</t>
  </si>
  <si>
    <t>06:44PM EDT</t>
  </si>
  <si>
    <t>09:07PM PDT</t>
  </si>
  <si>
    <t>06:14PM EDT</t>
  </si>
  <si>
    <t>08:31PM PDT</t>
  </si>
  <si>
    <t>07:54PM PDT</t>
  </si>
  <si>
    <t>07:14PM EDT</t>
  </si>
  <si>
    <t>09:54PM PDT</t>
  </si>
  <si>
    <t>06:06PM EDT</t>
  </si>
  <si>
    <t>09:05PM PDT</t>
  </si>
  <si>
    <t>05:18PM EDT</t>
  </si>
  <si>
    <t>07:37PM PDT</t>
  </si>
  <si>
    <t>05:45PM EDT</t>
  </si>
  <si>
    <t>07:51PM PDT</t>
  </si>
  <si>
    <t>05:37PM EDT</t>
  </si>
  <si>
    <t>07:43PM PDT</t>
  </si>
  <si>
    <t>05:24PM EDT</t>
  </si>
  <si>
    <t>07:35PM PDT</t>
  </si>
  <si>
    <t>07:36PM PDT</t>
  </si>
  <si>
    <t>05:39PM EDT</t>
  </si>
  <si>
    <t>07:58PM PDT</t>
  </si>
  <si>
    <t>08:00PM PDT</t>
  </si>
  <si>
    <t>07:59PM PDT</t>
  </si>
  <si>
    <t>08:15PM PDT</t>
  </si>
  <si>
    <t>05:27PM EST</t>
  </si>
  <si>
    <t>07:57PM PST</t>
  </si>
  <si>
    <t>05:24PM EST</t>
  </si>
  <si>
    <t>08:03PM PST</t>
  </si>
  <si>
    <t>06:07PM EST</t>
  </si>
  <si>
    <t>09:58PM PST</t>
  </si>
  <si>
    <t>05:22PM EST</t>
  </si>
  <si>
    <t>08:00PM PST</t>
  </si>
  <si>
    <t>05:23PM EST</t>
  </si>
  <si>
    <t>05:34PM EST</t>
  </si>
  <si>
    <t>08:24PM PST</t>
  </si>
  <si>
    <t>05:44PM EST</t>
  </si>
  <si>
    <t>08:30PM PST</t>
  </si>
  <si>
    <t>05:37PM EST</t>
  </si>
  <si>
    <t>08:33PM PST</t>
  </si>
  <si>
    <t>08:27PM PST</t>
  </si>
  <si>
    <t>05:45PM EST</t>
  </si>
  <si>
    <t>08:25PM PST</t>
  </si>
  <si>
    <t>08:16PM PST</t>
  </si>
  <si>
    <t>05:36PM EST</t>
  </si>
  <si>
    <t>08:32PM PST</t>
  </si>
  <si>
    <t>08:17PM PST</t>
  </si>
  <si>
    <t>08:12PM PST</t>
  </si>
  <si>
    <t>05:39PM EST</t>
  </si>
  <si>
    <t>08:14PM PST</t>
  </si>
  <si>
    <t>08:44PM EST</t>
  </si>
  <si>
    <t>11:24PM PST</t>
  </si>
  <si>
    <t>05:35PM EST</t>
  </si>
  <si>
    <t>08:19PM PST</t>
  </si>
  <si>
    <t>06:49PM EST</t>
  </si>
  <si>
    <t>09:09PM PST</t>
  </si>
  <si>
    <t>05:31PM EST</t>
  </si>
  <si>
    <t>08:01PM PST</t>
  </si>
  <si>
    <t>05:42PM EST</t>
  </si>
  <si>
    <t>07:39PM PST</t>
  </si>
  <si>
    <t>Gate Departure</t>
  </si>
  <si>
    <t>Gatel Arrival (pdt)</t>
  </si>
  <si>
    <t>05:43PM EDT</t>
  </si>
  <si>
    <t>05:05PM EDT</t>
  </si>
  <si>
    <t>08:01PM PDT</t>
  </si>
  <si>
    <t>05:06PM EDT</t>
  </si>
  <si>
    <t>05:15PM EDT</t>
  </si>
  <si>
    <t>05:08PM EDT</t>
  </si>
  <si>
    <t>07:55PM PDT</t>
  </si>
  <si>
    <t>05:20PM EDT</t>
  </si>
  <si>
    <t>08:17PM PDT</t>
  </si>
  <si>
    <t>05:09PM EDT</t>
  </si>
  <si>
    <t>05:16PM EDT</t>
  </si>
  <si>
    <t>08:52PM PDT</t>
  </si>
  <si>
    <t>05:14PM EDT</t>
  </si>
  <si>
    <t>08:03PM PDT</t>
  </si>
  <si>
    <t>05:10PM EDT</t>
  </si>
  <si>
    <t>05:13PM EDT</t>
  </si>
  <si>
    <t>08:39PM PDT</t>
  </si>
  <si>
    <t>08:09PM PDT</t>
  </si>
  <si>
    <t>05:50PM EDT</t>
  </si>
  <si>
    <t>08:34PM PDT</t>
  </si>
  <si>
    <t>08:19PM PDT</t>
  </si>
  <si>
    <t>08:50PM PDT</t>
  </si>
  <si>
    <t>10:34PM PDT</t>
  </si>
  <si>
    <t>08:20PM PDT</t>
  </si>
  <si>
    <t>05:21PM EDT</t>
  </si>
  <si>
    <t>06:07PM EDT</t>
  </si>
  <si>
    <t>08:40PM PDT</t>
  </si>
  <si>
    <t>05:57PM EDT</t>
  </si>
  <si>
    <t>08:24PM PDT</t>
  </si>
  <si>
    <t>05:07PM EDT</t>
  </si>
  <si>
    <t>05:11PM EDT</t>
  </si>
  <si>
    <t>09:16PM PDT</t>
  </si>
  <si>
    <t>06:58PM EDT</t>
  </si>
  <si>
    <t>10:06PM PDT</t>
  </si>
  <si>
    <t>05:51PM EDT</t>
  </si>
  <si>
    <t>09:19PM PDT</t>
  </si>
  <si>
    <t>07:49PM PDT</t>
  </si>
  <si>
    <t>05:19PM EDT</t>
  </si>
  <si>
    <t>05:04PM EDT</t>
  </si>
  <si>
    <t>07:44PM PDT</t>
  </si>
  <si>
    <t>08:12PM PDT</t>
  </si>
  <si>
    <t>08:32PM PDT</t>
  </si>
  <si>
    <t>05:12PM EDT</t>
  </si>
  <si>
    <t>08:30PM PDT</t>
  </si>
  <si>
    <t>08:25PM PDT</t>
  </si>
  <si>
    <t>05:10PM EST</t>
  </si>
  <si>
    <t>08:43PM PST</t>
  </si>
  <si>
    <t>05:07PM EST</t>
  </si>
  <si>
    <t>08:10PM PST</t>
  </si>
  <si>
    <t>10:06PM PST</t>
  </si>
  <si>
    <t>05:06PM EST</t>
  </si>
  <si>
    <t>08:06PM PST</t>
  </si>
  <si>
    <t>08:04PM PST</t>
  </si>
  <si>
    <t>05:21PM EST</t>
  </si>
  <si>
    <t>05:16PM EST</t>
  </si>
  <si>
    <t>08:42PM PST</t>
  </si>
  <si>
    <t>05:12PM EST</t>
  </si>
  <si>
    <t>08:38PM PST</t>
  </si>
  <si>
    <t>05:28PM EST</t>
  </si>
  <si>
    <t>05:08PM EST</t>
  </si>
  <si>
    <t>08:22PM PST</t>
  </si>
  <si>
    <t>08:36PM PST</t>
  </si>
  <si>
    <t>05:20PM EST</t>
  </si>
  <si>
    <t>08:29PM PST</t>
  </si>
  <si>
    <t>08:23PM PST</t>
  </si>
  <si>
    <t>05:15PM EST</t>
  </si>
  <si>
    <t>08:26PM PST</t>
  </si>
  <si>
    <t>08:13PM EST</t>
  </si>
  <si>
    <t>11:37PM PST</t>
  </si>
  <si>
    <t>05:17PM EST</t>
  </si>
  <si>
    <t>05:54PM EST</t>
  </si>
  <si>
    <t>09:19PM PST</t>
  </si>
  <si>
    <t>08:08PM PST</t>
  </si>
  <si>
    <t>07:51PM PST</t>
  </si>
  <si>
    <t>Schedule Departure</t>
  </si>
  <si>
    <t>Take off (JFK)</t>
  </si>
  <si>
    <t>Departure (take off)</t>
  </si>
  <si>
    <t>Arrival (landing)</t>
  </si>
  <si>
    <t>Taxi Time (JFK)</t>
  </si>
  <si>
    <t>Taxi Time (LAX)</t>
  </si>
  <si>
    <t>Landing (LAX)</t>
  </si>
  <si>
    <t>Gate Arrival</t>
  </si>
  <si>
    <t xml:space="preserve">Duration of Flight </t>
  </si>
  <si>
    <t>s</t>
  </si>
  <si>
    <t xml:space="preserve">Departure Delays </t>
  </si>
  <si>
    <t>Actule Departure</t>
  </si>
  <si>
    <t>Late</t>
  </si>
  <si>
    <t>Early Departure</t>
  </si>
  <si>
    <t>On Time</t>
  </si>
  <si>
    <t>Exponantial_Rate(Late)</t>
  </si>
  <si>
    <t>Exponantial_Rate(Early Departure)</t>
  </si>
  <si>
    <t>Positive Time Difference Between ST and ADT (min)</t>
  </si>
  <si>
    <t>Positive Time Difference Between ST and ADT (hh.mm.ss)</t>
  </si>
  <si>
    <t>Discription of Departure</t>
  </si>
  <si>
    <t>PDF</t>
  </si>
  <si>
    <t>Departure Delays DATAs</t>
  </si>
  <si>
    <t>Exponential Rate</t>
  </si>
  <si>
    <t>Random Number2</t>
  </si>
  <si>
    <t>Random Number1</t>
  </si>
  <si>
    <t>Departure Description</t>
  </si>
  <si>
    <t>Departure Delays (hh,mm,ss)</t>
  </si>
  <si>
    <t>Taxi Time (min)</t>
  </si>
  <si>
    <t>MAX</t>
  </si>
  <si>
    <t>MIN</t>
  </si>
  <si>
    <t>A</t>
  </si>
  <si>
    <t>B</t>
  </si>
  <si>
    <t>C</t>
  </si>
  <si>
    <t>Random Number3</t>
  </si>
  <si>
    <t xml:space="preserve">Take off time </t>
  </si>
  <si>
    <t>Duration of Flight</t>
  </si>
  <si>
    <t>Flight Duration</t>
  </si>
  <si>
    <t>Max (b)</t>
  </si>
  <si>
    <t>Min (a)</t>
  </si>
  <si>
    <t>(c)</t>
  </si>
  <si>
    <t>Random Number4</t>
  </si>
  <si>
    <t>Random Number5</t>
  </si>
  <si>
    <t>Random Number6</t>
  </si>
  <si>
    <t>Landing at LAX</t>
  </si>
  <si>
    <t>Duration of Flight (hh,mm,ss)</t>
  </si>
  <si>
    <t>Taxi Time(LAX)</t>
  </si>
  <si>
    <t>Random Number7</t>
  </si>
  <si>
    <t>Random Number8</t>
  </si>
  <si>
    <t>Arrival at the Gate</t>
  </si>
  <si>
    <t>In Flight Time</t>
  </si>
  <si>
    <t>In-Air Time (min)</t>
  </si>
  <si>
    <t>Taxi Time (LAX) (min)</t>
  </si>
  <si>
    <t>Taxi Time (JFK) (min)</t>
  </si>
  <si>
    <t>Penalty</t>
  </si>
  <si>
    <t>Schedule Departure (T/D)</t>
  </si>
  <si>
    <t>Total Duration of a flight</t>
  </si>
  <si>
    <t>Arrival Date/Time (LAX)</t>
  </si>
  <si>
    <t>Arrival Description</t>
  </si>
  <si>
    <t>Time Differnce in min</t>
  </si>
  <si>
    <t xml:space="preserve">Hour </t>
  </si>
  <si>
    <t>min</t>
  </si>
  <si>
    <t>Projected Schedule Arrival</t>
  </si>
  <si>
    <t xml:space="preserve">Total Panalty </t>
  </si>
  <si>
    <t>Early Arrival Limit</t>
  </si>
  <si>
    <t>Early Arrival Panalty</t>
  </si>
  <si>
    <t>Taxi time (JFK-min)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</si>
</sst>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[h]:mm:ss;@"/>
    <numFmt numFmtId="166" formatCode="[$-409]m/d/yy\ h:mm\ AM/P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5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21" fontId="0" fillId="0" borderId="0" xfId="0" applyNumberFormat="1"/>
    <xf numFmtId="21" fontId="1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165" fontId="0" fillId="0" borderId="0" xfId="0" applyNumberFormat="1"/>
    <xf numFmtId="18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3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/>
    <xf numFmtId="0" fontId="0" fillId="0" borderId="10" xfId="0" applyBorder="1"/>
    <xf numFmtId="0" fontId="0" fillId="0" borderId="0" xfId="0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NumberFormat="1" applyFont="1"/>
    <xf numFmtId="0" fontId="0" fillId="0" borderId="8" xfId="0" applyBorder="1"/>
    <xf numFmtId="21" fontId="0" fillId="0" borderId="0" xfId="0" applyNumberFormat="1" applyFont="1"/>
    <xf numFmtId="21" fontId="0" fillId="0" borderId="0" xfId="0" applyNumberFormat="1" applyFont="1" applyAlignment="1">
      <alignment horizontal="left"/>
    </xf>
    <xf numFmtId="164" fontId="0" fillId="0" borderId="0" xfId="0" applyNumberFormat="1" applyFont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166" fontId="0" fillId="0" borderId="0" xfId="0" applyNumberFormat="1"/>
    <xf numFmtId="166" fontId="1" fillId="0" borderId="0" xfId="0" applyNumberFormat="1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6" fontId="0" fillId="0" borderId="14" xfId="0" applyNumberFormat="1" applyBorder="1"/>
    <xf numFmtId="0" fontId="0" fillId="0" borderId="15" xfId="0" applyBorder="1"/>
    <xf numFmtId="0" fontId="0" fillId="0" borderId="1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Final_Simulation!$AB$1</c:f>
              <c:strCache>
                <c:ptCount val="1"/>
                <c:pt idx="0">
                  <c:v>Penalty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Final_Simulation!$AB$2:$AB$1000</c:f>
              <c:numCache>
                <c:formatCode>General</c:formatCode>
                <c:ptCount val="999"/>
                <c:pt idx="0">
                  <c:v>70</c:v>
                </c:pt>
                <c:pt idx="1">
                  <c:v>180</c:v>
                </c:pt>
                <c:pt idx="2">
                  <c:v>310</c:v>
                </c:pt>
                <c:pt idx="3">
                  <c:v>-20</c:v>
                </c:pt>
                <c:pt idx="4">
                  <c:v>10</c:v>
                </c:pt>
                <c:pt idx="5">
                  <c:v>110</c:v>
                </c:pt>
                <c:pt idx="6">
                  <c:v>110</c:v>
                </c:pt>
                <c:pt idx="7">
                  <c:v>-70</c:v>
                </c:pt>
                <c:pt idx="8">
                  <c:v>440</c:v>
                </c:pt>
                <c:pt idx="9">
                  <c:v>360</c:v>
                </c:pt>
                <c:pt idx="10">
                  <c:v>-290</c:v>
                </c:pt>
                <c:pt idx="11">
                  <c:v>-190</c:v>
                </c:pt>
                <c:pt idx="12">
                  <c:v>-190</c:v>
                </c:pt>
                <c:pt idx="13">
                  <c:v>410</c:v>
                </c:pt>
                <c:pt idx="14">
                  <c:v>210</c:v>
                </c:pt>
                <c:pt idx="15">
                  <c:v>380</c:v>
                </c:pt>
                <c:pt idx="16">
                  <c:v>70</c:v>
                </c:pt>
                <c:pt idx="17">
                  <c:v>40</c:v>
                </c:pt>
                <c:pt idx="18">
                  <c:v>400</c:v>
                </c:pt>
                <c:pt idx="19">
                  <c:v>980</c:v>
                </c:pt>
                <c:pt idx="20">
                  <c:v>70</c:v>
                </c:pt>
                <c:pt idx="21">
                  <c:v>100</c:v>
                </c:pt>
                <c:pt idx="22">
                  <c:v>190</c:v>
                </c:pt>
                <c:pt idx="23">
                  <c:v>-90</c:v>
                </c:pt>
                <c:pt idx="24">
                  <c:v>-180</c:v>
                </c:pt>
                <c:pt idx="25">
                  <c:v>-80</c:v>
                </c:pt>
                <c:pt idx="26">
                  <c:v>-160</c:v>
                </c:pt>
                <c:pt idx="27">
                  <c:v>-210</c:v>
                </c:pt>
                <c:pt idx="28">
                  <c:v>20</c:v>
                </c:pt>
                <c:pt idx="29">
                  <c:v>10</c:v>
                </c:pt>
                <c:pt idx="30">
                  <c:v>-120</c:v>
                </c:pt>
                <c:pt idx="31">
                  <c:v>90</c:v>
                </c:pt>
                <c:pt idx="32">
                  <c:v>390</c:v>
                </c:pt>
                <c:pt idx="33">
                  <c:v>190</c:v>
                </c:pt>
                <c:pt idx="34">
                  <c:v>-180</c:v>
                </c:pt>
                <c:pt idx="35">
                  <c:v>100</c:v>
                </c:pt>
                <c:pt idx="36">
                  <c:v>640</c:v>
                </c:pt>
                <c:pt idx="37">
                  <c:v>90</c:v>
                </c:pt>
                <c:pt idx="38">
                  <c:v>40</c:v>
                </c:pt>
                <c:pt idx="39">
                  <c:v>10</c:v>
                </c:pt>
                <c:pt idx="40">
                  <c:v>160</c:v>
                </c:pt>
                <c:pt idx="41">
                  <c:v>-90</c:v>
                </c:pt>
                <c:pt idx="42">
                  <c:v>140</c:v>
                </c:pt>
                <c:pt idx="43">
                  <c:v>550</c:v>
                </c:pt>
                <c:pt idx="44">
                  <c:v>50</c:v>
                </c:pt>
                <c:pt idx="45">
                  <c:v>50</c:v>
                </c:pt>
                <c:pt idx="46">
                  <c:v>480</c:v>
                </c:pt>
                <c:pt idx="47">
                  <c:v>-140</c:v>
                </c:pt>
                <c:pt idx="48">
                  <c:v>90</c:v>
                </c:pt>
                <c:pt idx="49">
                  <c:v>150</c:v>
                </c:pt>
                <c:pt idx="50">
                  <c:v>280</c:v>
                </c:pt>
                <c:pt idx="51">
                  <c:v>-190</c:v>
                </c:pt>
                <c:pt idx="52">
                  <c:v>30</c:v>
                </c:pt>
                <c:pt idx="53">
                  <c:v>-200</c:v>
                </c:pt>
                <c:pt idx="54">
                  <c:v>-170</c:v>
                </c:pt>
                <c:pt idx="55">
                  <c:v>0</c:v>
                </c:pt>
                <c:pt idx="56">
                  <c:v>320</c:v>
                </c:pt>
                <c:pt idx="57">
                  <c:v>-210</c:v>
                </c:pt>
                <c:pt idx="58">
                  <c:v>190</c:v>
                </c:pt>
                <c:pt idx="59">
                  <c:v>470</c:v>
                </c:pt>
                <c:pt idx="60">
                  <c:v>-120</c:v>
                </c:pt>
                <c:pt idx="61">
                  <c:v>270</c:v>
                </c:pt>
                <c:pt idx="62">
                  <c:v>230</c:v>
                </c:pt>
                <c:pt idx="63">
                  <c:v>-170</c:v>
                </c:pt>
                <c:pt idx="64">
                  <c:v>460</c:v>
                </c:pt>
                <c:pt idx="65">
                  <c:v>0</c:v>
                </c:pt>
                <c:pt idx="66">
                  <c:v>300</c:v>
                </c:pt>
                <c:pt idx="67">
                  <c:v>210</c:v>
                </c:pt>
                <c:pt idx="68">
                  <c:v>60</c:v>
                </c:pt>
                <c:pt idx="69">
                  <c:v>410</c:v>
                </c:pt>
                <c:pt idx="70">
                  <c:v>40</c:v>
                </c:pt>
                <c:pt idx="71">
                  <c:v>80</c:v>
                </c:pt>
                <c:pt idx="72">
                  <c:v>-250</c:v>
                </c:pt>
                <c:pt idx="73">
                  <c:v>-290</c:v>
                </c:pt>
                <c:pt idx="74">
                  <c:v>230</c:v>
                </c:pt>
                <c:pt idx="75">
                  <c:v>0</c:v>
                </c:pt>
                <c:pt idx="76">
                  <c:v>190</c:v>
                </c:pt>
                <c:pt idx="77">
                  <c:v>100</c:v>
                </c:pt>
                <c:pt idx="78">
                  <c:v>-130</c:v>
                </c:pt>
                <c:pt idx="79">
                  <c:v>250</c:v>
                </c:pt>
                <c:pt idx="80">
                  <c:v>-220</c:v>
                </c:pt>
                <c:pt idx="81">
                  <c:v>160</c:v>
                </c:pt>
                <c:pt idx="82">
                  <c:v>-280</c:v>
                </c:pt>
                <c:pt idx="83">
                  <c:v>-230</c:v>
                </c:pt>
                <c:pt idx="84">
                  <c:v>-90</c:v>
                </c:pt>
                <c:pt idx="85">
                  <c:v>-30</c:v>
                </c:pt>
                <c:pt idx="86">
                  <c:v>-10</c:v>
                </c:pt>
                <c:pt idx="87">
                  <c:v>260</c:v>
                </c:pt>
                <c:pt idx="88">
                  <c:v>210</c:v>
                </c:pt>
                <c:pt idx="89">
                  <c:v>250</c:v>
                </c:pt>
                <c:pt idx="90">
                  <c:v>0</c:v>
                </c:pt>
                <c:pt idx="91">
                  <c:v>160</c:v>
                </c:pt>
                <c:pt idx="92">
                  <c:v>170</c:v>
                </c:pt>
                <c:pt idx="93">
                  <c:v>130</c:v>
                </c:pt>
                <c:pt idx="94">
                  <c:v>-290</c:v>
                </c:pt>
                <c:pt idx="95">
                  <c:v>290</c:v>
                </c:pt>
                <c:pt idx="96">
                  <c:v>-70</c:v>
                </c:pt>
                <c:pt idx="97">
                  <c:v>130</c:v>
                </c:pt>
                <c:pt idx="98">
                  <c:v>210</c:v>
                </c:pt>
                <c:pt idx="99">
                  <c:v>40</c:v>
                </c:pt>
                <c:pt idx="100">
                  <c:v>430</c:v>
                </c:pt>
                <c:pt idx="101">
                  <c:v>-90</c:v>
                </c:pt>
                <c:pt idx="102">
                  <c:v>20</c:v>
                </c:pt>
                <c:pt idx="103">
                  <c:v>670</c:v>
                </c:pt>
                <c:pt idx="104">
                  <c:v>130</c:v>
                </c:pt>
                <c:pt idx="105">
                  <c:v>130</c:v>
                </c:pt>
                <c:pt idx="106">
                  <c:v>200</c:v>
                </c:pt>
                <c:pt idx="107">
                  <c:v>140</c:v>
                </c:pt>
                <c:pt idx="108">
                  <c:v>440</c:v>
                </c:pt>
                <c:pt idx="109">
                  <c:v>0</c:v>
                </c:pt>
                <c:pt idx="110">
                  <c:v>40</c:v>
                </c:pt>
                <c:pt idx="111">
                  <c:v>70</c:v>
                </c:pt>
                <c:pt idx="112">
                  <c:v>-60</c:v>
                </c:pt>
                <c:pt idx="113">
                  <c:v>-270</c:v>
                </c:pt>
                <c:pt idx="114">
                  <c:v>380</c:v>
                </c:pt>
                <c:pt idx="115">
                  <c:v>-230</c:v>
                </c:pt>
                <c:pt idx="116">
                  <c:v>80</c:v>
                </c:pt>
                <c:pt idx="117">
                  <c:v>-140</c:v>
                </c:pt>
                <c:pt idx="118">
                  <c:v>-120</c:v>
                </c:pt>
                <c:pt idx="119">
                  <c:v>150</c:v>
                </c:pt>
                <c:pt idx="120">
                  <c:v>70</c:v>
                </c:pt>
                <c:pt idx="121">
                  <c:v>20</c:v>
                </c:pt>
                <c:pt idx="122">
                  <c:v>30</c:v>
                </c:pt>
                <c:pt idx="123">
                  <c:v>370</c:v>
                </c:pt>
                <c:pt idx="124">
                  <c:v>290</c:v>
                </c:pt>
                <c:pt idx="125">
                  <c:v>-60</c:v>
                </c:pt>
                <c:pt idx="126">
                  <c:v>170</c:v>
                </c:pt>
                <c:pt idx="127">
                  <c:v>230</c:v>
                </c:pt>
                <c:pt idx="128">
                  <c:v>350</c:v>
                </c:pt>
                <c:pt idx="129">
                  <c:v>240</c:v>
                </c:pt>
                <c:pt idx="130">
                  <c:v>270</c:v>
                </c:pt>
                <c:pt idx="131">
                  <c:v>290</c:v>
                </c:pt>
                <c:pt idx="132">
                  <c:v>-110</c:v>
                </c:pt>
                <c:pt idx="133">
                  <c:v>50</c:v>
                </c:pt>
                <c:pt idx="134">
                  <c:v>190</c:v>
                </c:pt>
                <c:pt idx="135">
                  <c:v>120</c:v>
                </c:pt>
                <c:pt idx="136">
                  <c:v>250</c:v>
                </c:pt>
                <c:pt idx="137">
                  <c:v>50</c:v>
                </c:pt>
                <c:pt idx="138">
                  <c:v>180</c:v>
                </c:pt>
                <c:pt idx="139">
                  <c:v>90</c:v>
                </c:pt>
                <c:pt idx="140">
                  <c:v>240</c:v>
                </c:pt>
                <c:pt idx="141">
                  <c:v>220</c:v>
                </c:pt>
                <c:pt idx="142">
                  <c:v>-230</c:v>
                </c:pt>
                <c:pt idx="143">
                  <c:v>90</c:v>
                </c:pt>
                <c:pt idx="144">
                  <c:v>-130</c:v>
                </c:pt>
                <c:pt idx="145">
                  <c:v>140</c:v>
                </c:pt>
                <c:pt idx="146">
                  <c:v>450</c:v>
                </c:pt>
                <c:pt idx="147">
                  <c:v>220</c:v>
                </c:pt>
                <c:pt idx="148">
                  <c:v>-80</c:v>
                </c:pt>
                <c:pt idx="149">
                  <c:v>-40</c:v>
                </c:pt>
                <c:pt idx="150">
                  <c:v>10</c:v>
                </c:pt>
                <c:pt idx="151">
                  <c:v>-240</c:v>
                </c:pt>
                <c:pt idx="152">
                  <c:v>70</c:v>
                </c:pt>
                <c:pt idx="153">
                  <c:v>160</c:v>
                </c:pt>
                <c:pt idx="154">
                  <c:v>440</c:v>
                </c:pt>
                <c:pt idx="155">
                  <c:v>-250</c:v>
                </c:pt>
                <c:pt idx="156">
                  <c:v>-150</c:v>
                </c:pt>
                <c:pt idx="157">
                  <c:v>200</c:v>
                </c:pt>
                <c:pt idx="158">
                  <c:v>60</c:v>
                </c:pt>
                <c:pt idx="159">
                  <c:v>140</c:v>
                </c:pt>
                <c:pt idx="160">
                  <c:v>-50</c:v>
                </c:pt>
                <c:pt idx="161">
                  <c:v>-290</c:v>
                </c:pt>
                <c:pt idx="162">
                  <c:v>160</c:v>
                </c:pt>
                <c:pt idx="163">
                  <c:v>320</c:v>
                </c:pt>
                <c:pt idx="164">
                  <c:v>-230</c:v>
                </c:pt>
                <c:pt idx="165">
                  <c:v>220</c:v>
                </c:pt>
                <c:pt idx="166">
                  <c:v>380</c:v>
                </c:pt>
                <c:pt idx="167">
                  <c:v>-300</c:v>
                </c:pt>
                <c:pt idx="168">
                  <c:v>450</c:v>
                </c:pt>
                <c:pt idx="169">
                  <c:v>-180</c:v>
                </c:pt>
                <c:pt idx="170">
                  <c:v>-270</c:v>
                </c:pt>
                <c:pt idx="171">
                  <c:v>80</c:v>
                </c:pt>
                <c:pt idx="172">
                  <c:v>240</c:v>
                </c:pt>
                <c:pt idx="173">
                  <c:v>100</c:v>
                </c:pt>
                <c:pt idx="174">
                  <c:v>80</c:v>
                </c:pt>
                <c:pt idx="175">
                  <c:v>50</c:v>
                </c:pt>
                <c:pt idx="176">
                  <c:v>390</c:v>
                </c:pt>
                <c:pt idx="177">
                  <c:v>480</c:v>
                </c:pt>
                <c:pt idx="178">
                  <c:v>380</c:v>
                </c:pt>
                <c:pt idx="179">
                  <c:v>30</c:v>
                </c:pt>
                <c:pt idx="180">
                  <c:v>-50</c:v>
                </c:pt>
                <c:pt idx="181">
                  <c:v>550</c:v>
                </c:pt>
                <c:pt idx="182">
                  <c:v>140</c:v>
                </c:pt>
                <c:pt idx="183">
                  <c:v>-270</c:v>
                </c:pt>
                <c:pt idx="184">
                  <c:v>50</c:v>
                </c:pt>
                <c:pt idx="185">
                  <c:v>-270</c:v>
                </c:pt>
                <c:pt idx="186">
                  <c:v>-210</c:v>
                </c:pt>
                <c:pt idx="187">
                  <c:v>400</c:v>
                </c:pt>
                <c:pt idx="188">
                  <c:v>80</c:v>
                </c:pt>
                <c:pt idx="189">
                  <c:v>-110</c:v>
                </c:pt>
                <c:pt idx="190">
                  <c:v>150</c:v>
                </c:pt>
                <c:pt idx="191">
                  <c:v>40</c:v>
                </c:pt>
                <c:pt idx="192">
                  <c:v>290</c:v>
                </c:pt>
                <c:pt idx="193">
                  <c:v>60</c:v>
                </c:pt>
                <c:pt idx="194">
                  <c:v>-60</c:v>
                </c:pt>
                <c:pt idx="195">
                  <c:v>-90</c:v>
                </c:pt>
                <c:pt idx="196">
                  <c:v>290</c:v>
                </c:pt>
                <c:pt idx="197">
                  <c:v>-120</c:v>
                </c:pt>
                <c:pt idx="198">
                  <c:v>-290</c:v>
                </c:pt>
                <c:pt idx="199">
                  <c:v>-180</c:v>
                </c:pt>
                <c:pt idx="200">
                  <c:v>370</c:v>
                </c:pt>
                <c:pt idx="201">
                  <c:v>-270</c:v>
                </c:pt>
                <c:pt idx="202">
                  <c:v>-230</c:v>
                </c:pt>
                <c:pt idx="203">
                  <c:v>-170</c:v>
                </c:pt>
                <c:pt idx="204">
                  <c:v>-160</c:v>
                </c:pt>
                <c:pt idx="205">
                  <c:v>-200</c:v>
                </c:pt>
                <c:pt idx="206">
                  <c:v>190</c:v>
                </c:pt>
                <c:pt idx="207">
                  <c:v>60</c:v>
                </c:pt>
                <c:pt idx="208">
                  <c:v>-90</c:v>
                </c:pt>
                <c:pt idx="209">
                  <c:v>630</c:v>
                </c:pt>
                <c:pt idx="210">
                  <c:v>230</c:v>
                </c:pt>
                <c:pt idx="211">
                  <c:v>120</c:v>
                </c:pt>
                <c:pt idx="212">
                  <c:v>320</c:v>
                </c:pt>
                <c:pt idx="213">
                  <c:v>900</c:v>
                </c:pt>
                <c:pt idx="214">
                  <c:v>420</c:v>
                </c:pt>
                <c:pt idx="215">
                  <c:v>-130</c:v>
                </c:pt>
                <c:pt idx="216">
                  <c:v>730</c:v>
                </c:pt>
                <c:pt idx="217">
                  <c:v>-110</c:v>
                </c:pt>
                <c:pt idx="218">
                  <c:v>-40</c:v>
                </c:pt>
                <c:pt idx="219">
                  <c:v>60</c:v>
                </c:pt>
                <c:pt idx="220">
                  <c:v>230</c:v>
                </c:pt>
                <c:pt idx="221">
                  <c:v>470</c:v>
                </c:pt>
                <c:pt idx="222">
                  <c:v>300</c:v>
                </c:pt>
                <c:pt idx="223">
                  <c:v>-190</c:v>
                </c:pt>
                <c:pt idx="224">
                  <c:v>-30</c:v>
                </c:pt>
                <c:pt idx="225">
                  <c:v>480</c:v>
                </c:pt>
                <c:pt idx="226">
                  <c:v>320</c:v>
                </c:pt>
                <c:pt idx="227">
                  <c:v>-240</c:v>
                </c:pt>
                <c:pt idx="228">
                  <c:v>230</c:v>
                </c:pt>
                <c:pt idx="229">
                  <c:v>60</c:v>
                </c:pt>
                <c:pt idx="230">
                  <c:v>90</c:v>
                </c:pt>
                <c:pt idx="231">
                  <c:v>380</c:v>
                </c:pt>
                <c:pt idx="232">
                  <c:v>40</c:v>
                </c:pt>
                <c:pt idx="233">
                  <c:v>120</c:v>
                </c:pt>
                <c:pt idx="234">
                  <c:v>40</c:v>
                </c:pt>
                <c:pt idx="235">
                  <c:v>320</c:v>
                </c:pt>
                <c:pt idx="236">
                  <c:v>510</c:v>
                </c:pt>
                <c:pt idx="237">
                  <c:v>100</c:v>
                </c:pt>
                <c:pt idx="238">
                  <c:v>-240</c:v>
                </c:pt>
                <c:pt idx="239">
                  <c:v>190</c:v>
                </c:pt>
                <c:pt idx="240">
                  <c:v>50</c:v>
                </c:pt>
                <c:pt idx="241">
                  <c:v>-280</c:v>
                </c:pt>
                <c:pt idx="242">
                  <c:v>-210</c:v>
                </c:pt>
                <c:pt idx="243">
                  <c:v>-210</c:v>
                </c:pt>
                <c:pt idx="244">
                  <c:v>450</c:v>
                </c:pt>
                <c:pt idx="245">
                  <c:v>-300</c:v>
                </c:pt>
                <c:pt idx="246">
                  <c:v>-210</c:v>
                </c:pt>
                <c:pt idx="247">
                  <c:v>180</c:v>
                </c:pt>
                <c:pt idx="248">
                  <c:v>-170</c:v>
                </c:pt>
                <c:pt idx="249">
                  <c:v>400</c:v>
                </c:pt>
                <c:pt idx="250">
                  <c:v>80</c:v>
                </c:pt>
                <c:pt idx="251">
                  <c:v>80</c:v>
                </c:pt>
                <c:pt idx="252">
                  <c:v>-80</c:v>
                </c:pt>
                <c:pt idx="253">
                  <c:v>-10</c:v>
                </c:pt>
                <c:pt idx="254">
                  <c:v>810</c:v>
                </c:pt>
                <c:pt idx="255">
                  <c:v>290</c:v>
                </c:pt>
                <c:pt idx="256">
                  <c:v>360</c:v>
                </c:pt>
                <c:pt idx="257">
                  <c:v>390</c:v>
                </c:pt>
                <c:pt idx="258">
                  <c:v>150</c:v>
                </c:pt>
                <c:pt idx="259">
                  <c:v>180</c:v>
                </c:pt>
                <c:pt idx="260">
                  <c:v>100</c:v>
                </c:pt>
                <c:pt idx="261">
                  <c:v>20</c:v>
                </c:pt>
                <c:pt idx="262">
                  <c:v>-210</c:v>
                </c:pt>
                <c:pt idx="263">
                  <c:v>-220</c:v>
                </c:pt>
                <c:pt idx="264">
                  <c:v>420</c:v>
                </c:pt>
                <c:pt idx="265">
                  <c:v>-30</c:v>
                </c:pt>
                <c:pt idx="266">
                  <c:v>230</c:v>
                </c:pt>
                <c:pt idx="267">
                  <c:v>-230</c:v>
                </c:pt>
                <c:pt idx="268">
                  <c:v>40</c:v>
                </c:pt>
                <c:pt idx="269">
                  <c:v>480</c:v>
                </c:pt>
                <c:pt idx="270">
                  <c:v>-190</c:v>
                </c:pt>
                <c:pt idx="271">
                  <c:v>360</c:v>
                </c:pt>
                <c:pt idx="272">
                  <c:v>-260</c:v>
                </c:pt>
                <c:pt idx="273">
                  <c:v>-300</c:v>
                </c:pt>
                <c:pt idx="274">
                  <c:v>40</c:v>
                </c:pt>
                <c:pt idx="275">
                  <c:v>-170</c:v>
                </c:pt>
                <c:pt idx="276">
                  <c:v>60</c:v>
                </c:pt>
                <c:pt idx="277">
                  <c:v>-260</c:v>
                </c:pt>
                <c:pt idx="278">
                  <c:v>-20</c:v>
                </c:pt>
                <c:pt idx="279">
                  <c:v>-220</c:v>
                </c:pt>
                <c:pt idx="280">
                  <c:v>200</c:v>
                </c:pt>
                <c:pt idx="281">
                  <c:v>70</c:v>
                </c:pt>
                <c:pt idx="282">
                  <c:v>-210</c:v>
                </c:pt>
                <c:pt idx="283">
                  <c:v>-10</c:v>
                </c:pt>
                <c:pt idx="284">
                  <c:v>170</c:v>
                </c:pt>
                <c:pt idx="285">
                  <c:v>-80</c:v>
                </c:pt>
                <c:pt idx="286">
                  <c:v>-30</c:v>
                </c:pt>
                <c:pt idx="287">
                  <c:v>20</c:v>
                </c:pt>
                <c:pt idx="288">
                  <c:v>-300</c:v>
                </c:pt>
                <c:pt idx="289">
                  <c:v>140</c:v>
                </c:pt>
                <c:pt idx="290">
                  <c:v>-110</c:v>
                </c:pt>
                <c:pt idx="291">
                  <c:v>100</c:v>
                </c:pt>
                <c:pt idx="292">
                  <c:v>-120</c:v>
                </c:pt>
                <c:pt idx="293">
                  <c:v>50</c:v>
                </c:pt>
                <c:pt idx="294">
                  <c:v>430</c:v>
                </c:pt>
                <c:pt idx="295">
                  <c:v>-260</c:v>
                </c:pt>
                <c:pt idx="296">
                  <c:v>-160</c:v>
                </c:pt>
                <c:pt idx="297">
                  <c:v>-230</c:v>
                </c:pt>
                <c:pt idx="298">
                  <c:v>440</c:v>
                </c:pt>
                <c:pt idx="299">
                  <c:v>380</c:v>
                </c:pt>
                <c:pt idx="300">
                  <c:v>130</c:v>
                </c:pt>
                <c:pt idx="301">
                  <c:v>10</c:v>
                </c:pt>
                <c:pt idx="302">
                  <c:v>260</c:v>
                </c:pt>
                <c:pt idx="303">
                  <c:v>-90</c:v>
                </c:pt>
                <c:pt idx="304">
                  <c:v>200</c:v>
                </c:pt>
                <c:pt idx="305">
                  <c:v>360</c:v>
                </c:pt>
                <c:pt idx="306">
                  <c:v>-260</c:v>
                </c:pt>
                <c:pt idx="307">
                  <c:v>-220</c:v>
                </c:pt>
                <c:pt idx="308">
                  <c:v>-240</c:v>
                </c:pt>
                <c:pt idx="309">
                  <c:v>310</c:v>
                </c:pt>
                <c:pt idx="310">
                  <c:v>110</c:v>
                </c:pt>
                <c:pt idx="311">
                  <c:v>-150</c:v>
                </c:pt>
                <c:pt idx="312">
                  <c:v>170</c:v>
                </c:pt>
                <c:pt idx="313">
                  <c:v>-80</c:v>
                </c:pt>
                <c:pt idx="314">
                  <c:v>-120</c:v>
                </c:pt>
                <c:pt idx="315">
                  <c:v>230</c:v>
                </c:pt>
                <c:pt idx="316">
                  <c:v>320</c:v>
                </c:pt>
                <c:pt idx="317">
                  <c:v>620</c:v>
                </c:pt>
                <c:pt idx="318">
                  <c:v>-10</c:v>
                </c:pt>
                <c:pt idx="319">
                  <c:v>250</c:v>
                </c:pt>
                <c:pt idx="320">
                  <c:v>-180</c:v>
                </c:pt>
                <c:pt idx="321">
                  <c:v>390</c:v>
                </c:pt>
                <c:pt idx="322">
                  <c:v>350</c:v>
                </c:pt>
                <c:pt idx="323">
                  <c:v>-280</c:v>
                </c:pt>
                <c:pt idx="324">
                  <c:v>50</c:v>
                </c:pt>
                <c:pt idx="325">
                  <c:v>-60</c:v>
                </c:pt>
                <c:pt idx="326">
                  <c:v>460</c:v>
                </c:pt>
                <c:pt idx="327">
                  <c:v>-90</c:v>
                </c:pt>
                <c:pt idx="328">
                  <c:v>10</c:v>
                </c:pt>
                <c:pt idx="329">
                  <c:v>-30</c:v>
                </c:pt>
                <c:pt idx="330">
                  <c:v>170</c:v>
                </c:pt>
                <c:pt idx="331">
                  <c:v>10</c:v>
                </c:pt>
                <c:pt idx="332">
                  <c:v>-80</c:v>
                </c:pt>
                <c:pt idx="333">
                  <c:v>-170</c:v>
                </c:pt>
                <c:pt idx="334">
                  <c:v>60</c:v>
                </c:pt>
                <c:pt idx="335">
                  <c:v>230</c:v>
                </c:pt>
                <c:pt idx="336">
                  <c:v>160</c:v>
                </c:pt>
                <c:pt idx="337">
                  <c:v>90</c:v>
                </c:pt>
                <c:pt idx="338">
                  <c:v>-250</c:v>
                </c:pt>
                <c:pt idx="339">
                  <c:v>-190</c:v>
                </c:pt>
                <c:pt idx="340">
                  <c:v>-160</c:v>
                </c:pt>
                <c:pt idx="341">
                  <c:v>-290</c:v>
                </c:pt>
                <c:pt idx="342">
                  <c:v>130</c:v>
                </c:pt>
                <c:pt idx="343">
                  <c:v>70</c:v>
                </c:pt>
                <c:pt idx="344">
                  <c:v>-230</c:v>
                </c:pt>
                <c:pt idx="345">
                  <c:v>430</c:v>
                </c:pt>
                <c:pt idx="346">
                  <c:v>-180</c:v>
                </c:pt>
                <c:pt idx="347">
                  <c:v>100</c:v>
                </c:pt>
                <c:pt idx="348">
                  <c:v>90</c:v>
                </c:pt>
                <c:pt idx="349">
                  <c:v>70</c:v>
                </c:pt>
                <c:pt idx="350">
                  <c:v>470</c:v>
                </c:pt>
                <c:pt idx="351">
                  <c:v>560</c:v>
                </c:pt>
                <c:pt idx="352">
                  <c:v>100</c:v>
                </c:pt>
                <c:pt idx="353">
                  <c:v>140</c:v>
                </c:pt>
                <c:pt idx="354">
                  <c:v>-50</c:v>
                </c:pt>
                <c:pt idx="355">
                  <c:v>170</c:v>
                </c:pt>
                <c:pt idx="356">
                  <c:v>-130</c:v>
                </c:pt>
                <c:pt idx="357">
                  <c:v>150</c:v>
                </c:pt>
                <c:pt idx="358">
                  <c:v>310</c:v>
                </c:pt>
                <c:pt idx="359">
                  <c:v>140</c:v>
                </c:pt>
                <c:pt idx="360">
                  <c:v>290</c:v>
                </c:pt>
                <c:pt idx="361">
                  <c:v>-270</c:v>
                </c:pt>
                <c:pt idx="362">
                  <c:v>240</c:v>
                </c:pt>
                <c:pt idx="363">
                  <c:v>180</c:v>
                </c:pt>
                <c:pt idx="364">
                  <c:v>210</c:v>
                </c:pt>
                <c:pt idx="365">
                  <c:v>190</c:v>
                </c:pt>
                <c:pt idx="366">
                  <c:v>860</c:v>
                </c:pt>
                <c:pt idx="367">
                  <c:v>70</c:v>
                </c:pt>
                <c:pt idx="368">
                  <c:v>-110</c:v>
                </c:pt>
                <c:pt idx="369">
                  <c:v>-20</c:v>
                </c:pt>
                <c:pt idx="370">
                  <c:v>-60</c:v>
                </c:pt>
                <c:pt idx="371">
                  <c:v>-250</c:v>
                </c:pt>
                <c:pt idx="372">
                  <c:v>-190</c:v>
                </c:pt>
                <c:pt idx="373">
                  <c:v>480</c:v>
                </c:pt>
                <c:pt idx="374">
                  <c:v>-30</c:v>
                </c:pt>
                <c:pt idx="375">
                  <c:v>70</c:v>
                </c:pt>
                <c:pt idx="376">
                  <c:v>740</c:v>
                </c:pt>
                <c:pt idx="377">
                  <c:v>50</c:v>
                </c:pt>
                <c:pt idx="378">
                  <c:v>130</c:v>
                </c:pt>
                <c:pt idx="379">
                  <c:v>-300</c:v>
                </c:pt>
                <c:pt idx="380">
                  <c:v>-210</c:v>
                </c:pt>
                <c:pt idx="381">
                  <c:v>50</c:v>
                </c:pt>
                <c:pt idx="382">
                  <c:v>380</c:v>
                </c:pt>
                <c:pt idx="383">
                  <c:v>150</c:v>
                </c:pt>
                <c:pt idx="384">
                  <c:v>590</c:v>
                </c:pt>
                <c:pt idx="385">
                  <c:v>-50</c:v>
                </c:pt>
                <c:pt idx="386">
                  <c:v>-140</c:v>
                </c:pt>
                <c:pt idx="387">
                  <c:v>160</c:v>
                </c:pt>
                <c:pt idx="388">
                  <c:v>510</c:v>
                </c:pt>
                <c:pt idx="389">
                  <c:v>-210</c:v>
                </c:pt>
                <c:pt idx="390">
                  <c:v>-40</c:v>
                </c:pt>
                <c:pt idx="391">
                  <c:v>150</c:v>
                </c:pt>
                <c:pt idx="392">
                  <c:v>480</c:v>
                </c:pt>
                <c:pt idx="393">
                  <c:v>-200</c:v>
                </c:pt>
                <c:pt idx="394">
                  <c:v>300</c:v>
                </c:pt>
                <c:pt idx="395">
                  <c:v>-70</c:v>
                </c:pt>
                <c:pt idx="396">
                  <c:v>-140</c:v>
                </c:pt>
                <c:pt idx="397">
                  <c:v>170</c:v>
                </c:pt>
                <c:pt idx="398">
                  <c:v>-300</c:v>
                </c:pt>
                <c:pt idx="399">
                  <c:v>-120</c:v>
                </c:pt>
                <c:pt idx="400">
                  <c:v>180</c:v>
                </c:pt>
                <c:pt idx="401">
                  <c:v>50</c:v>
                </c:pt>
                <c:pt idx="402">
                  <c:v>120</c:v>
                </c:pt>
                <c:pt idx="403">
                  <c:v>-110</c:v>
                </c:pt>
                <c:pt idx="404">
                  <c:v>350</c:v>
                </c:pt>
                <c:pt idx="405">
                  <c:v>220</c:v>
                </c:pt>
                <c:pt idx="406">
                  <c:v>40</c:v>
                </c:pt>
                <c:pt idx="407">
                  <c:v>-250</c:v>
                </c:pt>
                <c:pt idx="408">
                  <c:v>120</c:v>
                </c:pt>
                <c:pt idx="409">
                  <c:v>50</c:v>
                </c:pt>
                <c:pt idx="410">
                  <c:v>140</c:v>
                </c:pt>
                <c:pt idx="411">
                  <c:v>350</c:v>
                </c:pt>
                <c:pt idx="412">
                  <c:v>140</c:v>
                </c:pt>
                <c:pt idx="413">
                  <c:v>180</c:v>
                </c:pt>
                <c:pt idx="414">
                  <c:v>40</c:v>
                </c:pt>
                <c:pt idx="415">
                  <c:v>210</c:v>
                </c:pt>
                <c:pt idx="416">
                  <c:v>90</c:v>
                </c:pt>
                <c:pt idx="417">
                  <c:v>260</c:v>
                </c:pt>
                <c:pt idx="418">
                  <c:v>210</c:v>
                </c:pt>
                <c:pt idx="419">
                  <c:v>310</c:v>
                </c:pt>
                <c:pt idx="420">
                  <c:v>-220</c:v>
                </c:pt>
                <c:pt idx="421">
                  <c:v>70</c:v>
                </c:pt>
                <c:pt idx="422">
                  <c:v>350</c:v>
                </c:pt>
                <c:pt idx="423">
                  <c:v>130</c:v>
                </c:pt>
                <c:pt idx="424">
                  <c:v>-120</c:v>
                </c:pt>
                <c:pt idx="425">
                  <c:v>140</c:v>
                </c:pt>
                <c:pt idx="426">
                  <c:v>60</c:v>
                </c:pt>
                <c:pt idx="427">
                  <c:v>100</c:v>
                </c:pt>
                <c:pt idx="428">
                  <c:v>420</c:v>
                </c:pt>
                <c:pt idx="429">
                  <c:v>80</c:v>
                </c:pt>
                <c:pt idx="430">
                  <c:v>160</c:v>
                </c:pt>
                <c:pt idx="431">
                  <c:v>70</c:v>
                </c:pt>
                <c:pt idx="432">
                  <c:v>-190</c:v>
                </c:pt>
                <c:pt idx="433">
                  <c:v>290</c:v>
                </c:pt>
                <c:pt idx="434">
                  <c:v>120</c:v>
                </c:pt>
                <c:pt idx="435">
                  <c:v>250</c:v>
                </c:pt>
                <c:pt idx="436">
                  <c:v>-210</c:v>
                </c:pt>
                <c:pt idx="437">
                  <c:v>60</c:v>
                </c:pt>
                <c:pt idx="438">
                  <c:v>220</c:v>
                </c:pt>
                <c:pt idx="439">
                  <c:v>60</c:v>
                </c:pt>
                <c:pt idx="440">
                  <c:v>400</c:v>
                </c:pt>
                <c:pt idx="441">
                  <c:v>-220</c:v>
                </c:pt>
                <c:pt idx="442">
                  <c:v>-90</c:v>
                </c:pt>
                <c:pt idx="443">
                  <c:v>20</c:v>
                </c:pt>
                <c:pt idx="444">
                  <c:v>160</c:v>
                </c:pt>
                <c:pt idx="445">
                  <c:v>-260</c:v>
                </c:pt>
                <c:pt idx="446">
                  <c:v>470</c:v>
                </c:pt>
                <c:pt idx="447">
                  <c:v>10</c:v>
                </c:pt>
                <c:pt idx="448">
                  <c:v>130</c:v>
                </c:pt>
                <c:pt idx="449">
                  <c:v>-100</c:v>
                </c:pt>
                <c:pt idx="450">
                  <c:v>240</c:v>
                </c:pt>
                <c:pt idx="451">
                  <c:v>-270</c:v>
                </c:pt>
                <c:pt idx="452">
                  <c:v>300</c:v>
                </c:pt>
                <c:pt idx="453">
                  <c:v>330</c:v>
                </c:pt>
                <c:pt idx="454">
                  <c:v>240</c:v>
                </c:pt>
                <c:pt idx="455">
                  <c:v>20</c:v>
                </c:pt>
                <c:pt idx="456">
                  <c:v>620</c:v>
                </c:pt>
                <c:pt idx="457">
                  <c:v>400</c:v>
                </c:pt>
                <c:pt idx="458">
                  <c:v>-210</c:v>
                </c:pt>
                <c:pt idx="459">
                  <c:v>-140</c:v>
                </c:pt>
                <c:pt idx="460">
                  <c:v>80</c:v>
                </c:pt>
                <c:pt idx="461">
                  <c:v>250</c:v>
                </c:pt>
                <c:pt idx="462">
                  <c:v>50</c:v>
                </c:pt>
                <c:pt idx="463">
                  <c:v>490</c:v>
                </c:pt>
                <c:pt idx="464">
                  <c:v>280</c:v>
                </c:pt>
                <c:pt idx="465">
                  <c:v>110</c:v>
                </c:pt>
                <c:pt idx="466">
                  <c:v>390</c:v>
                </c:pt>
                <c:pt idx="467">
                  <c:v>-60</c:v>
                </c:pt>
                <c:pt idx="468">
                  <c:v>-120</c:v>
                </c:pt>
                <c:pt idx="469">
                  <c:v>390</c:v>
                </c:pt>
                <c:pt idx="470">
                  <c:v>-190</c:v>
                </c:pt>
                <c:pt idx="471">
                  <c:v>20</c:v>
                </c:pt>
                <c:pt idx="472">
                  <c:v>40</c:v>
                </c:pt>
                <c:pt idx="473">
                  <c:v>-80</c:v>
                </c:pt>
                <c:pt idx="474">
                  <c:v>30</c:v>
                </c:pt>
                <c:pt idx="475">
                  <c:v>-290</c:v>
                </c:pt>
                <c:pt idx="476">
                  <c:v>290</c:v>
                </c:pt>
                <c:pt idx="477">
                  <c:v>160</c:v>
                </c:pt>
                <c:pt idx="478">
                  <c:v>1000</c:v>
                </c:pt>
                <c:pt idx="479">
                  <c:v>340</c:v>
                </c:pt>
                <c:pt idx="480">
                  <c:v>100</c:v>
                </c:pt>
                <c:pt idx="481">
                  <c:v>50</c:v>
                </c:pt>
                <c:pt idx="482">
                  <c:v>90</c:v>
                </c:pt>
                <c:pt idx="483">
                  <c:v>110</c:v>
                </c:pt>
                <c:pt idx="484">
                  <c:v>-90</c:v>
                </c:pt>
                <c:pt idx="485">
                  <c:v>-90</c:v>
                </c:pt>
                <c:pt idx="486">
                  <c:v>40</c:v>
                </c:pt>
                <c:pt idx="487">
                  <c:v>-140</c:v>
                </c:pt>
                <c:pt idx="488">
                  <c:v>250</c:v>
                </c:pt>
                <c:pt idx="489">
                  <c:v>270</c:v>
                </c:pt>
                <c:pt idx="490">
                  <c:v>380</c:v>
                </c:pt>
                <c:pt idx="491">
                  <c:v>160</c:v>
                </c:pt>
                <c:pt idx="492">
                  <c:v>20</c:v>
                </c:pt>
                <c:pt idx="493">
                  <c:v>420</c:v>
                </c:pt>
                <c:pt idx="494">
                  <c:v>360</c:v>
                </c:pt>
                <c:pt idx="495">
                  <c:v>290</c:v>
                </c:pt>
                <c:pt idx="496">
                  <c:v>230</c:v>
                </c:pt>
                <c:pt idx="497">
                  <c:v>120</c:v>
                </c:pt>
                <c:pt idx="498">
                  <c:v>30</c:v>
                </c:pt>
                <c:pt idx="499">
                  <c:v>40</c:v>
                </c:pt>
                <c:pt idx="500">
                  <c:v>-170</c:v>
                </c:pt>
                <c:pt idx="501">
                  <c:v>240</c:v>
                </c:pt>
                <c:pt idx="502">
                  <c:v>-290</c:v>
                </c:pt>
                <c:pt idx="503">
                  <c:v>-200</c:v>
                </c:pt>
                <c:pt idx="504">
                  <c:v>480</c:v>
                </c:pt>
                <c:pt idx="505">
                  <c:v>-270</c:v>
                </c:pt>
                <c:pt idx="506">
                  <c:v>20</c:v>
                </c:pt>
                <c:pt idx="507">
                  <c:v>30</c:v>
                </c:pt>
                <c:pt idx="508">
                  <c:v>80</c:v>
                </c:pt>
                <c:pt idx="509">
                  <c:v>-70</c:v>
                </c:pt>
                <c:pt idx="510">
                  <c:v>-190</c:v>
                </c:pt>
                <c:pt idx="511">
                  <c:v>110</c:v>
                </c:pt>
                <c:pt idx="512">
                  <c:v>140</c:v>
                </c:pt>
                <c:pt idx="513">
                  <c:v>630</c:v>
                </c:pt>
                <c:pt idx="514">
                  <c:v>170</c:v>
                </c:pt>
                <c:pt idx="515">
                  <c:v>130</c:v>
                </c:pt>
                <c:pt idx="516">
                  <c:v>20</c:v>
                </c:pt>
                <c:pt idx="517">
                  <c:v>140</c:v>
                </c:pt>
                <c:pt idx="518">
                  <c:v>220</c:v>
                </c:pt>
                <c:pt idx="519">
                  <c:v>40</c:v>
                </c:pt>
                <c:pt idx="520">
                  <c:v>-100</c:v>
                </c:pt>
                <c:pt idx="521">
                  <c:v>90</c:v>
                </c:pt>
                <c:pt idx="522">
                  <c:v>190</c:v>
                </c:pt>
                <c:pt idx="523">
                  <c:v>1300</c:v>
                </c:pt>
                <c:pt idx="524">
                  <c:v>-110</c:v>
                </c:pt>
                <c:pt idx="525">
                  <c:v>-100</c:v>
                </c:pt>
                <c:pt idx="526">
                  <c:v>310</c:v>
                </c:pt>
                <c:pt idx="527">
                  <c:v>-10</c:v>
                </c:pt>
                <c:pt idx="528">
                  <c:v>-200</c:v>
                </c:pt>
                <c:pt idx="529">
                  <c:v>50</c:v>
                </c:pt>
                <c:pt idx="530">
                  <c:v>100</c:v>
                </c:pt>
                <c:pt idx="531">
                  <c:v>220</c:v>
                </c:pt>
                <c:pt idx="532">
                  <c:v>-240</c:v>
                </c:pt>
                <c:pt idx="533">
                  <c:v>-10</c:v>
                </c:pt>
                <c:pt idx="534">
                  <c:v>150</c:v>
                </c:pt>
                <c:pt idx="535">
                  <c:v>-260</c:v>
                </c:pt>
                <c:pt idx="536">
                  <c:v>10</c:v>
                </c:pt>
                <c:pt idx="537">
                  <c:v>270</c:v>
                </c:pt>
                <c:pt idx="538">
                  <c:v>-230</c:v>
                </c:pt>
                <c:pt idx="539">
                  <c:v>10</c:v>
                </c:pt>
                <c:pt idx="540">
                  <c:v>-260</c:v>
                </c:pt>
                <c:pt idx="541">
                  <c:v>-130</c:v>
                </c:pt>
                <c:pt idx="542">
                  <c:v>-180</c:v>
                </c:pt>
                <c:pt idx="543">
                  <c:v>90</c:v>
                </c:pt>
                <c:pt idx="544">
                  <c:v>280</c:v>
                </c:pt>
                <c:pt idx="545">
                  <c:v>50</c:v>
                </c:pt>
                <c:pt idx="546">
                  <c:v>280</c:v>
                </c:pt>
                <c:pt idx="547">
                  <c:v>-170</c:v>
                </c:pt>
                <c:pt idx="548">
                  <c:v>220</c:v>
                </c:pt>
                <c:pt idx="549">
                  <c:v>90</c:v>
                </c:pt>
                <c:pt idx="550">
                  <c:v>-140</c:v>
                </c:pt>
                <c:pt idx="551">
                  <c:v>190</c:v>
                </c:pt>
                <c:pt idx="552">
                  <c:v>170</c:v>
                </c:pt>
                <c:pt idx="553">
                  <c:v>440</c:v>
                </c:pt>
                <c:pt idx="554">
                  <c:v>60</c:v>
                </c:pt>
                <c:pt idx="555">
                  <c:v>680</c:v>
                </c:pt>
                <c:pt idx="556">
                  <c:v>80</c:v>
                </c:pt>
                <c:pt idx="557">
                  <c:v>0</c:v>
                </c:pt>
                <c:pt idx="558">
                  <c:v>490</c:v>
                </c:pt>
                <c:pt idx="559">
                  <c:v>-60</c:v>
                </c:pt>
                <c:pt idx="560">
                  <c:v>-50</c:v>
                </c:pt>
                <c:pt idx="561">
                  <c:v>250</c:v>
                </c:pt>
                <c:pt idx="562">
                  <c:v>460</c:v>
                </c:pt>
                <c:pt idx="563">
                  <c:v>230</c:v>
                </c:pt>
                <c:pt idx="564">
                  <c:v>-260</c:v>
                </c:pt>
                <c:pt idx="565">
                  <c:v>-190</c:v>
                </c:pt>
                <c:pt idx="566">
                  <c:v>-50</c:v>
                </c:pt>
                <c:pt idx="567">
                  <c:v>260</c:v>
                </c:pt>
                <c:pt idx="568">
                  <c:v>70</c:v>
                </c:pt>
                <c:pt idx="569">
                  <c:v>550</c:v>
                </c:pt>
                <c:pt idx="570">
                  <c:v>290</c:v>
                </c:pt>
                <c:pt idx="571">
                  <c:v>40</c:v>
                </c:pt>
                <c:pt idx="572">
                  <c:v>-100</c:v>
                </c:pt>
                <c:pt idx="573">
                  <c:v>240</c:v>
                </c:pt>
                <c:pt idx="574">
                  <c:v>-220</c:v>
                </c:pt>
                <c:pt idx="575">
                  <c:v>170</c:v>
                </c:pt>
                <c:pt idx="576">
                  <c:v>90</c:v>
                </c:pt>
                <c:pt idx="577">
                  <c:v>520</c:v>
                </c:pt>
                <c:pt idx="578">
                  <c:v>-140</c:v>
                </c:pt>
                <c:pt idx="579">
                  <c:v>250</c:v>
                </c:pt>
                <c:pt idx="580">
                  <c:v>180</c:v>
                </c:pt>
                <c:pt idx="581">
                  <c:v>70</c:v>
                </c:pt>
                <c:pt idx="582">
                  <c:v>-100</c:v>
                </c:pt>
                <c:pt idx="583">
                  <c:v>430</c:v>
                </c:pt>
                <c:pt idx="584">
                  <c:v>70</c:v>
                </c:pt>
                <c:pt idx="585">
                  <c:v>-220</c:v>
                </c:pt>
                <c:pt idx="586">
                  <c:v>170</c:v>
                </c:pt>
                <c:pt idx="587">
                  <c:v>-190</c:v>
                </c:pt>
                <c:pt idx="588">
                  <c:v>50</c:v>
                </c:pt>
                <c:pt idx="589">
                  <c:v>140</c:v>
                </c:pt>
                <c:pt idx="590">
                  <c:v>-180</c:v>
                </c:pt>
                <c:pt idx="591">
                  <c:v>-230</c:v>
                </c:pt>
                <c:pt idx="592">
                  <c:v>-130</c:v>
                </c:pt>
                <c:pt idx="593">
                  <c:v>80</c:v>
                </c:pt>
                <c:pt idx="594">
                  <c:v>40</c:v>
                </c:pt>
                <c:pt idx="595">
                  <c:v>40</c:v>
                </c:pt>
                <c:pt idx="596">
                  <c:v>280</c:v>
                </c:pt>
                <c:pt idx="597">
                  <c:v>-240</c:v>
                </c:pt>
                <c:pt idx="598">
                  <c:v>420</c:v>
                </c:pt>
                <c:pt idx="599">
                  <c:v>70</c:v>
                </c:pt>
                <c:pt idx="600">
                  <c:v>240</c:v>
                </c:pt>
                <c:pt idx="601">
                  <c:v>30</c:v>
                </c:pt>
                <c:pt idx="602">
                  <c:v>270</c:v>
                </c:pt>
                <c:pt idx="603">
                  <c:v>-40</c:v>
                </c:pt>
                <c:pt idx="604">
                  <c:v>360</c:v>
                </c:pt>
                <c:pt idx="605">
                  <c:v>150</c:v>
                </c:pt>
                <c:pt idx="606">
                  <c:v>-160</c:v>
                </c:pt>
                <c:pt idx="607">
                  <c:v>40</c:v>
                </c:pt>
                <c:pt idx="608">
                  <c:v>-210</c:v>
                </c:pt>
                <c:pt idx="609">
                  <c:v>-260</c:v>
                </c:pt>
                <c:pt idx="610">
                  <c:v>-270</c:v>
                </c:pt>
                <c:pt idx="611">
                  <c:v>270</c:v>
                </c:pt>
                <c:pt idx="612">
                  <c:v>-120</c:v>
                </c:pt>
                <c:pt idx="613">
                  <c:v>150</c:v>
                </c:pt>
                <c:pt idx="614">
                  <c:v>-290</c:v>
                </c:pt>
                <c:pt idx="615">
                  <c:v>280</c:v>
                </c:pt>
                <c:pt idx="616">
                  <c:v>-80</c:v>
                </c:pt>
                <c:pt idx="617">
                  <c:v>150</c:v>
                </c:pt>
                <c:pt idx="618">
                  <c:v>-250</c:v>
                </c:pt>
                <c:pt idx="619">
                  <c:v>30</c:v>
                </c:pt>
                <c:pt idx="620">
                  <c:v>170</c:v>
                </c:pt>
                <c:pt idx="621">
                  <c:v>340</c:v>
                </c:pt>
                <c:pt idx="622">
                  <c:v>310</c:v>
                </c:pt>
                <c:pt idx="623">
                  <c:v>-270</c:v>
                </c:pt>
                <c:pt idx="624">
                  <c:v>140</c:v>
                </c:pt>
                <c:pt idx="625">
                  <c:v>150</c:v>
                </c:pt>
                <c:pt idx="626">
                  <c:v>120</c:v>
                </c:pt>
                <c:pt idx="627">
                  <c:v>240</c:v>
                </c:pt>
                <c:pt idx="628">
                  <c:v>240</c:v>
                </c:pt>
                <c:pt idx="629">
                  <c:v>-90</c:v>
                </c:pt>
                <c:pt idx="630">
                  <c:v>-60</c:v>
                </c:pt>
                <c:pt idx="631">
                  <c:v>210</c:v>
                </c:pt>
                <c:pt idx="632">
                  <c:v>70</c:v>
                </c:pt>
                <c:pt idx="633">
                  <c:v>-10</c:v>
                </c:pt>
                <c:pt idx="634">
                  <c:v>-110</c:v>
                </c:pt>
                <c:pt idx="635">
                  <c:v>10</c:v>
                </c:pt>
                <c:pt idx="636">
                  <c:v>70</c:v>
                </c:pt>
                <c:pt idx="637">
                  <c:v>-140</c:v>
                </c:pt>
                <c:pt idx="638">
                  <c:v>-130</c:v>
                </c:pt>
                <c:pt idx="639">
                  <c:v>-10</c:v>
                </c:pt>
                <c:pt idx="640">
                  <c:v>-260</c:v>
                </c:pt>
                <c:pt idx="641">
                  <c:v>80</c:v>
                </c:pt>
                <c:pt idx="642">
                  <c:v>60</c:v>
                </c:pt>
                <c:pt idx="643">
                  <c:v>370</c:v>
                </c:pt>
                <c:pt idx="644">
                  <c:v>-200</c:v>
                </c:pt>
                <c:pt idx="645">
                  <c:v>300</c:v>
                </c:pt>
                <c:pt idx="646">
                  <c:v>40</c:v>
                </c:pt>
                <c:pt idx="647">
                  <c:v>-220</c:v>
                </c:pt>
                <c:pt idx="648">
                  <c:v>660</c:v>
                </c:pt>
                <c:pt idx="649">
                  <c:v>-210</c:v>
                </c:pt>
                <c:pt idx="650">
                  <c:v>-10</c:v>
                </c:pt>
                <c:pt idx="651">
                  <c:v>-240</c:v>
                </c:pt>
                <c:pt idx="652">
                  <c:v>-140</c:v>
                </c:pt>
                <c:pt idx="653">
                  <c:v>110</c:v>
                </c:pt>
                <c:pt idx="654">
                  <c:v>200</c:v>
                </c:pt>
                <c:pt idx="655">
                  <c:v>-260</c:v>
                </c:pt>
                <c:pt idx="656">
                  <c:v>310</c:v>
                </c:pt>
                <c:pt idx="657">
                  <c:v>120</c:v>
                </c:pt>
                <c:pt idx="658">
                  <c:v>-110</c:v>
                </c:pt>
                <c:pt idx="659">
                  <c:v>740</c:v>
                </c:pt>
                <c:pt idx="660">
                  <c:v>-210</c:v>
                </c:pt>
                <c:pt idx="661">
                  <c:v>200</c:v>
                </c:pt>
                <c:pt idx="662">
                  <c:v>10</c:v>
                </c:pt>
                <c:pt idx="663">
                  <c:v>420</c:v>
                </c:pt>
                <c:pt idx="664">
                  <c:v>190</c:v>
                </c:pt>
                <c:pt idx="665">
                  <c:v>190</c:v>
                </c:pt>
                <c:pt idx="666">
                  <c:v>-250</c:v>
                </c:pt>
                <c:pt idx="667">
                  <c:v>-110</c:v>
                </c:pt>
                <c:pt idx="668">
                  <c:v>-280</c:v>
                </c:pt>
                <c:pt idx="669">
                  <c:v>170</c:v>
                </c:pt>
                <c:pt idx="670">
                  <c:v>490</c:v>
                </c:pt>
                <c:pt idx="671">
                  <c:v>470</c:v>
                </c:pt>
                <c:pt idx="672">
                  <c:v>60</c:v>
                </c:pt>
                <c:pt idx="673">
                  <c:v>490</c:v>
                </c:pt>
                <c:pt idx="674">
                  <c:v>260</c:v>
                </c:pt>
                <c:pt idx="675">
                  <c:v>50</c:v>
                </c:pt>
                <c:pt idx="676">
                  <c:v>40</c:v>
                </c:pt>
                <c:pt idx="677">
                  <c:v>-180</c:v>
                </c:pt>
                <c:pt idx="678">
                  <c:v>40</c:v>
                </c:pt>
                <c:pt idx="679">
                  <c:v>-280</c:v>
                </c:pt>
                <c:pt idx="680">
                  <c:v>-50</c:v>
                </c:pt>
                <c:pt idx="681">
                  <c:v>110</c:v>
                </c:pt>
                <c:pt idx="682">
                  <c:v>310</c:v>
                </c:pt>
                <c:pt idx="683">
                  <c:v>130</c:v>
                </c:pt>
                <c:pt idx="684">
                  <c:v>270</c:v>
                </c:pt>
                <c:pt idx="685">
                  <c:v>680</c:v>
                </c:pt>
                <c:pt idx="686">
                  <c:v>90</c:v>
                </c:pt>
                <c:pt idx="687">
                  <c:v>30</c:v>
                </c:pt>
                <c:pt idx="688">
                  <c:v>0</c:v>
                </c:pt>
                <c:pt idx="689">
                  <c:v>-80</c:v>
                </c:pt>
                <c:pt idx="690">
                  <c:v>440</c:v>
                </c:pt>
                <c:pt idx="691">
                  <c:v>290</c:v>
                </c:pt>
                <c:pt idx="692">
                  <c:v>-180</c:v>
                </c:pt>
                <c:pt idx="693">
                  <c:v>240</c:v>
                </c:pt>
                <c:pt idx="694">
                  <c:v>190</c:v>
                </c:pt>
                <c:pt idx="695">
                  <c:v>-150</c:v>
                </c:pt>
                <c:pt idx="696">
                  <c:v>70</c:v>
                </c:pt>
                <c:pt idx="697">
                  <c:v>-130</c:v>
                </c:pt>
                <c:pt idx="698">
                  <c:v>90</c:v>
                </c:pt>
                <c:pt idx="699">
                  <c:v>260</c:v>
                </c:pt>
                <c:pt idx="700">
                  <c:v>-280</c:v>
                </c:pt>
                <c:pt idx="701">
                  <c:v>340</c:v>
                </c:pt>
                <c:pt idx="702">
                  <c:v>200</c:v>
                </c:pt>
                <c:pt idx="703">
                  <c:v>140</c:v>
                </c:pt>
                <c:pt idx="704">
                  <c:v>170</c:v>
                </c:pt>
                <c:pt idx="705">
                  <c:v>60</c:v>
                </c:pt>
                <c:pt idx="706">
                  <c:v>-170</c:v>
                </c:pt>
                <c:pt idx="707">
                  <c:v>550</c:v>
                </c:pt>
                <c:pt idx="708">
                  <c:v>440</c:v>
                </c:pt>
                <c:pt idx="709">
                  <c:v>-190</c:v>
                </c:pt>
                <c:pt idx="710">
                  <c:v>50</c:v>
                </c:pt>
                <c:pt idx="711">
                  <c:v>10</c:v>
                </c:pt>
                <c:pt idx="712">
                  <c:v>320</c:v>
                </c:pt>
                <c:pt idx="713">
                  <c:v>430</c:v>
                </c:pt>
                <c:pt idx="714">
                  <c:v>10</c:v>
                </c:pt>
                <c:pt idx="715">
                  <c:v>-230</c:v>
                </c:pt>
                <c:pt idx="716">
                  <c:v>610</c:v>
                </c:pt>
                <c:pt idx="717">
                  <c:v>-90</c:v>
                </c:pt>
                <c:pt idx="718">
                  <c:v>-140</c:v>
                </c:pt>
                <c:pt idx="719">
                  <c:v>-290</c:v>
                </c:pt>
                <c:pt idx="720">
                  <c:v>380</c:v>
                </c:pt>
                <c:pt idx="721">
                  <c:v>90</c:v>
                </c:pt>
                <c:pt idx="722">
                  <c:v>180</c:v>
                </c:pt>
                <c:pt idx="723">
                  <c:v>1020</c:v>
                </c:pt>
                <c:pt idx="724">
                  <c:v>-100</c:v>
                </c:pt>
                <c:pt idx="725">
                  <c:v>130</c:v>
                </c:pt>
                <c:pt idx="726">
                  <c:v>220</c:v>
                </c:pt>
                <c:pt idx="727">
                  <c:v>-150</c:v>
                </c:pt>
                <c:pt idx="728">
                  <c:v>-200</c:v>
                </c:pt>
                <c:pt idx="729">
                  <c:v>-180</c:v>
                </c:pt>
                <c:pt idx="730">
                  <c:v>240</c:v>
                </c:pt>
                <c:pt idx="731">
                  <c:v>-130</c:v>
                </c:pt>
                <c:pt idx="732">
                  <c:v>-50</c:v>
                </c:pt>
                <c:pt idx="733">
                  <c:v>-110</c:v>
                </c:pt>
                <c:pt idx="734">
                  <c:v>100</c:v>
                </c:pt>
                <c:pt idx="735">
                  <c:v>310</c:v>
                </c:pt>
                <c:pt idx="736">
                  <c:v>250</c:v>
                </c:pt>
                <c:pt idx="737">
                  <c:v>380</c:v>
                </c:pt>
                <c:pt idx="738">
                  <c:v>310</c:v>
                </c:pt>
                <c:pt idx="739">
                  <c:v>-70</c:v>
                </c:pt>
                <c:pt idx="740">
                  <c:v>-260</c:v>
                </c:pt>
                <c:pt idx="741">
                  <c:v>340</c:v>
                </c:pt>
                <c:pt idx="742">
                  <c:v>-200</c:v>
                </c:pt>
                <c:pt idx="743">
                  <c:v>-90</c:v>
                </c:pt>
                <c:pt idx="744">
                  <c:v>-100</c:v>
                </c:pt>
                <c:pt idx="745">
                  <c:v>210</c:v>
                </c:pt>
                <c:pt idx="746">
                  <c:v>140</c:v>
                </c:pt>
                <c:pt idx="747">
                  <c:v>-260</c:v>
                </c:pt>
                <c:pt idx="748">
                  <c:v>-170</c:v>
                </c:pt>
                <c:pt idx="749">
                  <c:v>190</c:v>
                </c:pt>
                <c:pt idx="750">
                  <c:v>-280</c:v>
                </c:pt>
                <c:pt idx="751">
                  <c:v>-90</c:v>
                </c:pt>
                <c:pt idx="752">
                  <c:v>460</c:v>
                </c:pt>
                <c:pt idx="753">
                  <c:v>160</c:v>
                </c:pt>
                <c:pt idx="754">
                  <c:v>-200</c:v>
                </c:pt>
                <c:pt idx="755">
                  <c:v>-30</c:v>
                </c:pt>
                <c:pt idx="756">
                  <c:v>320</c:v>
                </c:pt>
                <c:pt idx="757">
                  <c:v>100</c:v>
                </c:pt>
                <c:pt idx="758">
                  <c:v>50</c:v>
                </c:pt>
                <c:pt idx="759">
                  <c:v>100</c:v>
                </c:pt>
                <c:pt idx="760">
                  <c:v>160</c:v>
                </c:pt>
                <c:pt idx="761">
                  <c:v>400</c:v>
                </c:pt>
                <c:pt idx="762">
                  <c:v>390</c:v>
                </c:pt>
                <c:pt idx="763">
                  <c:v>200</c:v>
                </c:pt>
                <c:pt idx="764">
                  <c:v>-100</c:v>
                </c:pt>
                <c:pt idx="765">
                  <c:v>50</c:v>
                </c:pt>
                <c:pt idx="766">
                  <c:v>670</c:v>
                </c:pt>
                <c:pt idx="767">
                  <c:v>-200</c:v>
                </c:pt>
                <c:pt idx="768">
                  <c:v>70</c:v>
                </c:pt>
                <c:pt idx="769">
                  <c:v>40</c:v>
                </c:pt>
                <c:pt idx="770">
                  <c:v>220</c:v>
                </c:pt>
                <c:pt idx="771">
                  <c:v>320</c:v>
                </c:pt>
                <c:pt idx="772">
                  <c:v>-250</c:v>
                </c:pt>
                <c:pt idx="773">
                  <c:v>-100</c:v>
                </c:pt>
                <c:pt idx="774">
                  <c:v>520</c:v>
                </c:pt>
                <c:pt idx="775">
                  <c:v>240</c:v>
                </c:pt>
                <c:pt idx="776">
                  <c:v>-160</c:v>
                </c:pt>
                <c:pt idx="777">
                  <c:v>320</c:v>
                </c:pt>
                <c:pt idx="778">
                  <c:v>320</c:v>
                </c:pt>
                <c:pt idx="779">
                  <c:v>150</c:v>
                </c:pt>
                <c:pt idx="780">
                  <c:v>-70</c:v>
                </c:pt>
                <c:pt idx="781">
                  <c:v>120</c:v>
                </c:pt>
                <c:pt idx="782">
                  <c:v>190</c:v>
                </c:pt>
                <c:pt idx="783">
                  <c:v>-260</c:v>
                </c:pt>
                <c:pt idx="784">
                  <c:v>70</c:v>
                </c:pt>
                <c:pt idx="785">
                  <c:v>250</c:v>
                </c:pt>
                <c:pt idx="786">
                  <c:v>300</c:v>
                </c:pt>
                <c:pt idx="787">
                  <c:v>220</c:v>
                </c:pt>
                <c:pt idx="788">
                  <c:v>-280</c:v>
                </c:pt>
                <c:pt idx="789">
                  <c:v>50</c:v>
                </c:pt>
                <c:pt idx="790">
                  <c:v>220</c:v>
                </c:pt>
                <c:pt idx="791">
                  <c:v>-110</c:v>
                </c:pt>
                <c:pt idx="792">
                  <c:v>70</c:v>
                </c:pt>
                <c:pt idx="793">
                  <c:v>100</c:v>
                </c:pt>
                <c:pt idx="794">
                  <c:v>-120</c:v>
                </c:pt>
                <c:pt idx="795">
                  <c:v>-50</c:v>
                </c:pt>
                <c:pt idx="796">
                  <c:v>300</c:v>
                </c:pt>
                <c:pt idx="797">
                  <c:v>300</c:v>
                </c:pt>
                <c:pt idx="798">
                  <c:v>-60</c:v>
                </c:pt>
                <c:pt idx="799">
                  <c:v>40</c:v>
                </c:pt>
                <c:pt idx="800">
                  <c:v>280</c:v>
                </c:pt>
                <c:pt idx="801">
                  <c:v>-180</c:v>
                </c:pt>
                <c:pt idx="802">
                  <c:v>-50</c:v>
                </c:pt>
                <c:pt idx="803">
                  <c:v>190</c:v>
                </c:pt>
                <c:pt idx="804">
                  <c:v>420</c:v>
                </c:pt>
                <c:pt idx="805">
                  <c:v>130</c:v>
                </c:pt>
                <c:pt idx="806">
                  <c:v>130</c:v>
                </c:pt>
                <c:pt idx="807">
                  <c:v>-200</c:v>
                </c:pt>
                <c:pt idx="808">
                  <c:v>230</c:v>
                </c:pt>
                <c:pt idx="809">
                  <c:v>-200</c:v>
                </c:pt>
                <c:pt idx="810">
                  <c:v>30</c:v>
                </c:pt>
                <c:pt idx="811">
                  <c:v>100</c:v>
                </c:pt>
                <c:pt idx="812">
                  <c:v>370</c:v>
                </c:pt>
                <c:pt idx="813">
                  <c:v>-230</c:v>
                </c:pt>
                <c:pt idx="814">
                  <c:v>500</c:v>
                </c:pt>
                <c:pt idx="815">
                  <c:v>-130</c:v>
                </c:pt>
                <c:pt idx="816">
                  <c:v>-160</c:v>
                </c:pt>
                <c:pt idx="817">
                  <c:v>-280</c:v>
                </c:pt>
                <c:pt idx="818">
                  <c:v>330</c:v>
                </c:pt>
                <c:pt idx="819">
                  <c:v>-190</c:v>
                </c:pt>
                <c:pt idx="820">
                  <c:v>220</c:v>
                </c:pt>
                <c:pt idx="821">
                  <c:v>-240</c:v>
                </c:pt>
                <c:pt idx="822">
                  <c:v>40</c:v>
                </c:pt>
                <c:pt idx="823">
                  <c:v>10</c:v>
                </c:pt>
                <c:pt idx="824">
                  <c:v>120</c:v>
                </c:pt>
                <c:pt idx="825">
                  <c:v>30</c:v>
                </c:pt>
                <c:pt idx="826">
                  <c:v>150</c:v>
                </c:pt>
                <c:pt idx="827">
                  <c:v>130</c:v>
                </c:pt>
                <c:pt idx="828">
                  <c:v>330</c:v>
                </c:pt>
                <c:pt idx="829">
                  <c:v>420</c:v>
                </c:pt>
                <c:pt idx="830">
                  <c:v>130</c:v>
                </c:pt>
                <c:pt idx="831">
                  <c:v>140</c:v>
                </c:pt>
                <c:pt idx="832">
                  <c:v>30</c:v>
                </c:pt>
                <c:pt idx="833">
                  <c:v>50</c:v>
                </c:pt>
                <c:pt idx="834">
                  <c:v>-210</c:v>
                </c:pt>
                <c:pt idx="835">
                  <c:v>-260</c:v>
                </c:pt>
                <c:pt idx="836">
                  <c:v>60</c:v>
                </c:pt>
                <c:pt idx="837">
                  <c:v>150</c:v>
                </c:pt>
                <c:pt idx="838">
                  <c:v>200</c:v>
                </c:pt>
                <c:pt idx="839">
                  <c:v>260</c:v>
                </c:pt>
                <c:pt idx="840">
                  <c:v>170</c:v>
                </c:pt>
                <c:pt idx="841">
                  <c:v>-100</c:v>
                </c:pt>
                <c:pt idx="842">
                  <c:v>300</c:v>
                </c:pt>
                <c:pt idx="843">
                  <c:v>-140</c:v>
                </c:pt>
                <c:pt idx="844">
                  <c:v>-20</c:v>
                </c:pt>
                <c:pt idx="845">
                  <c:v>170</c:v>
                </c:pt>
                <c:pt idx="846">
                  <c:v>430</c:v>
                </c:pt>
                <c:pt idx="847">
                  <c:v>410</c:v>
                </c:pt>
                <c:pt idx="848">
                  <c:v>-230</c:v>
                </c:pt>
                <c:pt idx="849">
                  <c:v>-210</c:v>
                </c:pt>
                <c:pt idx="850">
                  <c:v>120</c:v>
                </c:pt>
                <c:pt idx="851">
                  <c:v>-130</c:v>
                </c:pt>
                <c:pt idx="852">
                  <c:v>420</c:v>
                </c:pt>
                <c:pt idx="853">
                  <c:v>-220</c:v>
                </c:pt>
                <c:pt idx="854">
                  <c:v>600</c:v>
                </c:pt>
                <c:pt idx="855">
                  <c:v>-190</c:v>
                </c:pt>
                <c:pt idx="856">
                  <c:v>140</c:v>
                </c:pt>
                <c:pt idx="857">
                  <c:v>90</c:v>
                </c:pt>
                <c:pt idx="858">
                  <c:v>100</c:v>
                </c:pt>
                <c:pt idx="859">
                  <c:v>300</c:v>
                </c:pt>
                <c:pt idx="860">
                  <c:v>-40</c:v>
                </c:pt>
                <c:pt idx="861">
                  <c:v>170</c:v>
                </c:pt>
                <c:pt idx="862">
                  <c:v>80</c:v>
                </c:pt>
                <c:pt idx="863">
                  <c:v>-150</c:v>
                </c:pt>
                <c:pt idx="864">
                  <c:v>-80</c:v>
                </c:pt>
                <c:pt idx="865">
                  <c:v>70</c:v>
                </c:pt>
                <c:pt idx="866">
                  <c:v>60</c:v>
                </c:pt>
                <c:pt idx="867">
                  <c:v>-140</c:v>
                </c:pt>
                <c:pt idx="868">
                  <c:v>-40</c:v>
                </c:pt>
                <c:pt idx="869">
                  <c:v>340</c:v>
                </c:pt>
                <c:pt idx="870">
                  <c:v>120</c:v>
                </c:pt>
                <c:pt idx="871">
                  <c:v>-60</c:v>
                </c:pt>
                <c:pt idx="872">
                  <c:v>130</c:v>
                </c:pt>
                <c:pt idx="873">
                  <c:v>50</c:v>
                </c:pt>
                <c:pt idx="874">
                  <c:v>-270</c:v>
                </c:pt>
                <c:pt idx="875">
                  <c:v>230</c:v>
                </c:pt>
                <c:pt idx="876">
                  <c:v>220</c:v>
                </c:pt>
                <c:pt idx="877">
                  <c:v>0</c:v>
                </c:pt>
                <c:pt idx="878">
                  <c:v>120</c:v>
                </c:pt>
                <c:pt idx="879">
                  <c:v>-150</c:v>
                </c:pt>
                <c:pt idx="880">
                  <c:v>-240</c:v>
                </c:pt>
                <c:pt idx="881">
                  <c:v>610</c:v>
                </c:pt>
                <c:pt idx="882">
                  <c:v>490</c:v>
                </c:pt>
                <c:pt idx="883">
                  <c:v>-190</c:v>
                </c:pt>
                <c:pt idx="884">
                  <c:v>10</c:v>
                </c:pt>
                <c:pt idx="885">
                  <c:v>-240</c:v>
                </c:pt>
                <c:pt idx="886">
                  <c:v>280</c:v>
                </c:pt>
                <c:pt idx="887">
                  <c:v>-290</c:v>
                </c:pt>
                <c:pt idx="888">
                  <c:v>60</c:v>
                </c:pt>
                <c:pt idx="889">
                  <c:v>-60</c:v>
                </c:pt>
                <c:pt idx="890">
                  <c:v>480</c:v>
                </c:pt>
                <c:pt idx="891">
                  <c:v>30</c:v>
                </c:pt>
                <c:pt idx="892">
                  <c:v>-30</c:v>
                </c:pt>
                <c:pt idx="893">
                  <c:v>30</c:v>
                </c:pt>
                <c:pt idx="894">
                  <c:v>280</c:v>
                </c:pt>
                <c:pt idx="895">
                  <c:v>-180</c:v>
                </c:pt>
                <c:pt idx="896">
                  <c:v>320</c:v>
                </c:pt>
                <c:pt idx="897">
                  <c:v>-150</c:v>
                </c:pt>
                <c:pt idx="898">
                  <c:v>330</c:v>
                </c:pt>
                <c:pt idx="899">
                  <c:v>960</c:v>
                </c:pt>
                <c:pt idx="900">
                  <c:v>-260</c:v>
                </c:pt>
                <c:pt idx="901">
                  <c:v>180</c:v>
                </c:pt>
                <c:pt idx="902">
                  <c:v>20</c:v>
                </c:pt>
                <c:pt idx="903">
                  <c:v>110</c:v>
                </c:pt>
                <c:pt idx="904">
                  <c:v>200</c:v>
                </c:pt>
                <c:pt idx="905">
                  <c:v>-150</c:v>
                </c:pt>
                <c:pt idx="906">
                  <c:v>350</c:v>
                </c:pt>
                <c:pt idx="907">
                  <c:v>230</c:v>
                </c:pt>
                <c:pt idx="908">
                  <c:v>90</c:v>
                </c:pt>
                <c:pt idx="909">
                  <c:v>-300</c:v>
                </c:pt>
                <c:pt idx="910">
                  <c:v>400</c:v>
                </c:pt>
                <c:pt idx="911">
                  <c:v>130</c:v>
                </c:pt>
                <c:pt idx="912">
                  <c:v>40</c:v>
                </c:pt>
                <c:pt idx="913">
                  <c:v>120</c:v>
                </c:pt>
                <c:pt idx="914">
                  <c:v>-160</c:v>
                </c:pt>
                <c:pt idx="915">
                  <c:v>20</c:v>
                </c:pt>
                <c:pt idx="916">
                  <c:v>130</c:v>
                </c:pt>
                <c:pt idx="917">
                  <c:v>-220</c:v>
                </c:pt>
                <c:pt idx="918">
                  <c:v>260</c:v>
                </c:pt>
                <c:pt idx="919">
                  <c:v>310</c:v>
                </c:pt>
                <c:pt idx="920">
                  <c:v>180</c:v>
                </c:pt>
                <c:pt idx="921">
                  <c:v>130</c:v>
                </c:pt>
                <c:pt idx="922">
                  <c:v>340</c:v>
                </c:pt>
                <c:pt idx="923">
                  <c:v>360</c:v>
                </c:pt>
                <c:pt idx="924">
                  <c:v>-260</c:v>
                </c:pt>
                <c:pt idx="925">
                  <c:v>140</c:v>
                </c:pt>
                <c:pt idx="926">
                  <c:v>210</c:v>
                </c:pt>
                <c:pt idx="927">
                  <c:v>240</c:v>
                </c:pt>
                <c:pt idx="928">
                  <c:v>60</c:v>
                </c:pt>
                <c:pt idx="929">
                  <c:v>210</c:v>
                </c:pt>
                <c:pt idx="930">
                  <c:v>130</c:v>
                </c:pt>
                <c:pt idx="931">
                  <c:v>-270</c:v>
                </c:pt>
                <c:pt idx="932">
                  <c:v>360</c:v>
                </c:pt>
                <c:pt idx="933">
                  <c:v>250</c:v>
                </c:pt>
                <c:pt idx="934">
                  <c:v>110</c:v>
                </c:pt>
                <c:pt idx="935">
                  <c:v>90</c:v>
                </c:pt>
                <c:pt idx="936">
                  <c:v>130</c:v>
                </c:pt>
                <c:pt idx="937">
                  <c:v>-90</c:v>
                </c:pt>
                <c:pt idx="938">
                  <c:v>-250</c:v>
                </c:pt>
                <c:pt idx="939">
                  <c:v>-80</c:v>
                </c:pt>
                <c:pt idx="940">
                  <c:v>610</c:v>
                </c:pt>
                <c:pt idx="941">
                  <c:v>60</c:v>
                </c:pt>
                <c:pt idx="942">
                  <c:v>-300</c:v>
                </c:pt>
                <c:pt idx="943">
                  <c:v>310</c:v>
                </c:pt>
                <c:pt idx="944">
                  <c:v>420</c:v>
                </c:pt>
                <c:pt idx="945">
                  <c:v>60</c:v>
                </c:pt>
                <c:pt idx="946">
                  <c:v>80</c:v>
                </c:pt>
                <c:pt idx="947">
                  <c:v>110</c:v>
                </c:pt>
                <c:pt idx="948">
                  <c:v>310</c:v>
                </c:pt>
                <c:pt idx="949">
                  <c:v>280</c:v>
                </c:pt>
                <c:pt idx="950">
                  <c:v>450</c:v>
                </c:pt>
                <c:pt idx="951">
                  <c:v>90</c:v>
                </c:pt>
                <c:pt idx="952">
                  <c:v>290</c:v>
                </c:pt>
                <c:pt idx="953">
                  <c:v>-300</c:v>
                </c:pt>
                <c:pt idx="954">
                  <c:v>50</c:v>
                </c:pt>
                <c:pt idx="955">
                  <c:v>320</c:v>
                </c:pt>
                <c:pt idx="956">
                  <c:v>-20</c:v>
                </c:pt>
                <c:pt idx="957">
                  <c:v>-200</c:v>
                </c:pt>
                <c:pt idx="958">
                  <c:v>-160</c:v>
                </c:pt>
                <c:pt idx="959">
                  <c:v>430</c:v>
                </c:pt>
                <c:pt idx="960">
                  <c:v>290</c:v>
                </c:pt>
                <c:pt idx="961">
                  <c:v>-290</c:v>
                </c:pt>
                <c:pt idx="962">
                  <c:v>300</c:v>
                </c:pt>
                <c:pt idx="963">
                  <c:v>-230</c:v>
                </c:pt>
                <c:pt idx="964">
                  <c:v>0</c:v>
                </c:pt>
                <c:pt idx="965">
                  <c:v>70</c:v>
                </c:pt>
                <c:pt idx="966">
                  <c:v>120</c:v>
                </c:pt>
                <c:pt idx="967">
                  <c:v>-230</c:v>
                </c:pt>
                <c:pt idx="968">
                  <c:v>150</c:v>
                </c:pt>
                <c:pt idx="969">
                  <c:v>360</c:v>
                </c:pt>
                <c:pt idx="970">
                  <c:v>-150</c:v>
                </c:pt>
                <c:pt idx="971">
                  <c:v>220</c:v>
                </c:pt>
                <c:pt idx="972">
                  <c:v>100</c:v>
                </c:pt>
                <c:pt idx="973">
                  <c:v>130</c:v>
                </c:pt>
                <c:pt idx="974">
                  <c:v>550</c:v>
                </c:pt>
                <c:pt idx="975">
                  <c:v>230</c:v>
                </c:pt>
                <c:pt idx="976">
                  <c:v>20</c:v>
                </c:pt>
                <c:pt idx="977">
                  <c:v>-270</c:v>
                </c:pt>
                <c:pt idx="978">
                  <c:v>80</c:v>
                </c:pt>
                <c:pt idx="979">
                  <c:v>100</c:v>
                </c:pt>
                <c:pt idx="980">
                  <c:v>1500</c:v>
                </c:pt>
                <c:pt idx="981">
                  <c:v>-290</c:v>
                </c:pt>
                <c:pt idx="982">
                  <c:v>80</c:v>
                </c:pt>
                <c:pt idx="983">
                  <c:v>-200</c:v>
                </c:pt>
                <c:pt idx="984">
                  <c:v>440</c:v>
                </c:pt>
                <c:pt idx="985">
                  <c:v>580</c:v>
                </c:pt>
                <c:pt idx="986">
                  <c:v>-220</c:v>
                </c:pt>
                <c:pt idx="987">
                  <c:v>100</c:v>
                </c:pt>
                <c:pt idx="988">
                  <c:v>230</c:v>
                </c:pt>
                <c:pt idx="989">
                  <c:v>-190</c:v>
                </c:pt>
                <c:pt idx="990">
                  <c:v>-100</c:v>
                </c:pt>
                <c:pt idx="991">
                  <c:v>-80</c:v>
                </c:pt>
                <c:pt idx="992">
                  <c:v>100</c:v>
                </c:pt>
                <c:pt idx="993">
                  <c:v>-280</c:v>
                </c:pt>
                <c:pt idx="994">
                  <c:v>50</c:v>
                </c:pt>
                <c:pt idx="995">
                  <c:v>-240</c:v>
                </c:pt>
                <c:pt idx="996">
                  <c:v>0</c:v>
                </c:pt>
                <c:pt idx="997">
                  <c:v>270</c:v>
                </c:pt>
                <c:pt idx="998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7-4396-A624-B9A42615F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578175"/>
        <c:axId val="230573183"/>
      </c:lineChart>
      <c:catAx>
        <c:axId val="230578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73183"/>
        <c:crosses val="autoZero"/>
        <c:auto val="1"/>
        <c:lblAlgn val="ctr"/>
        <c:lblOffset val="100"/>
        <c:noMultiLvlLbl val="0"/>
      </c:catAx>
      <c:valAx>
        <c:axId val="2305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7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Taxi Time(LAX)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Taxi Time(LAX)</a:t>
          </a:r>
        </a:p>
      </cx:txPr>
    </cx:title>
    <cx:plotArea>
      <cx:plotAreaRegion>
        <cx:series layoutId="clusteredColumn" uniqueId="{27541C47-2E39-4BB0-9833-86606D551C88}">
          <cx:tx>
            <cx:txData>
              <cx:f>_xlchart.v1.0</cx:f>
              <cx:v>Taxi Time (LAX)</cx:v>
            </cx:txData>
          </cx:tx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Minutes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No of Flights</a:t>
                </a:r>
                <a:endParaRPr lang="en-U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Taxi Time (JFK)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Taxi Time (JFK)</a:t>
          </a:r>
        </a:p>
      </cx:txPr>
    </cx:title>
    <cx:plotArea>
      <cx:plotAreaRegion>
        <cx:series layoutId="clusteredColumn" uniqueId="{8AA6A881-B41C-49F8-B341-BDE37D5AA7D5}">
          <cx:tx>
            <cx:txData>
              <cx:f>_xlchart.v1.4</cx:f>
              <cx:v>Taxi Time (JFK)</cx:v>
            </cx:txData>
          </cx:tx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tle>
          <cx:tx>
            <cx:txData>
              <cx:v>Minutes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Minutes</a:t>
              </a:r>
            </a:p>
          </cx:txPr>
        </cx:title>
        <cx:tickLabels/>
      </cx:axis>
      <cx:axis id="1">
        <cx:valScaling/>
        <cx:title>
          <cx:tx>
            <cx:txData>
              <cx:v> No of flights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No of flights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In-airtime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In-airtime</a:t>
          </a:r>
        </a:p>
      </cx:txPr>
    </cx:title>
    <cx:plotArea>
      <cx:plotAreaRegion>
        <cx:series layoutId="clusteredColumn" uniqueId="{33AC3C56-B464-4C12-9C16-E9E16DD2CFA7}">
          <cx:tx>
            <cx:txData>
              <cx:f>_xlchart.v1.2</cx:f>
              <cx:v>Flight Duration</cx:v>
            </cx:txData>
          </cx:tx>
          <cx:dataId val="0"/>
          <cx:layoutPr>
            <cx:binning intervalClosed="r">
              <cx:binCount val="16"/>
            </cx:binning>
          </cx:layoutPr>
        </cx:series>
      </cx:plotAreaRegion>
      <cx:axis id="0">
        <cx:catScaling gapWidth="0"/>
        <cx:title>
          <cx:tx>
            <cx:txData>
              <cx:v>Minutes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Minutes</a:t>
              </a:r>
            </a:p>
          </cx:txPr>
        </cx:title>
        <cx:tickLabels/>
      </cx:axis>
      <cx:axis id="1">
        <cx:valScaling/>
        <cx:title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Taxi Time (LAX)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Taxi Time (LAX)</a:t>
          </a:r>
        </a:p>
      </cx:txPr>
    </cx:title>
    <cx:plotArea>
      <cx:plotAreaRegion>
        <cx:series layoutId="clusteredColumn" uniqueId="{8F85645B-6D55-40CD-8265-90CE429E9C06}">
          <cx:tx>
            <cx:txData>
              <cx:f>_xlchart.v1.12</cx:f>
              <cx:v>Taxi Time (LAX)</cx:v>
            </cx:txData>
          </cx:tx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tle>
          <cx:tx>
            <cx:txData>
              <cx:v>Minutes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Minutes</a:t>
              </a:r>
            </a:p>
          </cx:txPr>
        </cx:title>
        <cx:tickLabels/>
      </cx:axis>
      <cx:axis id="1">
        <cx:valScaling/>
        <cx:title>
          <cx:tx>
            <cx:txData>
              <cx:v>No of Flights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 of Flights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Taxi-Time (JFK)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Taxi-Time (JFK)</a:t>
          </a:r>
        </a:p>
      </cx:txPr>
    </cx:title>
    <cx:plotArea>
      <cx:plotAreaRegion>
        <cx:series layoutId="clusteredColumn" uniqueId="{EEBE499A-E790-42DC-A3A9-074028B4CD3B}">
          <cx:tx>
            <cx:txData>
              <cx:f>_xlchart.v1.8</cx:f>
              <cx:v>Taxi time (JFK-min)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In-Airtime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In-Airtime</a:t>
          </a:r>
        </a:p>
      </cx:txPr>
    </cx:title>
    <cx:plotArea>
      <cx:plotAreaRegion>
        <cx:series layoutId="clusteredColumn" uniqueId="{CCA851E0-DE2F-40A2-96BC-B9257A192A46}">
          <cx:tx>
            <cx:txData>
              <cx:f>_xlchart.v1.6</cx:f>
              <cx:v>Duration of Flight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Departure Delays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Departure Delays</a:t>
          </a:r>
        </a:p>
      </cx:txPr>
    </cx:title>
    <cx:plotArea>
      <cx:plotAreaRegion>
        <cx:series layoutId="clusteredColumn" uniqueId="{C32BE1F5-3032-4AE5-A4CA-BE3A1B30C52C}">
          <cx:tx>
            <cx:txData>
              <cx:f>_xlchart.v1.10</cx:f>
              <cx:v>Departure Delays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noFill/>
    <a:ln>
      <a:solidFill>
        <a:schemeClr val="accent1">
          <a:alpha val="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openxmlformats.org/officeDocument/2006/relationships/chart" Target="../charts/chart1.xml"/><Relationship Id="rId1" Type="http://schemas.microsoft.com/office/2014/relationships/chartEx" Target="../charts/chartEx4.xml"/><Relationship Id="rId5" Type="http://schemas.microsoft.com/office/2014/relationships/chartEx" Target="../charts/chartEx7.xml"/><Relationship Id="rId4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26694</xdr:colOff>
      <xdr:row>5</xdr:row>
      <xdr:rowOff>181080</xdr:rowOff>
    </xdr:from>
    <xdr:to>
      <xdr:col>48</xdr:col>
      <xdr:colOff>380732</xdr:colOff>
      <xdr:row>24</xdr:row>
      <xdr:rowOff>166220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5443DA6-01E6-080D-AA9C-86D4B862B7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39044" y="1101830"/>
              <a:ext cx="5230838" cy="3483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103674</xdr:colOff>
      <xdr:row>5</xdr:row>
      <xdr:rowOff>51845</xdr:rowOff>
    </xdr:from>
    <xdr:to>
      <xdr:col>32</xdr:col>
      <xdr:colOff>3505459</xdr:colOff>
      <xdr:row>24</xdr:row>
      <xdr:rowOff>67720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10DEA00-A4C6-6191-0AE1-02B56C1A48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52524" y="972595"/>
              <a:ext cx="5230585" cy="3514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368957</xdr:colOff>
      <xdr:row>6</xdr:row>
      <xdr:rowOff>128313</xdr:rowOff>
    </xdr:from>
    <xdr:to>
      <xdr:col>37</xdr:col>
      <xdr:colOff>1809750</xdr:colOff>
      <xdr:row>24</xdr:row>
      <xdr:rowOff>43791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A853A94-CBAF-85FA-988C-80763138A5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43907" y="1233213"/>
              <a:ext cx="4558643" cy="32301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636700</xdr:colOff>
      <xdr:row>19</xdr:row>
      <xdr:rowOff>15761</xdr:rowOff>
    </xdr:from>
    <xdr:to>
      <xdr:col>37</xdr:col>
      <xdr:colOff>239825</xdr:colOff>
      <xdr:row>34</xdr:row>
      <xdr:rowOff>130401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5499C2F-943E-6EB9-500E-F4C28F6E5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09050" y="3571761"/>
              <a:ext cx="4575175" cy="2921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1047749</xdr:colOff>
      <xdr:row>36</xdr:row>
      <xdr:rowOff>120649</xdr:rowOff>
    </xdr:from>
    <xdr:to>
      <xdr:col>39</xdr:col>
      <xdr:colOff>560160</xdr:colOff>
      <xdr:row>51</xdr:row>
      <xdr:rowOff>60778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9D102-7F68-04DE-09D4-583A10EB4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133495</xdr:colOff>
      <xdr:row>19</xdr:row>
      <xdr:rowOff>1588</xdr:rowOff>
    </xdr:from>
    <xdr:to>
      <xdr:col>45</xdr:col>
      <xdr:colOff>478415</xdr:colOff>
      <xdr:row>33</xdr:row>
      <xdr:rowOff>77788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BC9A8BB-CFE2-68BD-9286-591BE298AE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87495" y="3557588"/>
              <a:ext cx="4612120" cy="269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1263219</xdr:colOff>
      <xdr:row>55</xdr:row>
      <xdr:rowOff>145389</xdr:rowOff>
    </xdr:from>
    <xdr:to>
      <xdr:col>32</xdr:col>
      <xdr:colOff>142119</xdr:colOff>
      <xdr:row>70</xdr:row>
      <xdr:rowOff>84464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1623B0E-FE0E-215F-828A-DF7ADAAD41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90419" y="10375239"/>
              <a:ext cx="4524050" cy="2701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933743</xdr:colOff>
      <xdr:row>53</xdr:row>
      <xdr:rowOff>96126</xdr:rowOff>
    </xdr:from>
    <xdr:to>
      <xdr:col>38</xdr:col>
      <xdr:colOff>333951</xdr:colOff>
      <xdr:row>68</xdr:row>
      <xdr:rowOff>148033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CC432B1-2929-F046-4DF7-A674ED3A6F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06093" y="9957676"/>
              <a:ext cx="4981858" cy="28141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70DF-D329-4B95-BCCD-C27F52FAA8BB}">
  <dimension ref="A1:AY68"/>
  <sheetViews>
    <sheetView tabSelected="1" zoomScale="39" zoomScaleNormal="39" workbookViewId="0">
      <selection sqref="A1:W68"/>
    </sheetView>
  </sheetViews>
  <sheetFormatPr defaultRowHeight="14.5"/>
  <cols>
    <col min="1" max="1" width="27.08984375" customWidth="1"/>
    <col min="2" max="2" width="14.1796875" customWidth="1"/>
    <col min="3" max="4" width="24.1796875" customWidth="1"/>
    <col min="5" max="5" width="22.26953125" customWidth="1"/>
    <col min="6" max="6" width="15" customWidth="1"/>
    <col min="7" max="7" width="14.36328125" customWidth="1"/>
    <col min="8" max="8" width="14.1796875" customWidth="1"/>
    <col min="9" max="10" width="17.08984375" customWidth="1"/>
    <col min="11" max="11" width="13.6328125" style="3" customWidth="1"/>
    <col min="12" max="12" width="12.81640625" style="3" customWidth="1"/>
    <col min="13" max="13" width="12.7265625" style="3" customWidth="1"/>
    <col min="14" max="14" width="10.81640625" customWidth="1"/>
    <col min="15" max="15" width="16.26953125" customWidth="1"/>
    <col min="16" max="16" width="14.453125" style="6" customWidth="1"/>
    <col min="17" max="17" width="16.08984375" style="6" customWidth="1"/>
    <col min="18" max="18" width="16.08984375" style="29" customWidth="1"/>
    <col min="19" max="19" width="16.08984375" style="6" customWidth="1"/>
    <col min="20" max="20" width="16.08984375" style="8" customWidth="1"/>
    <col min="21" max="21" width="45.26953125" style="8" customWidth="1"/>
    <col min="22" max="22" width="29" style="8" customWidth="1"/>
    <col min="23" max="23" width="14.7265625" customWidth="1"/>
    <col min="26" max="26" width="30.08984375" customWidth="1"/>
    <col min="29" max="29" width="15.90625" style="13" customWidth="1"/>
    <col min="30" max="32" width="8.7265625" style="24"/>
    <col min="33" max="33" width="54.36328125" style="26" customWidth="1"/>
    <col min="34" max="34" width="18.453125" style="13" customWidth="1"/>
    <col min="35" max="37" width="8.7265625" style="24"/>
    <col min="38" max="38" width="31.6328125" style="14" customWidth="1"/>
    <col min="39" max="39" width="17.1796875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188</v>
      </c>
      <c r="F1" t="s">
        <v>189</v>
      </c>
      <c r="G1" t="s">
        <v>4</v>
      </c>
      <c r="H1" t="s">
        <v>110</v>
      </c>
      <c r="I1" t="s">
        <v>111</v>
      </c>
      <c r="J1" s="4" t="s">
        <v>186</v>
      </c>
      <c r="K1" s="5" t="s">
        <v>110</v>
      </c>
      <c r="L1" s="5" t="s">
        <v>187</v>
      </c>
      <c r="M1" s="5" t="s">
        <v>192</v>
      </c>
      <c r="N1" s="5" t="s">
        <v>193</v>
      </c>
      <c r="O1" s="4" t="s">
        <v>190</v>
      </c>
      <c r="P1" s="7" t="s">
        <v>191</v>
      </c>
      <c r="Q1" s="7" t="s">
        <v>194</v>
      </c>
      <c r="R1" s="7" t="s">
        <v>235</v>
      </c>
      <c r="S1" s="7" t="s">
        <v>205</v>
      </c>
      <c r="T1" s="9" t="s">
        <v>204</v>
      </c>
      <c r="U1" s="9" t="s">
        <v>203</v>
      </c>
      <c r="V1" s="9"/>
      <c r="AC1" s="18" t="s">
        <v>213</v>
      </c>
      <c r="AD1" s="23"/>
      <c r="AE1" s="23"/>
      <c r="AF1" s="23"/>
      <c r="AG1" s="25"/>
      <c r="AH1" s="18" t="s">
        <v>222</v>
      </c>
      <c r="AI1" s="23"/>
      <c r="AJ1" s="23"/>
      <c r="AK1" s="23"/>
      <c r="AL1" s="12"/>
      <c r="AM1" t="s">
        <v>231</v>
      </c>
    </row>
    <row r="2" spans="1:42">
      <c r="A2" s="1">
        <v>44685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s="2">
        <v>0.21527777777777779</v>
      </c>
      <c r="H2" t="s">
        <v>112</v>
      </c>
      <c r="I2" t="s">
        <v>44</v>
      </c>
      <c r="J2" s="3">
        <v>0.71527777777777779</v>
      </c>
      <c r="K2" s="3">
        <v>0.73819444444444438</v>
      </c>
      <c r="L2" s="3">
        <v>0.75347222222222221</v>
      </c>
      <c r="M2" s="3">
        <v>0.96944444444444444</v>
      </c>
      <c r="N2" s="3">
        <v>0.97430555555555554</v>
      </c>
      <c r="O2" s="6">
        <v>1.5277777777777835E-2</v>
      </c>
      <c r="P2" s="6">
        <f>N2-M2</f>
        <v>4.8611111111110938E-3</v>
      </c>
      <c r="Q2" s="6">
        <f>N2-M2</f>
        <v>4.8611111111110938E-3</v>
      </c>
      <c r="R2" s="30">
        <f>M2-L2</f>
        <v>0.21597222222222223</v>
      </c>
      <c r="S2" s="6" t="str">
        <f>TEXT(IF(_xlfn.NUMBERVALUE(K2)-_xlfn.NUMBERVALUE(J2)=0,"On Time",IF(_xlfn.NUMBERVALUE(K2)-_xlfn.NUMBERVALUE(J2)&lt;0,"Early Departure","Late")),"DDDD")</f>
        <v>Late</v>
      </c>
      <c r="T2" s="10">
        <f>IF(S2="Late",K2-J2,IF(S2="Early Departure",(J2-K2),TIME(0,0,0)))</f>
        <v>2.2916666666666585E-2</v>
      </c>
      <c r="U2" s="8">
        <f>IF(S2="Late",SUM(HOUR(T2)*60,MINUTE(T2)),0)</f>
        <v>33</v>
      </c>
      <c r="V2" s="8">
        <f ca="1">RAND()</f>
        <v>0.65372776699901525</v>
      </c>
      <c r="W2">
        <f ca="1">ROUND((-LN(1-V2)/$AA$3),0)</f>
        <v>23</v>
      </c>
      <c r="AC2" s="13">
        <f>MINUTE(O2)</f>
        <v>22</v>
      </c>
      <c r="AD2" s="24" t="s">
        <v>214</v>
      </c>
      <c r="AE2" s="24">
        <f>MAX(AC:AC)</f>
        <v>55</v>
      </c>
      <c r="AF2" s="24" t="s">
        <v>217</v>
      </c>
      <c r="AH2" s="13">
        <f>SUM((HOUR(R2)*60),MINUTE(R2))</f>
        <v>311</v>
      </c>
      <c r="AM2" s="6">
        <f>TIME(0,(MID(TEXT(P2,"hh:mm:ss"),4,2)),0)</f>
        <v>4.8611111111111112E-3</v>
      </c>
      <c r="AN2">
        <f>MINUTE(AM2)</f>
        <v>7</v>
      </c>
      <c r="AO2" t="s">
        <v>224</v>
      </c>
      <c r="AP2">
        <f>MIN(AN:AN)</f>
        <v>4</v>
      </c>
    </row>
    <row r="3" spans="1:42">
      <c r="A3" s="1">
        <v>44684</v>
      </c>
      <c r="B3" t="s">
        <v>10</v>
      </c>
      <c r="C3" t="s">
        <v>6</v>
      </c>
      <c r="D3" t="s">
        <v>7</v>
      </c>
      <c r="E3" t="s">
        <v>11</v>
      </c>
      <c r="F3" t="s">
        <v>12</v>
      </c>
      <c r="G3" s="2">
        <v>0.22708333333333333</v>
      </c>
      <c r="H3" t="s">
        <v>113</v>
      </c>
      <c r="I3" t="s">
        <v>114</v>
      </c>
      <c r="J3" s="3">
        <v>0.71527777777777779</v>
      </c>
      <c r="K3" s="3">
        <v>0.71180555555555547</v>
      </c>
      <c r="L3" s="3">
        <v>0.72569444444444453</v>
      </c>
      <c r="M3" s="3">
        <v>0.95347222222222217</v>
      </c>
      <c r="N3" s="3">
        <v>0.9590277777777777</v>
      </c>
      <c r="O3" s="6">
        <v>1.3888888888889062E-2</v>
      </c>
      <c r="P3" s="6">
        <f t="shared" ref="P3:P66" si="0">N3-M3</f>
        <v>5.5555555555555358E-3</v>
      </c>
      <c r="Q3" s="6">
        <f t="shared" ref="Q3:Q66" si="1">N3-K3</f>
        <v>0.24722222222222223</v>
      </c>
      <c r="R3" s="30">
        <f t="shared" ref="R3:R66" si="2">M3-L3</f>
        <v>0.22777777777777763</v>
      </c>
      <c r="S3" s="6" t="str">
        <f>TEXT(IF(_xlfn.NUMBERVALUE(K3)-_xlfn.NUMBERVALUE(J3)=0,"On Time",IF(_xlfn.NUMBERVALUE(K3)-_xlfn.NUMBERVALUE(J3)&lt;0,"Early Departure","Late")),"DDDD")</f>
        <v>Early Departure</v>
      </c>
      <c r="T3" s="10">
        <f t="shared" ref="T3:T66" si="3">IF(S3="Late",K3-J3,IF(S3="Early Departure",(J3-K3),TIME(0,0,0)))</f>
        <v>3.4722222222223209E-3</v>
      </c>
      <c r="U3" s="8">
        <f t="shared" ref="U3:U66" si="4">IF(S3="Late",SUM(HOUR(T3)*60,MINUTE(T3)),0)</f>
        <v>0</v>
      </c>
      <c r="V3" s="8">
        <f t="shared" ref="V3:V66" ca="1" si="5">RAND()</f>
        <v>3.6700572644702278E-3</v>
      </c>
      <c r="W3">
        <f t="shared" ref="W3:W66" ca="1" si="6">ROUND((-LN(1-V3)/$AA$3),0)</f>
        <v>0</v>
      </c>
      <c r="X3" s="8" t="s">
        <v>198</v>
      </c>
      <c r="Y3" s="8">
        <f>COUNTIF(S:S,"Late")</f>
        <v>36</v>
      </c>
      <c r="Z3" t="s">
        <v>201</v>
      </c>
      <c r="AA3">
        <f>1/(SUM(U:U)/36)</f>
        <v>4.5627376425855508E-2</v>
      </c>
      <c r="AC3" s="13">
        <f t="shared" ref="AC3:AC66" si="7">MINUTE(O3)</f>
        <v>20</v>
      </c>
      <c r="AD3" s="24" t="s">
        <v>215</v>
      </c>
      <c r="AE3" s="24">
        <f>MIN(AC:AC)</f>
        <v>1</v>
      </c>
      <c r="AF3" s="24" t="s">
        <v>216</v>
      </c>
      <c r="AH3" s="13">
        <f t="shared" ref="AH3:AH66" si="8">SUM((HOUR(R3)*60),MINUTE(R3))</f>
        <v>328</v>
      </c>
      <c r="AI3" s="24" t="s">
        <v>224</v>
      </c>
      <c r="AJ3" s="24">
        <f>MIN(AH:AH)</f>
        <v>297</v>
      </c>
      <c r="AM3" s="6">
        <f t="shared" ref="AM3:AM66" si="9">TIME(0,(MID(TEXT(P3,"hh:mm:ss"),4,2)),0)</f>
        <v>5.5555555555555558E-3</v>
      </c>
      <c r="AN3">
        <f t="shared" ref="AN3:AN66" si="10">MINUTE(AM3)</f>
        <v>8</v>
      </c>
      <c r="AO3" t="s">
        <v>223</v>
      </c>
      <c r="AP3">
        <f>MAX(AN:AN)</f>
        <v>56</v>
      </c>
    </row>
    <row r="4" spans="1:42">
      <c r="A4" s="1">
        <v>44683</v>
      </c>
      <c r="B4" t="s">
        <v>5</v>
      </c>
      <c r="C4" t="s">
        <v>6</v>
      </c>
      <c r="D4" t="s">
        <v>7</v>
      </c>
      <c r="E4" t="s">
        <v>13</v>
      </c>
      <c r="F4" t="s">
        <v>14</v>
      </c>
      <c r="G4" s="2">
        <v>0.22291666666666665</v>
      </c>
      <c r="H4" t="s">
        <v>115</v>
      </c>
      <c r="I4" t="s">
        <v>12</v>
      </c>
      <c r="J4" s="3">
        <v>0.71527777777777801</v>
      </c>
      <c r="K4" s="3">
        <v>0.71250000000000002</v>
      </c>
      <c r="L4" s="3">
        <v>0.72430555555555554</v>
      </c>
      <c r="M4" s="3">
        <v>0.94791666666666663</v>
      </c>
      <c r="N4" s="3">
        <v>0.95347222222222217</v>
      </c>
      <c r="O4" s="6">
        <v>1.1805555555555514E-2</v>
      </c>
      <c r="P4" s="6">
        <f t="shared" si="0"/>
        <v>5.5555555555555358E-3</v>
      </c>
      <c r="Q4" s="6">
        <f t="shared" si="1"/>
        <v>0.24097222222222214</v>
      </c>
      <c r="R4" s="30">
        <f t="shared" si="2"/>
        <v>0.22361111111111109</v>
      </c>
      <c r="S4" s="6" t="str">
        <f t="shared" ref="S4:S66" si="11">TEXT(IF(_xlfn.NUMBERVALUE(K4)-_xlfn.NUMBERVALUE(J4)=0,"On Time",IF(_xlfn.NUMBERVALUE(K4)-_xlfn.NUMBERVALUE(J4)&lt;0,"Early Departure","Late")),"DDDD")</f>
        <v>Early Departure</v>
      </c>
      <c r="T4" s="10">
        <f t="shared" si="3"/>
        <v>2.77777777777799E-3</v>
      </c>
      <c r="U4" s="8">
        <f t="shared" si="4"/>
        <v>0</v>
      </c>
      <c r="V4" s="8">
        <f t="shared" ca="1" si="5"/>
        <v>4.4297076513153177E-2</v>
      </c>
      <c r="W4">
        <f t="shared" ca="1" si="6"/>
        <v>1</v>
      </c>
      <c r="X4" s="8" t="s">
        <v>199</v>
      </c>
      <c r="Y4" s="8">
        <f>COUNTIF(S:S,"Early Departure")</f>
        <v>24</v>
      </c>
      <c r="Z4" t="s">
        <v>202</v>
      </c>
      <c r="AA4">
        <f>1/(SUM(U:U)/24)</f>
        <v>3.0418250950570342E-2</v>
      </c>
      <c r="AC4" s="13">
        <f t="shared" si="7"/>
        <v>17</v>
      </c>
      <c r="AE4" s="24">
        <v>18</v>
      </c>
      <c r="AF4" s="24" t="s">
        <v>218</v>
      </c>
      <c r="AH4" s="13">
        <f t="shared" si="8"/>
        <v>322</v>
      </c>
      <c r="AI4" s="24" t="s">
        <v>223</v>
      </c>
      <c r="AJ4" s="24">
        <f>MAX(AH:AH)</f>
        <v>411</v>
      </c>
      <c r="AM4" s="6">
        <f t="shared" si="9"/>
        <v>5.5555555555555558E-3</v>
      </c>
      <c r="AN4">
        <f t="shared" si="10"/>
        <v>8</v>
      </c>
      <c r="AO4" t="s">
        <v>225</v>
      </c>
      <c r="AP4">
        <v>8</v>
      </c>
    </row>
    <row r="5" spans="1:42">
      <c r="A5" s="1">
        <v>44682</v>
      </c>
      <c r="B5" t="s">
        <v>10</v>
      </c>
      <c r="C5" t="s">
        <v>6</v>
      </c>
      <c r="D5" t="s">
        <v>7</v>
      </c>
      <c r="E5" t="s">
        <v>15</v>
      </c>
      <c r="F5" t="s">
        <v>16</v>
      </c>
      <c r="G5" s="2">
        <v>0.23124999999999998</v>
      </c>
      <c r="H5" t="s">
        <v>116</v>
      </c>
      <c r="I5" t="s">
        <v>31</v>
      </c>
      <c r="J5" s="3">
        <v>0.71527777777777801</v>
      </c>
      <c r="K5" s="3">
        <v>0.71875</v>
      </c>
      <c r="L5" s="3">
        <v>0.73888888888888893</v>
      </c>
      <c r="M5" s="3">
        <v>0.97083333333333333</v>
      </c>
      <c r="N5" s="3">
        <v>0.9770833333333333</v>
      </c>
      <c r="O5" s="6">
        <v>2.0138888888888928E-2</v>
      </c>
      <c r="P5" s="6">
        <f t="shared" si="0"/>
        <v>6.2499999999999778E-3</v>
      </c>
      <c r="Q5" s="6">
        <f t="shared" si="1"/>
        <v>0.2583333333333333</v>
      </c>
      <c r="R5" s="30">
        <f t="shared" si="2"/>
        <v>0.2319444444444444</v>
      </c>
      <c r="S5" s="6" t="str">
        <f t="shared" si="11"/>
        <v>Late</v>
      </c>
      <c r="T5" s="10">
        <f t="shared" si="3"/>
        <v>3.4722222222219878E-3</v>
      </c>
      <c r="U5" s="8">
        <f t="shared" si="4"/>
        <v>5</v>
      </c>
      <c r="V5" s="8">
        <f t="shared" ca="1" si="5"/>
        <v>0.15620164503915412</v>
      </c>
      <c r="W5">
        <f t="shared" ca="1" si="6"/>
        <v>4</v>
      </c>
      <c r="X5" s="8" t="s">
        <v>200</v>
      </c>
      <c r="Y5" s="8">
        <f>COUNTIF(S:S,"On Time")</f>
        <v>7</v>
      </c>
      <c r="AC5" s="13">
        <f t="shared" si="7"/>
        <v>29</v>
      </c>
      <c r="AH5" s="13">
        <f t="shared" si="8"/>
        <v>334</v>
      </c>
      <c r="AI5" s="24" t="s">
        <v>225</v>
      </c>
      <c r="AJ5" s="24">
        <v>333</v>
      </c>
      <c r="AM5" s="6">
        <f t="shared" si="9"/>
        <v>6.2499999999999995E-3</v>
      </c>
      <c r="AN5">
        <f t="shared" si="10"/>
        <v>9</v>
      </c>
    </row>
    <row r="6" spans="1:42">
      <c r="A6" s="1">
        <v>44680</v>
      </c>
      <c r="B6" t="s">
        <v>5</v>
      </c>
      <c r="C6" t="s">
        <v>6</v>
      </c>
      <c r="D6" t="s">
        <v>7</v>
      </c>
      <c r="E6" t="s">
        <v>17</v>
      </c>
      <c r="F6" t="s">
        <v>18</v>
      </c>
      <c r="G6" s="2">
        <v>0.22152777777777777</v>
      </c>
      <c r="H6" t="s">
        <v>117</v>
      </c>
      <c r="I6" t="s">
        <v>118</v>
      </c>
      <c r="J6" s="3">
        <v>0.71527777777777801</v>
      </c>
      <c r="K6" s="3">
        <v>0.71388888888888891</v>
      </c>
      <c r="L6" s="3">
        <v>0.7270833333333333</v>
      </c>
      <c r="M6" s="3">
        <v>0.94930555555555562</v>
      </c>
      <c r="N6" s="3">
        <v>0.95486111111111116</v>
      </c>
      <c r="O6" s="6">
        <v>1.3194444444444398E-2</v>
      </c>
      <c r="P6" s="6">
        <f t="shared" si="0"/>
        <v>5.5555555555555358E-3</v>
      </c>
      <c r="Q6" s="6">
        <f t="shared" si="1"/>
        <v>0.24097222222222225</v>
      </c>
      <c r="R6" s="30">
        <f t="shared" si="2"/>
        <v>0.22222222222222232</v>
      </c>
      <c r="S6" s="6" t="str">
        <f t="shared" si="11"/>
        <v>Early Departure</v>
      </c>
      <c r="T6" s="10">
        <f t="shared" si="3"/>
        <v>1.388888888889106E-3</v>
      </c>
      <c r="U6" s="8">
        <f t="shared" si="4"/>
        <v>0</v>
      </c>
      <c r="V6" s="8">
        <f t="shared" ca="1" si="5"/>
        <v>0.98323892149926684</v>
      </c>
      <c r="W6">
        <f t="shared" ca="1" si="6"/>
        <v>90</v>
      </c>
      <c r="AC6" s="13">
        <f t="shared" si="7"/>
        <v>19</v>
      </c>
      <c r="AH6" s="13">
        <f t="shared" si="8"/>
        <v>320</v>
      </c>
      <c r="AM6" s="6">
        <f t="shared" si="9"/>
        <v>5.5555555555555558E-3</v>
      </c>
      <c r="AN6">
        <f t="shared" si="10"/>
        <v>8</v>
      </c>
    </row>
    <row r="7" spans="1:42">
      <c r="A7" s="1">
        <v>44679</v>
      </c>
      <c r="B7" t="s">
        <v>10</v>
      </c>
      <c r="C7" t="s">
        <v>6</v>
      </c>
      <c r="D7" t="s">
        <v>7</v>
      </c>
      <c r="E7" t="s">
        <v>19</v>
      </c>
      <c r="F7" t="s">
        <v>20</v>
      </c>
      <c r="G7" s="2">
        <v>0.23194444444444443</v>
      </c>
      <c r="H7" t="s">
        <v>119</v>
      </c>
      <c r="I7" t="s">
        <v>120</v>
      </c>
      <c r="J7" s="3">
        <v>0.71527777777777801</v>
      </c>
      <c r="K7" s="3">
        <v>0.72222222222222221</v>
      </c>
      <c r="L7" s="3">
        <v>0.73333333333333339</v>
      </c>
      <c r="M7" s="3">
        <v>0.96527777777777779</v>
      </c>
      <c r="N7" s="3">
        <v>0.97013888888888899</v>
      </c>
      <c r="O7" s="6">
        <v>1.1111111111111183E-2</v>
      </c>
      <c r="P7" s="6">
        <f t="shared" si="0"/>
        <v>4.8611111111112049E-3</v>
      </c>
      <c r="Q7" s="6">
        <f t="shared" si="1"/>
        <v>0.24791666666666679</v>
      </c>
      <c r="R7" s="30">
        <f t="shared" si="2"/>
        <v>0.2319444444444444</v>
      </c>
      <c r="S7" s="6" t="str">
        <f t="shared" si="11"/>
        <v>Late</v>
      </c>
      <c r="T7" s="10">
        <f t="shared" si="3"/>
        <v>6.9444444444441977E-3</v>
      </c>
      <c r="U7" s="8">
        <f t="shared" si="4"/>
        <v>10</v>
      </c>
      <c r="V7" s="8">
        <f t="shared" ca="1" si="5"/>
        <v>0.45600807639820773</v>
      </c>
      <c r="W7">
        <f t="shared" ca="1" si="6"/>
        <v>13</v>
      </c>
      <c r="AC7" s="13">
        <f t="shared" si="7"/>
        <v>16</v>
      </c>
      <c r="AH7" s="13">
        <f t="shared" si="8"/>
        <v>334</v>
      </c>
      <c r="AM7" s="6">
        <f t="shared" si="9"/>
        <v>4.8611111111111112E-3</v>
      </c>
      <c r="AN7">
        <f t="shared" si="10"/>
        <v>7</v>
      </c>
    </row>
    <row r="8" spans="1:42">
      <c r="A8" s="1">
        <v>44678</v>
      </c>
      <c r="B8" t="s">
        <v>5</v>
      </c>
      <c r="C8" t="s">
        <v>6</v>
      </c>
      <c r="D8" t="s">
        <v>7</v>
      </c>
      <c r="E8" t="s">
        <v>21</v>
      </c>
      <c r="F8" t="s">
        <v>22</v>
      </c>
      <c r="G8" s="2">
        <v>0.2298611111111111</v>
      </c>
      <c r="H8" t="s">
        <v>121</v>
      </c>
      <c r="I8" t="s">
        <v>36</v>
      </c>
      <c r="J8" s="3">
        <v>0.71527777777777801</v>
      </c>
      <c r="K8" s="3">
        <v>0.71458333333333324</v>
      </c>
      <c r="L8" s="3">
        <v>0.72916666666666663</v>
      </c>
      <c r="M8" s="3">
        <v>0.95972222222222225</v>
      </c>
      <c r="N8" s="3">
        <v>0.96736111111111101</v>
      </c>
      <c r="O8" s="6">
        <v>1.4583333333333393E-2</v>
      </c>
      <c r="P8" s="6">
        <f t="shared" si="0"/>
        <v>7.6388888888887507E-3</v>
      </c>
      <c r="Q8" s="6">
        <f t="shared" si="1"/>
        <v>0.25277777777777777</v>
      </c>
      <c r="R8" s="30">
        <f t="shared" si="2"/>
        <v>0.23055555555555562</v>
      </c>
      <c r="S8" s="6" t="str">
        <f t="shared" si="11"/>
        <v>Early Departure</v>
      </c>
      <c r="T8" s="10">
        <f t="shared" si="3"/>
        <v>6.9444444444477504E-4</v>
      </c>
      <c r="U8" s="8">
        <f t="shared" si="4"/>
        <v>0</v>
      </c>
      <c r="V8" s="8">
        <f t="shared" ca="1" si="5"/>
        <v>0.69123881660824416</v>
      </c>
      <c r="W8">
        <f t="shared" ca="1" si="6"/>
        <v>26</v>
      </c>
      <c r="AC8" s="13">
        <f t="shared" si="7"/>
        <v>21</v>
      </c>
      <c r="AH8" s="13">
        <f t="shared" si="8"/>
        <v>332</v>
      </c>
      <c r="AM8" s="6">
        <f t="shared" si="9"/>
        <v>7.6388888888888886E-3</v>
      </c>
      <c r="AN8">
        <f t="shared" si="10"/>
        <v>11</v>
      </c>
    </row>
    <row r="9" spans="1:42">
      <c r="A9" s="1">
        <v>44677</v>
      </c>
      <c r="B9" t="s">
        <v>5</v>
      </c>
      <c r="C9" t="s">
        <v>6</v>
      </c>
      <c r="D9" t="s">
        <v>7</v>
      </c>
      <c r="E9" t="s">
        <v>23</v>
      </c>
      <c r="F9" t="s">
        <v>24</v>
      </c>
      <c r="G9" s="2">
        <v>0.24097222222222223</v>
      </c>
      <c r="H9" t="s">
        <v>122</v>
      </c>
      <c r="I9" t="s">
        <v>123</v>
      </c>
      <c r="J9" s="3">
        <v>0.71527777777777801</v>
      </c>
      <c r="K9" s="3">
        <v>0.71944444444444444</v>
      </c>
      <c r="L9" s="3">
        <v>0.74583333333333324</v>
      </c>
      <c r="M9" s="3">
        <v>0.98749999999999993</v>
      </c>
      <c r="N9" s="3">
        <v>0.99444444444444446</v>
      </c>
      <c r="O9" s="6">
        <v>2.6388888888888795E-2</v>
      </c>
      <c r="P9" s="6">
        <f t="shared" si="0"/>
        <v>6.9444444444445308E-3</v>
      </c>
      <c r="Q9" s="6">
        <f t="shared" si="1"/>
        <v>0.27500000000000002</v>
      </c>
      <c r="R9" s="30">
        <f t="shared" si="2"/>
        <v>0.2416666666666667</v>
      </c>
      <c r="S9" s="6" t="str">
        <f t="shared" si="11"/>
        <v>Late</v>
      </c>
      <c r="T9" s="10">
        <f t="shared" si="3"/>
        <v>4.1666666666664298E-3</v>
      </c>
      <c r="U9" s="8">
        <f t="shared" si="4"/>
        <v>6</v>
      </c>
      <c r="V9" s="8">
        <f t="shared" ca="1" si="5"/>
        <v>0.65987451606619063</v>
      </c>
      <c r="W9">
        <f t="shared" ca="1" si="6"/>
        <v>24</v>
      </c>
      <c r="AC9" s="13">
        <f t="shared" si="7"/>
        <v>38</v>
      </c>
      <c r="AH9" s="13">
        <f t="shared" si="8"/>
        <v>348</v>
      </c>
      <c r="AM9" s="6">
        <f t="shared" si="9"/>
        <v>6.9444444444444441E-3</v>
      </c>
      <c r="AN9">
        <f t="shared" si="10"/>
        <v>10</v>
      </c>
    </row>
    <row r="10" spans="1:42">
      <c r="A10" s="1">
        <v>44676</v>
      </c>
      <c r="B10" t="s">
        <v>5</v>
      </c>
      <c r="C10" t="s">
        <v>6</v>
      </c>
      <c r="D10" t="s">
        <v>7</v>
      </c>
      <c r="E10" t="s">
        <v>25</v>
      </c>
      <c r="F10" t="s">
        <v>16</v>
      </c>
      <c r="G10" s="2">
        <v>0.23333333333333331</v>
      </c>
      <c r="H10" t="s">
        <v>124</v>
      </c>
      <c r="I10" t="s">
        <v>31</v>
      </c>
      <c r="J10" s="3">
        <v>0.71527777777777801</v>
      </c>
      <c r="K10" s="3">
        <v>0.71805555555555556</v>
      </c>
      <c r="L10" s="3">
        <v>0.7368055555555556</v>
      </c>
      <c r="M10" s="3">
        <v>0.97083333333333333</v>
      </c>
      <c r="N10" s="3">
        <v>0.9770833333333333</v>
      </c>
      <c r="O10" s="6">
        <v>1.8750000000000044E-2</v>
      </c>
      <c r="P10" s="6">
        <f t="shared" si="0"/>
        <v>6.2499999999999778E-3</v>
      </c>
      <c r="Q10" s="6">
        <f t="shared" si="1"/>
        <v>0.25902777777777775</v>
      </c>
      <c r="R10" s="30">
        <f t="shared" si="2"/>
        <v>0.23402777777777772</v>
      </c>
      <c r="S10" s="6" t="str">
        <f t="shared" si="11"/>
        <v>Late</v>
      </c>
      <c r="T10" s="10">
        <f t="shared" si="3"/>
        <v>2.7777777777775459E-3</v>
      </c>
      <c r="U10" s="8">
        <f t="shared" si="4"/>
        <v>4</v>
      </c>
      <c r="V10" s="8">
        <f t="shared" ca="1" si="5"/>
        <v>0.74287513217135548</v>
      </c>
      <c r="W10">
        <f t="shared" ca="1" si="6"/>
        <v>30</v>
      </c>
      <c r="AC10" s="13">
        <f t="shared" si="7"/>
        <v>27</v>
      </c>
      <c r="AH10" s="13">
        <f t="shared" si="8"/>
        <v>337</v>
      </c>
      <c r="AM10" s="6">
        <f t="shared" si="9"/>
        <v>6.2499999999999995E-3</v>
      </c>
      <c r="AN10">
        <f t="shared" si="10"/>
        <v>9</v>
      </c>
    </row>
    <row r="11" spans="1:42">
      <c r="A11" s="1">
        <v>44675</v>
      </c>
      <c r="B11" t="s">
        <v>5</v>
      </c>
      <c r="C11" t="s">
        <v>6</v>
      </c>
      <c r="D11" t="s">
        <v>7</v>
      </c>
      <c r="E11" t="s">
        <v>26</v>
      </c>
      <c r="F11" t="s">
        <v>27</v>
      </c>
      <c r="G11" s="2">
        <v>0.22847222222222222</v>
      </c>
      <c r="H11" t="s">
        <v>121</v>
      </c>
      <c r="I11" t="s">
        <v>125</v>
      </c>
      <c r="J11" s="3">
        <v>0.71527777777777801</v>
      </c>
      <c r="K11" s="3">
        <v>0.71458333333333324</v>
      </c>
      <c r="L11" s="3">
        <v>0.72638888888888886</v>
      </c>
      <c r="M11" s="3">
        <v>0.9555555555555556</v>
      </c>
      <c r="N11" s="3">
        <v>0.9604166666666667</v>
      </c>
      <c r="O11" s="6">
        <v>1.1805555555555625E-2</v>
      </c>
      <c r="P11" s="6">
        <f t="shared" si="0"/>
        <v>4.8611111111110938E-3</v>
      </c>
      <c r="Q11" s="6">
        <f t="shared" si="1"/>
        <v>0.24583333333333346</v>
      </c>
      <c r="R11" s="30">
        <f t="shared" si="2"/>
        <v>0.22916666666666674</v>
      </c>
      <c r="S11" s="6" t="str">
        <f t="shared" si="11"/>
        <v>Early Departure</v>
      </c>
      <c r="T11" s="10">
        <f t="shared" si="3"/>
        <v>6.9444444444477504E-4</v>
      </c>
      <c r="U11" s="8">
        <f t="shared" si="4"/>
        <v>0</v>
      </c>
      <c r="V11" s="8">
        <f t="shared" ca="1" si="5"/>
        <v>5.9137179706113652E-2</v>
      </c>
      <c r="W11">
        <f t="shared" ca="1" si="6"/>
        <v>1</v>
      </c>
      <c r="AC11" s="13">
        <f t="shared" si="7"/>
        <v>17</v>
      </c>
      <c r="AH11" s="13">
        <f t="shared" si="8"/>
        <v>330</v>
      </c>
      <c r="AM11" s="6">
        <f t="shared" si="9"/>
        <v>4.8611111111111112E-3</v>
      </c>
      <c r="AN11">
        <f t="shared" si="10"/>
        <v>7</v>
      </c>
    </row>
    <row r="12" spans="1:42">
      <c r="A12" s="1">
        <v>44673</v>
      </c>
      <c r="B12" t="s">
        <v>5</v>
      </c>
      <c r="C12" t="s">
        <v>6</v>
      </c>
      <c r="D12" t="s">
        <v>7</v>
      </c>
      <c r="E12" t="s">
        <v>28</v>
      </c>
      <c r="F12" t="s">
        <v>29</v>
      </c>
      <c r="G12" s="2">
        <v>0.21527777777777779</v>
      </c>
      <c r="H12" t="s">
        <v>126</v>
      </c>
      <c r="I12" t="s">
        <v>64</v>
      </c>
      <c r="J12" s="3">
        <v>0.71527777777777801</v>
      </c>
      <c r="K12" s="3">
        <v>0.71527777777777779</v>
      </c>
      <c r="L12" s="3">
        <v>0.7284722222222223</v>
      </c>
      <c r="M12" s="3">
        <v>0.94444444444444453</v>
      </c>
      <c r="N12" s="3">
        <v>0.95208333333333339</v>
      </c>
      <c r="O12" s="6">
        <v>1.3194444444444509E-2</v>
      </c>
      <c r="P12" s="6">
        <f t="shared" si="0"/>
        <v>7.6388888888888618E-3</v>
      </c>
      <c r="Q12" s="6">
        <f t="shared" si="1"/>
        <v>0.2368055555555556</v>
      </c>
      <c r="R12" s="30">
        <f t="shared" si="2"/>
        <v>0.21597222222222223</v>
      </c>
      <c r="S12" s="6" t="str">
        <f t="shared" si="11"/>
        <v>On Time</v>
      </c>
      <c r="T12" s="10">
        <f t="shared" si="3"/>
        <v>0</v>
      </c>
      <c r="U12" s="8">
        <f t="shared" si="4"/>
        <v>0</v>
      </c>
      <c r="V12" s="8">
        <f t="shared" ca="1" si="5"/>
        <v>0.29723770912224601</v>
      </c>
      <c r="W12">
        <f t="shared" ca="1" si="6"/>
        <v>8</v>
      </c>
      <c r="AC12" s="13">
        <f t="shared" si="7"/>
        <v>19</v>
      </c>
      <c r="AH12" s="13">
        <f t="shared" si="8"/>
        <v>311</v>
      </c>
      <c r="AM12" s="6">
        <f t="shared" si="9"/>
        <v>7.6388888888888886E-3</v>
      </c>
      <c r="AN12">
        <f t="shared" si="10"/>
        <v>11</v>
      </c>
    </row>
    <row r="13" spans="1:42">
      <c r="A13" s="1">
        <v>44672</v>
      </c>
      <c r="B13" t="s">
        <v>10</v>
      </c>
      <c r="C13" t="s">
        <v>6</v>
      </c>
      <c r="D13" t="s">
        <v>7</v>
      </c>
      <c r="E13" t="s">
        <v>30</v>
      </c>
      <c r="F13" t="s">
        <v>31</v>
      </c>
      <c r="G13" s="2">
        <v>0.23402777777777781</v>
      </c>
      <c r="H13" t="s">
        <v>127</v>
      </c>
      <c r="I13" t="s">
        <v>128</v>
      </c>
      <c r="J13" s="3">
        <v>0.71527777777777801</v>
      </c>
      <c r="K13" s="3">
        <v>0.71736111111111101</v>
      </c>
      <c r="L13" s="3">
        <v>0.74236111111111114</v>
      </c>
      <c r="M13" s="3">
        <v>0.9770833333333333</v>
      </c>
      <c r="N13" s="3">
        <v>0.98541666666666661</v>
      </c>
      <c r="O13" s="6">
        <v>2.5000000000000133E-2</v>
      </c>
      <c r="P13" s="6">
        <f t="shared" si="0"/>
        <v>8.3333333333333037E-3</v>
      </c>
      <c r="Q13" s="6">
        <f t="shared" si="1"/>
        <v>0.2680555555555556</v>
      </c>
      <c r="R13" s="30">
        <f t="shared" si="2"/>
        <v>0.23472222222222217</v>
      </c>
      <c r="S13" s="6" t="str">
        <f t="shared" si="11"/>
        <v>Late</v>
      </c>
      <c r="T13" s="10">
        <f t="shared" si="3"/>
        <v>2.0833333333329929E-3</v>
      </c>
      <c r="U13" s="8">
        <f t="shared" si="4"/>
        <v>3</v>
      </c>
      <c r="V13" s="8">
        <f t="shared" ca="1" si="5"/>
        <v>0.11874665710376564</v>
      </c>
      <c r="W13">
        <f t="shared" ca="1" si="6"/>
        <v>3</v>
      </c>
      <c r="AC13" s="13">
        <f t="shared" si="7"/>
        <v>36</v>
      </c>
      <c r="AH13" s="13">
        <f t="shared" si="8"/>
        <v>338</v>
      </c>
      <c r="AM13" s="6">
        <f t="shared" si="9"/>
        <v>8.3333333333333332E-3</v>
      </c>
      <c r="AN13">
        <f t="shared" si="10"/>
        <v>12</v>
      </c>
    </row>
    <row r="14" spans="1:42">
      <c r="A14" s="1">
        <v>44671</v>
      </c>
      <c r="B14" t="s">
        <v>5</v>
      </c>
      <c r="C14" t="s">
        <v>6</v>
      </c>
      <c r="D14" t="s">
        <v>7</v>
      </c>
      <c r="E14" t="s">
        <v>32</v>
      </c>
      <c r="F14" t="s">
        <v>27</v>
      </c>
      <c r="G14" s="2">
        <v>0.22361111111111109</v>
      </c>
      <c r="H14" t="s">
        <v>113</v>
      </c>
      <c r="I14" t="s">
        <v>129</v>
      </c>
      <c r="J14" s="3">
        <v>0.71527777777777801</v>
      </c>
      <c r="K14" s="3">
        <v>0.71180555555555547</v>
      </c>
      <c r="L14" s="3">
        <v>0.73125000000000007</v>
      </c>
      <c r="M14" s="3">
        <v>0.9555555555555556</v>
      </c>
      <c r="N14" s="3">
        <v>0.96458333333333324</v>
      </c>
      <c r="O14" s="6">
        <v>1.9444444444444597E-2</v>
      </c>
      <c r="P14" s="6">
        <f t="shared" si="0"/>
        <v>9.0277777777776347E-3</v>
      </c>
      <c r="Q14" s="6">
        <f t="shared" si="1"/>
        <v>0.25277777777777777</v>
      </c>
      <c r="R14" s="30">
        <f t="shared" si="2"/>
        <v>0.22430555555555554</v>
      </c>
      <c r="S14" s="6" t="str">
        <f t="shared" si="11"/>
        <v>Early Departure</v>
      </c>
      <c r="T14" s="10">
        <f t="shared" si="3"/>
        <v>3.472222222222543E-3</v>
      </c>
      <c r="U14" s="8">
        <f t="shared" si="4"/>
        <v>0</v>
      </c>
      <c r="V14" s="8">
        <f t="shared" ca="1" si="5"/>
        <v>0.42193248506400682</v>
      </c>
      <c r="W14">
        <f t="shared" ca="1" si="6"/>
        <v>12</v>
      </c>
      <c r="AC14" s="13">
        <f t="shared" si="7"/>
        <v>28</v>
      </c>
      <c r="AH14" s="13">
        <f t="shared" si="8"/>
        <v>323</v>
      </c>
      <c r="AM14" s="6">
        <f t="shared" si="9"/>
        <v>9.0277777777777787E-3</v>
      </c>
      <c r="AN14">
        <f t="shared" si="10"/>
        <v>13</v>
      </c>
    </row>
    <row r="15" spans="1:42">
      <c r="A15" s="1">
        <v>44670</v>
      </c>
      <c r="B15" t="s">
        <v>5</v>
      </c>
      <c r="C15" t="s">
        <v>6</v>
      </c>
      <c r="D15" t="s">
        <v>7</v>
      </c>
      <c r="E15" t="s">
        <v>33</v>
      </c>
      <c r="F15" t="s">
        <v>27</v>
      </c>
      <c r="G15" s="2">
        <v>0.22430555555555556</v>
      </c>
      <c r="H15" t="s">
        <v>117</v>
      </c>
      <c r="I15" t="s">
        <v>40</v>
      </c>
      <c r="J15" s="3">
        <v>0.71527777777777801</v>
      </c>
      <c r="K15" s="3">
        <v>0.71388888888888891</v>
      </c>
      <c r="L15" s="3">
        <v>0.73055555555555562</v>
      </c>
      <c r="M15" s="3">
        <v>0.9555555555555556</v>
      </c>
      <c r="N15" s="3">
        <v>0.96111111111111114</v>
      </c>
      <c r="O15" s="6">
        <v>1.6666666666666718E-2</v>
      </c>
      <c r="P15" s="6">
        <f t="shared" si="0"/>
        <v>5.5555555555555358E-3</v>
      </c>
      <c r="Q15" s="6">
        <f t="shared" si="1"/>
        <v>0.24722222222222223</v>
      </c>
      <c r="R15" s="30">
        <f t="shared" si="2"/>
        <v>0.22499999999999998</v>
      </c>
      <c r="S15" s="6" t="str">
        <f t="shared" si="11"/>
        <v>Early Departure</v>
      </c>
      <c r="T15" s="10">
        <f t="shared" si="3"/>
        <v>1.388888888889106E-3</v>
      </c>
      <c r="U15" s="8">
        <f t="shared" si="4"/>
        <v>0</v>
      </c>
      <c r="V15" s="8">
        <f t="shared" ca="1" si="5"/>
        <v>0.34886633951514567</v>
      </c>
      <c r="W15">
        <f t="shared" ca="1" si="6"/>
        <v>9</v>
      </c>
      <c r="AC15" s="13">
        <f t="shared" si="7"/>
        <v>24</v>
      </c>
      <c r="AH15" s="13">
        <f t="shared" si="8"/>
        <v>324</v>
      </c>
      <c r="AM15" s="6">
        <f t="shared" si="9"/>
        <v>5.5555555555555558E-3</v>
      </c>
      <c r="AN15">
        <f t="shared" si="10"/>
        <v>8</v>
      </c>
    </row>
    <row r="16" spans="1:42">
      <c r="A16" s="1">
        <v>44669</v>
      </c>
      <c r="B16" t="s">
        <v>5</v>
      </c>
      <c r="C16" t="s">
        <v>6</v>
      </c>
      <c r="D16" t="s">
        <v>7</v>
      </c>
      <c r="E16" t="s">
        <v>34</v>
      </c>
      <c r="F16" t="s">
        <v>31</v>
      </c>
      <c r="G16" s="2">
        <v>0.22430555555555556</v>
      </c>
      <c r="H16" t="s">
        <v>130</v>
      </c>
      <c r="I16" t="s">
        <v>131</v>
      </c>
      <c r="J16" s="3">
        <v>0.71527777777777801</v>
      </c>
      <c r="K16" s="3">
        <v>0.74305555555555547</v>
      </c>
      <c r="L16" s="3">
        <v>0.75208333333333333</v>
      </c>
      <c r="M16" s="3">
        <v>0.9770833333333333</v>
      </c>
      <c r="N16" s="3">
        <v>0.9819444444444444</v>
      </c>
      <c r="O16" s="6">
        <v>9.0277777777778567E-3</v>
      </c>
      <c r="P16" s="6">
        <f t="shared" si="0"/>
        <v>4.8611111111110938E-3</v>
      </c>
      <c r="Q16" s="6">
        <f t="shared" si="1"/>
        <v>0.23888888888888893</v>
      </c>
      <c r="R16" s="30">
        <f t="shared" si="2"/>
        <v>0.22499999999999998</v>
      </c>
      <c r="S16" s="6" t="str">
        <f t="shared" si="11"/>
        <v>Late</v>
      </c>
      <c r="T16" s="10">
        <f t="shared" si="3"/>
        <v>2.7777777777777457E-2</v>
      </c>
      <c r="U16" s="8">
        <f t="shared" si="4"/>
        <v>40</v>
      </c>
      <c r="V16" s="8">
        <f t="shared" ca="1" si="5"/>
        <v>0.91757228422513615</v>
      </c>
      <c r="W16">
        <f t="shared" ca="1" si="6"/>
        <v>55</v>
      </c>
      <c r="AC16" s="13">
        <f t="shared" si="7"/>
        <v>13</v>
      </c>
      <c r="AH16" s="13">
        <f t="shared" si="8"/>
        <v>324</v>
      </c>
      <c r="AM16" s="6">
        <f t="shared" si="9"/>
        <v>4.8611111111111112E-3</v>
      </c>
      <c r="AN16">
        <f t="shared" si="10"/>
        <v>7</v>
      </c>
    </row>
    <row r="17" spans="1:40">
      <c r="A17" s="1">
        <v>44668</v>
      </c>
      <c r="B17" t="s">
        <v>5</v>
      </c>
      <c r="C17" t="s">
        <v>6</v>
      </c>
      <c r="D17" t="s">
        <v>7</v>
      </c>
      <c r="E17" t="s">
        <v>35</v>
      </c>
      <c r="F17" t="s">
        <v>36</v>
      </c>
      <c r="G17" s="2">
        <v>0.22916666666666666</v>
      </c>
      <c r="H17" t="s">
        <v>126</v>
      </c>
      <c r="I17" t="s">
        <v>132</v>
      </c>
      <c r="J17" s="3">
        <v>0.71527777777777801</v>
      </c>
      <c r="K17" s="3">
        <v>0.71527777777777779</v>
      </c>
      <c r="L17" s="3">
        <v>0.73749999999999993</v>
      </c>
      <c r="M17" s="3">
        <v>0.96736111111111101</v>
      </c>
      <c r="N17" s="3">
        <v>0.97152777777777777</v>
      </c>
      <c r="O17" s="6">
        <v>2.2222222222222143E-2</v>
      </c>
      <c r="P17" s="6">
        <f t="shared" si="0"/>
        <v>4.1666666666667629E-3</v>
      </c>
      <c r="Q17" s="6">
        <f t="shared" si="1"/>
        <v>0.25624999999999998</v>
      </c>
      <c r="R17" s="30">
        <f t="shared" si="2"/>
        <v>0.22986111111111107</v>
      </c>
      <c r="S17" s="6" t="str">
        <f t="shared" si="11"/>
        <v>On Time</v>
      </c>
      <c r="T17" s="10">
        <f t="shared" si="3"/>
        <v>0</v>
      </c>
      <c r="U17" s="8">
        <f t="shared" si="4"/>
        <v>0</v>
      </c>
      <c r="V17" s="8">
        <f t="shared" ca="1" si="5"/>
        <v>0.81882625371877416</v>
      </c>
      <c r="W17">
        <f t="shared" ca="1" si="6"/>
        <v>37</v>
      </c>
      <c r="AC17" s="13">
        <f t="shared" si="7"/>
        <v>32</v>
      </c>
      <c r="AH17" s="13">
        <f t="shared" si="8"/>
        <v>331</v>
      </c>
      <c r="AM17" s="6">
        <f t="shared" si="9"/>
        <v>4.1666666666666666E-3</v>
      </c>
      <c r="AN17">
        <f t="shared" si="10"/>
        <v>6</v>
      </c>
    </row>
    <row r="18" spans="1:40">
      <c r="A18" s="1">
        <v>44666</v>
      </c>
      <c r="B18" t="s">
        <v>5</v>
      </c>
      <c r="C18" t="s">
        <v>6</v>
      </c>
      <c r="D18" t="s">
        <v>7</v>
      </c>
      <c r="E18" t="s">
        <v>19</v>
      </c>
      <c r="F18" t="s">
        <v>24</v>
      </c>
      <c r="G18" s="2">
        <v>0.25347222222222221</v>
      </c>
      <c r="H18" t="s">
        <v>127</v>
      </c>
      <c r="I18" t="s">
        <v>133</v>
      </c>
      <c r="J18" s="3">
        <v>0.71527777777777801</v>
      </c>
      <c r="K18" s="3">
        <v>0.71736111111111101</v>
      </c>
      <c r="L18" s="3">
        <v>0.73333333333333339</v>
      </c>
      <c r="M18" s="3">
        <v>0.98749999999999993</v>
      </c>
      <c r="N18" s="3">
        <v>0.99305555555555547</v>
      </c>
      <c r="O18" s="6">
        <v>1.5972222222222388E-2</v>
      </c>
      <c r="P18" s="6">
        <f t="shared" si="0"/>
        <v>5.5555555555555358E-3</v>
      </c>
      <c r="Q18" s="6">
        <f t="shared" si="1"/>
        <v>0.27569444444444446</v>
      </c>
      <c r="R18" s="30">
        <f t="shared" si="2"/>
        <v>0.25416666666666654</v>
      </c>
      <c r="S18" s="6" t="str">
        <f t="shared" si="11"/>
        <v>Late</v>
      </c>
      <c r="T18" s="10">
        <f t="shared" si="3"/>
        <v>2.0833333333329929E-3</v>
      </c>
      <c r="U18" s="8">
        <f t="shared" si="4"/>
        <v>3</v>
      </c>
      <c r="V18" s="8">
        <f t="shared" ca="1" si="5"/>
        <v>0.10653908617636798</v>
      </c>
      <c r="W18">
        <f t="shared" ca="1" si="6"/>
        <v>2</v>
      </c>
      <c r="AC18" s="13">
        <f t="shared" si="7"/>
        <v>23</v>
      </c>
      <c r="AH18" s="13">
        <f t="shared" si="8"/>
        <v>366</v>
      </c>
      <c r="AM18" s="6">
        <f t="shared" si="9"/>
        <v>5.5555555555555558E-3</v>
      </c>
      <c r="AN18">
        <f t="shared" si="10"/>
        <v>8</v>
      </c>
    </row>
    <row r="19" spans="1:40">
      <c r="A19" s="1">
        <v>44665</v>
      </c>
      <c r="B19" t="s">
        <v>10</v>
      </c>
      <c r="C19" t="s">
        <v>6</v>
      </c>
      <c r="D19" t="s">
        <v>7</v>
      </c>
      <c r="E19" t="s">
        <v>37</v>
      </c>
      <c r="F19" t="s">
        <v>38</v>
      </c>
      <c r="G19" s="2">
        <v>0.26111111111111113</v>
      </c>
      <c r="H19" t="s">
        <v>115</v>
      </c>
      <c r="I19" t="s">
        <v>134</v>
      </c>
      <c r="J19" s="3">
        <v>0.71527777777777801</v>
      </c>
      <c r="K19" s="3">
        <v>0.71250000000000002</v>
      </c>
      <c r="L19" s="3">
        <v>0.79652777777777783</v>
      </c>
      <c r="M19" s="3">
        <v>1.0583333333333331</v>
      </c>
      <c r="N19" s="3">
        <v>1.0652777777777778</v>
      </c>
      <c r="O19" s="6">
        <v>8.4027777777777812E-2</v>
      </c>
      <c r="P19" s="6">
        <f t="shared" si="0"/>
        <v>6.9444444444446418E-3</v>
      </c>
      <c r="Q19" s="6">
        <f t="shared" si="1"/>
        <v>0.35277777777777775</v>
      </c>
      <c r="R19" s="30">
        <f t="shared" si="2"/>
        <v>0.26180555555555529</v>
      </c>
      <c r="S19" s="6" t="str">
        <f t="shared" si="11"/>
        <v>Early Departure</v>
      </c>
      <c r="T19" s="10">
        <f t="shared" si="3"/>
        <v>2.77777777777799E-3</v>
      </c>
      <c r="U19" s="8">
        <f t="shared" si="4"/>
        <v>0</v>
      </c>
      <c r="V19" s="8">
        <f t="shared" ca="1" si="5"/>
        <v>0.3155031300343365</v>
      </c>
      <c r="W19">
        <f t="shared" ca="1" si="6"/>
        <v>8</v>
      </c>
      <c r="AC19" s="13">
        <f t="shared" si="7"/>
        <v>1</v>
      </c>
      <c r="AH19" s="13">
        <f t="shared" si="8"/>
        <v>377</v>
      </c>
      <c r="AM19" s="6">
        <f t="shared" si="9"/>
        <v>6.9444444444444441E-3</v>
      </c>
      <c r="AN19">
        <f t="shared" si="10"/>
        <v>10</v>
      </c>
    </row>
    <row r="20" spans="1:40">
      <c r="A20" s="1">
        <v>44664</v>
      </c>
      <c r="B20" t="s">
        <v>5</v>
      </c>
      <c r="C20" t="s">
        <v>6</v>
      </c>
      <c r="D20" t="s">
        <v>7</v>
      </c>
      <c r="E20" t="s">
        <v>15</v>
      </c>
      <c r="F20" t="s">
        <v>39</v>
      </c>
      <c r="G20" s="2">
        <v>0.22708333333333333</v>
      </c>
      <c r="H20" t="s">
        <v>28</v>
      </c>
      <c r="I20" t="s">
        <v>135</v>
      </c>
      <c r="J20" s="3">
        <v>0.71527777777777801</v>
      </c>
      <c r="K20" s="3">
        <v>0.7284722222222223</v>
      </c>
      <c r="L20" s="3">
        <v>0.73888888888888893</v>
      </c>
      <c r="M20" s="3">
        <v>0.96597222222222223</v>
      </c>
      <c r="N20" s="3">
        <v>0.97222222222222221</v>
      </c>
      <c r="O20" s="6">
        <v>1.041666666666663E-2</v>
      </c>
      <c r="P20" s="6">
        <f t="shared" si="0"/>
        <v>6.2499999999999778E-3</v>
      </c>
      <c r="Q20" s="6">
        <f t="shared" si="1"/>
        <v>0.24374999999999991</v>
      </c>
      <c r="R20" s="30">
        <f t="shared" si="2"/>
        <v>0.2270833333333333</v>
      </c>
      <c r="S20" s="6" t="str">
        <f t="shared" si="11"/>
        <v>Late</v>
      </c>
      <c r="T20" s="10">
        <f t="shared" si="3"/>
        <v>1.3194444444444287E-2</v>
      </c>
      <c r="U20" s="8">
        <f t="shared" si="4"/>
        <v>19</v>
      </c>
      <c r="V20" s="8">
        <f t="shared" ca="1" si="5"/>
        <v>0.88178910005680911</v>
      </c>
      <c r="W20">
        <f t="shared" ca="1" si="6"/>
        <v>47</v>
      </c>
      <c r="AC20" s="13">
        <f t="shared" si="7"/>
        <v>15</v>
      </c>
      <c r="AH20" s="13">
        <f t="shared" si="8"/>
        <v>327</v>
      </c>
      <c r="AM20" s="6">
        <f t="shared" si="9"/>
        <v>6.2499999999999995E-3</v>
      </c>
      <c r="AN20">
        <f t="shared" si="10"/>
        <v>9</v>
      </c>
    </row>
    <row r="21" spans="1:40">
      <c r="A21" s="1">
        <v>44663</v>
      </c>
      <c r="B21" t="s">
        <v>5</v>
      </c>
      <c r="C21" t="s">
        <v>6</v>
      </c>
      <c r="D21" t="s">
        <v>7</v>
      </c>
      <c r="E21" t="s">
        <v>32</v>
      </c>
      <c r="F21" t="s">
        <v>40</v>
      </c>
      <c r="G21" s="2">
        <v>0.22916666666666666</v>
      </c>
      <c r="H21" t="s">
        <v>126</v>
      </c>
      <c r="I21" t="s">
        <v>120</v>
      </c>
      <c r="J21" s="3">
        <v>0.71527777777777801</v>
      </c>
      <c r="K21" s="3">
        <v>0.71527777777777779</v>
      </c>
      <c r="L21" s="3">
        <v>0.73125000000000007</v>
      </c>
      <c r="M21" s="3">
        <v>0.96111111111111114</v>
      </c>
      <c r="N21" s="3">
        <v>0.97013888888888899</v>
      </c>
      <c r="O21" s="6">
        <v>1.5972222222222276E-2</v>
      </c>
      <c r="P21" s="6">
        <f t="shared" si="0"/>
        <v>9.0277777777778567E-3</v>
      </c>
      <c r="Q21" s="6">
        <f t="shared" si="1"/>
        <v>0.2548611111111112</v>
      </c>
      <c r="R21" s="30">
        <f t="shared" si="2"/>
        <v>0.22986111111111107</v>
      </c>
      <c r="S21" s="6" t="str">
        <f t="shared" si="11"/>
        <v>On Time</v>
      </c>
      <c r="T21" s="10">
        <f t="shared" si="3"/>
        <v>0</v>
      </c>
      <c r="U21" s="8">
        <f t="shared" si="4"/>
        <v>0</v>
      </c>
      <c r="V21" s="8">
        <f t="shared" ca="1" si="5"/>
        <v>0.15388733814985489</v>
      </c>
      <c r="W21">
        <f t="shared" ca="1" si="6"/>
        <v>4</v>
      </c>
      <c r="AC21" s="13">
        <f t="shared" si="7"/>
        <v>23</v>
      </c>
      <c r="AH21" s="13">
        <f t="shared" si="8"/>
        <v>331</v>
      </c>
      <c r="AM21" s="6">
        <f t="shared" si="9"/>
        <v>9.0277777777777787E-3</v>
      </c>
      <c r="AN21">
        <f t="shared" si="10"/>
        <v>13</v>
      </c>
    </row>
    <row r="22" spans="1:40">
      <c r="A22" s="1">
        <v>44662</v>
      </c>
      <c r="B22" t="s">
        <v>5</v>
      </c>
      <c r="C22" t="s">
        <v>6</v>
      </c>
      <c r="D22" t="s">
        <v>7</v>
      </c>
      <c r="E22" t="s">
        <v>41</v>
      </c>
      <c r="F22" t="s">
        <v>42</v>
      </c>
      <c r="G22" s="2">
        <v>0.23333333333333331</v>
      </c>
      <c r="H22" t="s">
        <v>126</v>
      </c>
      <c r="I22" t="s">
        <v>120</v>
      </c>
      <c r="J22" s="3">
        <v>0.71527777777777801</v>
      </c>
      <c r="K22" s="3">
        <v>0.71527777777777779</v>
      </c>
      <c r="L22" s="3">
        <v>0.72986111111111107</v>
      </c>
      <c r="M22" s="3">
        <v>0.96319444444444446</v>
      </c>
      <c r="N22" s="3">
        <v>0.97013888888888899</v>
      </c>
      <c r="O22" s="6">
        <v>1.4583333333333282E-2</v>
      </c>
      <c r="P22" s="6">
        <f t="shared" si="0"/>
        <v>6.9444444444445308E-3</v>
      </c>
      <c r="Q22" s="6">
        <f t="shared" si="1"/>
        <v>0.2548611111111112</v>
      </c>
      <c r="R22" s="30">
        <f t="shared" si="2"/>
        <v>0.23333333333333339</v>
      </c>
      <c r="S22" s="6" t="str">
        <f t="shared" si="11"/>
        <v>On Time</v>
      </c>
      <c r="T22" s="10">
        <f t="shared" si="3"/>
        <v>0</v>
      </c>
      <c r="U22" s="8">
        <f t="shared" si="4"/>
        <v>0</v>
      </c>
      <c r="V22" s="8">
        <f t="shared" ca="1" si="5"/>
        <v>0.50382797895365261</v>
      </c>
      <c r="W22">
        <f t="shared" ca="1" si="6"/>
        <v>15</v>
      </c>
      <c r="AC22" s="13">
        <f t="shared" si="7"/>
        <v>21</v>
      </c>
      <c r="AH22" s="13">
        <f t="shared" si="8"/>
        <v>336</v>
      </c>
      <c r="AM22" s="6">
        <f t="shared" si="9"/>
        <v>6.9444444444444441E-3</v>
      </c>
      <c r="AN22">
        <f t="shared" si="10"/>
        <v>10</v>
      </c>
    </row>
    <row r="23" spans="1:40">
      <c r="A23" s="1">
        <v>44661</v>
      </c>
      <c r="B23" t="s">
        <v>5</v>
      </c>
      <c r="C23" t="s">
        <v>6</v>
      </c>
      <c r="D23" t="s">
        <v>7</v>
      </c>
      <c r="E23" t="s">
        <v>43</v>
      </c>
      <c r="F23" t="s">
        <v>44</v>
      </c>
      <c r="G23" s="2">
        <v>0.22500000000000001</v>
      </c>
      <c r="H23" t="s">
        <v>136</v>
      </c>
      <c r="I23" t="s">
        <v>55</v>
      </c>
      <c r="J23" s="3">
        <v>0.71527777777777801</v>
      </c>
      <c r="K23" s="3">
        <v>0.72291666666666676</v>
      </c>
      <c r="L23" s="3">
        <v>0.74861111111111101</v>
      </c>
      <c r="M23" s="3">
        <v>0.97430555555555554</v>
      </c>
      <c r="N23" s="3">
        <v>0.97986111111111107</v>
      </c>
      <c r="O23" s="6">
        <v>2.5694444444444242E-2</v>
      </c>
      <c r="P23" s="6">
        <f t="shared" si="0"/>
        <v>5.5555555555555358E-3</v>
      </c>
      <c r="Q23" s="6">
        <f t="shared" si="1"/>
        <v>0.25694444444444431</v>
      </c>
      <c r="R23" s="30">
        <f t="shared" si="2"/>
        <v>0.22569444444444453</v>
      </c>
      <c r="S23" s="6" t="str">
        <f t="shared" si="11"/>
        <v>Late</v>
      </c>
      <c r="T23" s="10">
        <f t="shared" si="3"/>
        <v>7.6388888888887507E-3</v>
      </c>
      <c r="U23" s="8">
        <f t="shared" si="4"/>
        <v>11</v>
      </c>
      <c r="V23" s="8">
        <f t="shared" ca="1" si="5"/>
        <v>0.14072858517253339</v>
      </c>
      <c r="W23">
        <f t="shared" ca="1" si="6"/>
        <v>3</v>
      </c>
      <c r="AC23" s="13">
        <f t="shared" si="7"/>
        <v>37</v>
      </c>
      <c r="AH23" s="13">
        <f t="shared" si="8"/>
        <v>325</v>
      </c>
      <c r="AM23" s="6">
        <f t="shared" si="9"/>
        <v>5.5555555555555558E-3</v>
      </c>
      <c r="AN23">
        <f t="shared" si="10"/>
        <v>8</v>
      </c>
    </row>
    <row r="24" spans="1:40">
      <c r="A24" s="1">
        <v>44659</v>
      </c>
      <c r="B24" t="s">
        <v>5</v>
      </c>
      <c r="C24" t="s">
        <v>6</v>
      </c>
      <c r="D24" t="s">
        <v>7</v>
      </c>
      <c r="E24" t="s">
        <v>45</v>
      </c>
      <c r="F24" t="s">
        <v>31</v>
      </c>
      <c r="G24" s="2">
        <v>0.21111111111111111</v>
      </c>
      <c r="H24" t="s">
        <v>137</v>
      </c>
      <c r="I24" t="s">
        <v>138</v>
      </c>
      <c r="J24" s="3">
        <v>0.71527777777777801</v>
      </c>
      <c r="K24" s="3">
        <v>0.75486111111111109</v>
      </c>
      <c r="L24" s="3">
        <v>0.76527777777777783</v>
      </c>
      <c r="M24" s="3">
        <v>0.9770833333333333</v>
      </c>
      <c r="N24" s="3">
        <v>0.98611111111111116</v>
      </c>
      <c r="O24" s="6">
        <v>1.0416666666666741E-2</v>
      </c>
      <c r="P24" s="6">
        <f t="shared" si="0"/>
        <v>9.0277777777778567E-3</v>
      </c>
      <c r="Q24" s="6">
        <f t="shared" si="1"/>
        <v>0.23125000000000007</v>
      </c>
      <c r="R24" s="30">
        <f t="shared" si="2"/>
        <v>0.21180555555555547</v>
      </c>
      <c r="S24" s="6" t="str">
        <f t="shared" si="11"/>
        <v>Late</v>
      </c>
      <c r="T24" s="10">
        <f t="shared" si="3"/>
        <v>3.9583333333333082E-2</v>
      </c>
      <c r="U24" s="8">
        <f t="shared" si="4"/>
        <v>57</v>
      </c>
      <c r="V24" s="8">
        <f t="shared" ca="1" si="5"/>
        <v>0.83851165204254252</v>
      </c>
      <c r="W24">
        <f t="shared" ca="1" si="6"/>
        <v>40</v>
      </c>
      <c r="AC24" s="13">
        <f t="shared" si="7"/>
        <v>15</v>
      </c>
      <c r="AH24" s="13">
        <f t="shared" si="8"/>
        <v>305</v>
      </c>
      <c r="AM24" s="6">
        <f t="shared" si="9"/>
        <v>9.0277777777777787E-3</v>
      </c>
      <c r="AN24">
        <f t="shared" si="10"/>
        <v>13</v>
      </c>
    </row>
    <row r="25" spans="1:40">
      <c r="A25" s="1">
        <v>44658</v>
      </c>
      <c r="B25" t="s">
        <v>5</v>
      </c>
      <c r="C25" t="s">
        <v>6</v>
      </c>
      <c r="D25" t="s">
        <v>7</v>
      </c>
      <c r="E25" t="s">
        <v>46</v>
      </c>
      <c r="F25" t="s">
        <v>47</v>
      </c>
      <c r="G25" s="2">
        <v>0.2076388888888889</v>
      </c>
      <c r="H25" t="s">
        <v>139</v>
      </c>
      <c r="I25" t="s">
        <v>140</v>
      </c>
      <c r="J25" s="3">
        <v>0.71527777777777801</v>
      </c>
      <c r="K25" s="3">
        <v>0.74791666666666667</v>
      </c>
      <c r="L25" s="3">
        <v>0.76041666666666663</v>
      </c>
      <c r="M25" s="3">
        <v>0.96805555555555556</v>
      </c>
      <c r="N25" s="3">
        <v>0.97499999999999998</v>
      </c>
      <c r="O25" s="6">
        <v>1.2499999999999956E-2</v>
      </c>
      <c r="P25" s="6">
        <f t="shared" si="0"/>
        <v>6.9444444444444198E-3</v>
      </c>
      <c r="Q25" s="6">
        <f t="shared" si="1"/>
        <v>0.2270833333333333</v>
      </c>
      <c r="R25" s="30">
        <f t="shared" si="2"/>
        <v>0.20763888888888893</v>
      </c>
      <c r="S25" s="6" t="str">
        <f t="shared" si="11"/>
        <v>Late</v>
      </c>
      <c r="T25" s="10">
        <f t="shared" si="3"/>
        <v>3.2638888888888662E-2</v>
      </c>
      <c r="U25" s="8">
        <f t="shared" si="4"/>
        <v>47</v>
      </c>
      <c r="V25" s="8">
        <f t="shared" ca="1" si="5"/>
        <v>6.3500277073352596E-2</v>
      </c>
      <c r="W25">
        <f t="shared" ca="1" si="6"/>
        <v>1</v>
      </c>
      <c r="AC25" s="13">
        <f t="shared" si="7"/>
        <v>18</v>
      </c>
      <c r="AH25" s="13">
        <f t="shared" si="8"/>
        <v>299</v>
      </c>
      <c r="AM25" s="6">
        <f t="shared" si="9"/>
        <v>6.9444444444444441E-3</v>
      </c>
      <c r="AN25">
        <f t="shared" si="10"/>
        <v>10</v>
      </c>
    </row>
    <row r="26" spans="1:40">
      <c r="A26" s="1">
        <v>44657</v>
      </c>
      <c r="B26" t="s">
        <v>5</v>
      </c>
      <c r="C26" t="s">
        <v>6</v>
      </c>
      <c r="D26" t="s">
        <v>7</v>
      </c>
      <c r="E26" t="s">
        <v>43</v>
      </c>
      <c r="F26" t="s">
        <v>16</v>
      </c>
      <c r="G26" s="2">
        <v>0.22222222222222221</v>
      </c>
      <c r="H26" t="s">
        <v>127</v>
      </c>
      <c r="I26" t="s">
        <v>31</v>
      </c>
      <c r="J26" s="3">
        <v>0.71527777777777801</v>
      </c>
      <c r="K26" s="3">
        <v>0.71736111111111101</v>
      </c>
      <c r="L26" s="3">
        <v>0.74861111111111101</v>
      </c>
      <c r="M26" s="3">
        <v>0.97083333333333333</v>
      </c>
      <c r="N26" s="3">
        <v>0.9770833333333333</v>
      </c>
      <c r="O26" s="6">
        <v>3.125E-2</v>
      </c>
      <c r="P26" s="6">
        <f t="shared" si="0"/>
        <v>6.2499999999999778E-3</v>
      </c>
      <c r="Q26" s="6">
        <f t="shared" si="1"/>
        <v>0.2597222222222223</v>
      </c>
      <c r="R26" s="30">
        <f t="shared" si="2"/>
        <v>0.22222222222222232</v>
      </c>
      <c r="S26" s="6" t="str">
        <f t="shared" si="11"/>
        <v>Late</v>
      </c>
      <c r="T26" s="10">
        <f t="shared" si="3"/>
        <v>2.0833333333329929E-3</v>
      </c>
      <c r="U26" s="8">
        <f t="shared" si="4"/>
        <v>3</v>
      </c>
      <c r="V26" s="8">
        <f t="shared" ca="1" si="5"/>
        <v>0.57652185907899656</v>
      </c>
      <c r="W26">
        <f t="shared" ca="1" si="6"/>
        <v>19</v>
      </c>
      <c r="AC26" s="13">
        <f t="shared" si="7"/>
        <v>45</v>
      </c>
      <c r="AH26" s="13">
        <f t="shared" si="8"/>
        <v>320</v>
      </c>
      <c r="AM26" s="6">
        <f t="shared" si="9"/>
        <v>6.2499999999999995E-3</v>
      </c>
      <c r="AN26">
        <f t="shared" si="10"/>
        <v>9</v>
      </c>
    </row>
    <row r="27" spans="1:40">
      <c r="A27" s="1">
        <v>44656</v>
      </c>
      <c r="B27" t="s">
        <v>5</v>
      </c>
      <c r="C27" t="s">
        <v>6</v>
      </c>
      <c r="D27" t="s">
        <v>7</v>
      </c>
      <c r="E27" t="s">
        <v>21</v>
      </c>
      <c r="F27" t="s">
        <v>40</v>
      </c>
      <c r="G27" s="2">
        <v>0.23124999999999998</v>
      </c>
      <c r="H27" t="s">
        <v>117</v>
      </c>
      <c r="I27" t="s">
        <v>74</v>
      </c>
      <c r="J27" s="3">
        <v>0.71527777777777801</v>
      </c>
      <c r="K27" s="3">
        <v>0.71388888888888891</v>
      </c>
      <c r="L27" s="3">
        <v>0.72916666666666663</v>
      </c>
      <c r="M27" s="3">
        <v>0.96111111111111114</v>
      </c>
      <c r="N27" s="3">
        <v>0.96875</v>
      </c>
      <c r="O27" s="6">
        <v>1.5277777777777724E-2</v>
      </c>
      <c r="P27" s="6">
        <f t="shared" si="0"/>
        <v>7.6388888888888618E-3</v>
      </c>
      <c r="Q27" s="6">
        <f t="shared" si="1"/>
        <v>0.25486111111111109</v>
      </c>
      <c r="R27" s="30">
        <f t="shared" si="2"/>
        <v>0.23194444444444451</v>
      </c>
      <c r="S27" s="6" t="str">
        <f t="shared" si="11"/>
        <v>Early Departure</v>
      </c>
      <c r="T27" s="10">
        <f t="shared" si="3"/>
        <v>1.388888888889106E-3</v>
      </c>
      <c r="U27" s="8">
        <f t="shared" si="4"/>
        <v>0</v>
      </c>
      <c r="V27" s="8">
        <f t="shared" ca="1" si="5"/>
        <v>0.1453467692452397</v>
      </c>
      <c r="W27">
        <f t="shared" ca="1" si="6"/>
        <v>3</v>
      </c>
      <c r="AC27" s="13">
        <f t="shared" si="7"/>
        <v>22</v>
      </c>
      <c r="AH27" s="13">
        <f t="shared" si="8"/>
        <v>334</v>
      </c>
      <c r="AM27" s="6">
        <f t="shared" si="9"/>
        <v>7.6388888888888886E-3</v>
      </c>
      <c r="AN27">
        <f t="shared" si="10"/>
        <v>11</v>
      </c>
    </row>
    <row r="28" spans="1:40">
      <c r="A28" s="1">
        <v>44655</v>
      </c>
      <c r="B28" t="s">
        <v>5</v>
      </c>
      <c r="C28" t="s">
        <v>6</v>
      </c>
      <c r="D28" t="s">
        <v>7</v>
      </c>
      <c r="E28" t="s">
        <v>48</v>
      </c>
      <c r="F28" t="s">
        <v>49</v>
      </c>
      <c r="G28" s="2">
        <v>0.22777777777777777</v>
      </c>
      <c r="H28" t="s">
        <v>121</v>
      </c>
      <c r="I28" t="s">
        <v>51</v>
      </c>
      <c r="J28" s="3">
        <v>0.71527777777777801</v>
      </c>
      <c r="K28" s="3">
        <v>0.71458333333333324</v>
      </c>
      <c r="L28" s="3">
        <v>0.72777777777777775</v>
      </c>
      <c r="M28" s="3">
        <v>0.95624999999999993</v>
      </c>
      <c r="N28" s="3">
        <v>0.96250000000000002</v>
      </c>
      <c r="O28" s="6">
        <v>1.3194444444444509E-2</v>
      </c>
      <c r="P28" s="6">
        <f t="shared" si="0"/>
        <v>6.2500000000000888E-3</v>
      </c>
      <c r="Q28" s="6">
        <f t="shared" si="1"/>
        <v>0.24791666666666679</v>
      </c>
      <c r="R28" s="30">
        <f t="shared" si="2"/>
        <v>0.22847222222222219</v>
      </c>
      <c r="S28" s="6" t="str">
        <f t="shared" si="11"/>
        <v>Early Departure</v>
      </c>
      <c r="T28" s="10">
        <f t="shared" si="3"/>
        <v>6.9444444444477504E-4</v>
      </c>
      <c r="U28" s="8">
        <f t="shared" si="4"/>
        <v>0</v>
      </c>
      <c r="V28" s="8">
        <f t="shared" ca="1" si="5"/>
        <v>0.14442276956322897</v>
      </c>
      <c r="W28">
        <f t="shared" ca="1" si="6"/>
        <v>3</v>
      </c>
      <c r="AC28" s="13">
        <f t="shared" si="7"/>
        <v>19</v>
      </c>
      <c r="AH28" s="13">
        <f t="shared" si="8"/>
        <v>329</v>
      </c>
      <c r="AM28" s="6">
        <f t="shared" si="9"/>
        <v>6.2499999999999995E-3</v>
      </c>
      <c r="AN28">
        <f t="shared" si="10"/>
        <v>9</v>
      </c>
    </row>
    <row r="29" spans="1:40">
      <c r="A29" s="1">
        <v>44654</v>
      </c>
      <c r="B29" t="s">
        <v>5</v>
      </c>
      <c r="C29" t="s">
        <v>6</v>
      </c>
      <c r="D29" t="s">
        <v>7</v>
      </c>
      <c r="E29" t="s">
        <v>48</v>
      </c>
      <c r="F29" t="s">
        <v>42</v>
      </c>
      <c r="G29" s="2">
        <v>0.23472222222222219</v>
      </c>
      <c r="H29" t="s">
        <v>141</v>
      </c>
      <c r="I29" t="s">
        <v>16</v>
      </c>
      <c r="J29" s="3">
        <v>0.71527777777777801</v>
      </c>
      <c r="K29" s="3">
        <v>0.71319444444444446</v>
      </c>
      <c r="L29" s="3">
        <v>0.72777777777777775</v>
      </c>
      <c r="M29" s="3">
        <v>0.96319444444444446</v>
      </c>
      <c r="N29" s="3">
        <v>0.97083333333333333</v>
      </c>
      <c r="O29" s="6">
        <v>1.4583333333333282E-2</v>
      </c>
      <c r="P29" s="6">
        <f t="shared" si="0"/>
        <v>7.6388888888888618E-3</v>
      </c>
      <c r="Q29" s="6">
        <f t="shared" si="1"/>
        <v>0.25763888888888886</v>
      </c>
      <c r="R29" s="30">
        <f t="shared" si="2"/>
        <v>0.23541666666666672</v>
      </c>
      <c r="S29" s="6" t="str">
        <f t="shared" si="11"/>
        <v>Early Departure</v>
      </c>
      <c r="T29" s="10">
        <f t="shared" si="3"/>
        <v>2.083333333333548E-3</v>
      </c>
      <c r="U29" s="8">
        <f t="shared" si="4"/>
        <v>0</v>
      </c>
      <c r="V29" s="8">
        <f t="shared" ca="1" si="5"/>
        <v>0.15664453942693624</v>
      </c>
      <c r="W29">
        <f t="shared" ca="1" si="6"/>
        <v>4</v>
      </c>
      <c r="AC29" s="13">
        <f t="shared" si="7"/>
        <v>21</v>
      </c>
      <c r="AH29" s="13">
        <f t="shared" si="8"/>
        <v>339</v>
      </c>
      <c r="AM29" s="6">
        <f t="shared" si="9"/>
        <v>7.6388888888888886E-3</v>
      </c>
      <c r="AN29">
        <f t="shared" si="10"/>
        <v>11</v>
      </c>
    </row>
    <row r="30" spans="1:40">
      <c r="A30" s="1">
        <v>44652</v>
      </c>
      <c r="B30" t="s">
        <v>5</v>
      </c>
      <c r="C30" t="s">
        <v>6</v>
      </c>
      <c r="D30" t="s">
        <v>7</v>
      </c>
      <c r="E30" t="s">
        <v>50</v>
      </c>
      <c r="F30" t="s">
        <v>51</v>
      </c>
      <c r="G30" s="2">
        <v>0.22569444444444445</v>
      </c>
      <c r="H30" t="s">
        <v>142</v>
      </c>
      <c r="I30" t="s">
        <v>74</v>
      </c>
      <c r="J30" s="3">
        <v>0.71527777777777801</v>
      </c>
      <c r="K30" s="3">
        <v>0.71597222222222223</v>
      </c>
      <c r="L30" s="3">
        <v>0.73611111111111116</v>
      </c>
      <c r="M30" s="3">
        <v>0.96250000000000002</v>
      </c>
      <c r="N30" s="3">
        <v>0.96875</v>
      </c>
      <c r="O30" s="6">
        <v>2.0138888888888928E-2</v>
      </c>
      <c r="P30" s="6">
        <f t="shared" si="0"/>
        <v>6.2499999999999778E-3</v>
      </c>
      <c r="Q30" s="6">
        <f t="shared" si="1"/>
        <v>0.25277777777777777</v>
      </c>
      <c r="R30" s="30">
        <f t="shared" si="2"/>
        <v>0.22638888888888886</v>
      </c>
      <c r="S30" s="6" t="str">
        <f t="shared" si="11"/>
        <v>Late</v>
      </c>
      <c r="T30" s="10">
        <f t="shared" si="3"/>
        <v>6.9444444444421993E-4</v>
      </c>
      <c r="U30" s="8">
        <f t="shared" si="4"/>
        <v>1</v>
      </c>
      <c r="V30" s="8">
        <f t="shared" ca="1" si="5"/>
        <v>3.6642608073893745E-2</v>
      </c>
      <c r="W30">
        <f t="shared" ca="1" si="6"/>
        <v>1</v>
      </c>
      <c r="AC30" s="13">
        <f t="shared" si="7"/>
        <v>29</v>
      </c>
      <c r="AH30" s="13">
        <f t="shared" si="8"/>
        <v>326</v>
      </c>
      <c r="AM30" s="6">
        <f t="shared" si="9"/>
        <v>6.2499999999999995E-3</v>
      </c>
      <c r="AN30">
        <f t="shared" si="10"/>
        <v>9</v>
      </c>
    </row>
    <row r="31" spans="1:40">
      <c r="A31" s="1">
        <v>44651</v>
      </c>
      <c r="B31" t="s">
        <v>5</v>
      </c>
      <c r="C31" t="s">
        <v>6</v>
      </c>
      <c r="D31" t="s">
        <v>7</v>
      </c>
      <c r="E31" t="s">
        <v>52</v>
      </c>
      <c r="F31" t="s">
        <v>53</v>
      </c>
      <c r="G31" s="2">
        <v>0.22430555555555556</v>
      </c>
      <c r="H31" t="s">
        <v>119</v>
      </c>
      <c r="I31" t="s">
        <v>143</v>
      </c>
      <c r="J31" s="3">
        <v>0.71527777777777801</v>
      </c>
      <c r="K31" s="3">
        <v>0.72222222222222221</v>
      </c>
      <c r="L31" s="3">
        <v>0.78055555555555556</v>
      </c>
      <c r="M31" s="3">
        <v>1.004861111111111</v>
      </c>
      <c r="N31" s="3">
        <v>1.0111111111111111</v>
      </c>
      <c r="O31" s="6">
        <v>5.8333333333333348E-2</v>
      </c>
      <c r="P31" s="6">
        <f t="shared" si="0"/>
        <v>6.2500000000000888E-3</v>
      </c>
      <c r="Q31" s="6">
        <f t="shared" si="1"/>
        <v>0.28888888888888886</v>
      </c>
      <c r="R31" s="30">
        <f t="shared" si="2"/>
        <v>0.22430555555555542</v>
      </c>
      <c r="S31" s="6" t="str">
        <f t="shared" si="11"/>
        <v>Late</v>
      </c>
      <c r="T31" s="10">
        <f t="shared" si="3"/>
        <v>6.9444444444441977E-3</v>
      </c>
      <c r="U31" s="8">
        <f t="shared" si="4"/>
        <v>10</v>
      </c>
      <c r="V31" s="8">
        <f t="shared" ca="1" si="5"/>
        <v>0.6168537380212411</v>
      </c>
      <c r="W31">
        <f t="shared" ca="1" si="6"/>
        <v>21</v>
      </c>
      <c r="AC31" s="13">
        <f t="shared" si="7"/>
        <v>24</v>
      </c>
      <c r="AH31" s="13">
        <f t="shared" si="8"/>
        <v>323</v>
      </c>
      <c r="AM31" s="6">
        <f t="shared" si="9"/>
        <v>6.2499999999999995E-3</v>
      </c>
      <c r="AN31">
        <f t="shared" si="10"/>
        <v>9</v>
      </c>
    </row>
    <row r="32" spans="1:40">
      <c r="A32" s="1">
        <v>44650</v>
      </c>
      <c r="B32" t="s">
        <v>5</v>
      </c>
      <c r="C32" t="s">
        <v>6</v>
      </c>
      <c r="D32" t="s">
        <v>7</v>
      </c>
      <c r="E32" t="s">
        <v>54</v>
      </c>
      <c r="F32" t="s">
        <v>55</v>
      </c>
      <c r="G32" s="2">
        <v>0.21944444444444444</v>
      </c>
      <c r="H32" t="s">
        <v>126</v>
      </c>
      <c r="I32" t="s">
        <v>128</v>
      </c>
      <c r="J32" s="3">
        <v>0.71527777777777801</v>
      </c>
      <c r="K32" s="3">
        <v>0.71527777777777779</v>
      </c>
      <c r="L32" s="3">
        <v>0.7597222222222223</v>
      </c>
      <c r="M32" s="3">
        <v>0.97986111111111107</v>
      </c>
      <c r="N32" s="3">
        <v>0.98541666666666661</v>
      </c>
      <c r="O32" s="6">
        <v>4.4444444444444509E-2</v>
      </c>
      <c r="P32" s="6">
        <f t="shared" si="0"/>
        <v>5.5555555555555358E-3</v>
      </c>
      <c r="Q32" s="6">
        <f t="shared" si="1"/>
        <v>0.27013888888888882</v>
      </c>
      <c r="R32" s="30">
        <f t="shared" si="2"/>
        <v>0.22013888888888877</v>
      </c>
      <c r="S32" s="6" t="str">
        <f t="shared" si="11"/>
        <v>On Time</v>
      </c>
      <c r="T32" s="10">
        <f t="shared" si="3"/>
        <v>0</v>
      </c>
      <c r="U32" s="8">
        <f t="shared" si="4"/>
        <v>0</v>
      </c>
      <c r="V32" s="8">
        <f t="shared" ca="1" si="5"/>
        <v>0.59018941098691802</v>
      </c>
      <c r="W32">
        <f t="shared" ca="1" si="6"/>
        <v>20</v>
      </c>
      <c r="AC32" s="13">
        <f t="shared" si="7"/>
        <v>4</v>
      </c>
      <c r="AH32" s="13">
        <f t="shared" si="8"/>
        <v>317</v>
      </c>
      <c r="AM32" s="6">
        <f t="shared" si="9"/>
        <v>5.5555555555555558E-3</v>
      </c>
      <c r="AN32">
        <f t="shared" si="10"/>
        <v>8</v>
      </c>
    </row>
    <row r="33" spans="1:51">
      <c r="A33" s="1">
        <v>44649</v>
      </c>
      <c r="B33" t="s">
        <v>5</v>
      </c>
      <c r="C33" t="s">
        <v>6</v>
      </c>
      <c r="D33" t="s">
        <v>7</v>
      </c>
      <c r="E33" t="s">
        <v>17</v>
      </c>
      <c r="F33" t="s">
        <v>56</v>
      </c>
      <c r="G33" s="2">
        <v>0.22638888888888889</v>
      </c>
      <c r="H33" t="s">
        <v>113</v>
      </c>
      <c r="I33" t="s">
        <v>22</v>
      </c>
      <c r="J33" s="3">
        <v>0.71527777777777801</v>
      </c>
      <c r="K33" s="3">
        <v>0.71180555555555547</v>
      </c>
      <c r="L33" s="3">
        <v>0.7270833333333333</v>
      </c>
      <c r="M33" s="3">
        <v>0.95416666666666661</v>
      </c>
      <c r="N33" s="3">
        <v>0.95972222222222225</v>
      </c>
      <c r="O33" s="6">
        <v>1.5277777777777835E-2</v>
      </c>
      <c r="P33" s="6">
        <f t="shared" si="0"/>
        <v>5.5555555555556468E-3</v>
      </c>
      <c r="Q33" s="6">
        <f t="shared" si="1"/>
        <v>0.24791666666666679</v>
      </c>
      <c r="R33" s="30">
        <f t="shared" si="2"/>
        <v>0.2270833333333333</v>
      </c>
      <c r="S33" s="6" t="str">
        <f t="shared" si="11"/>
        <v>Early Departure</v>
      </c>
      <c r="T33" s="10">
        <f t="shared" si="3"/>
        <v>3.472222222222543E-3</v>
      </c>
      <c r="U33" s="8">
        <f t="shared" si="4"/>
        <v>0</v>
      </c>
      <c r="V33" s="8">
        <f t="shared" ca="1" si="5"/>
        <v>0.89283076491551294</v>
      </c>
      <c r="W33">
        <f t="shared" ca="1" si="6"/>
        <v>49</v>
      </c>
      <c r="AC33" s="13">
        <f t="shared" si="7"/>
        <v>22</v>
      </c>
      <c r="AH33" s="13">
        <f t="shared" si="8"/>
        <v>327</v>
      </c>
      <c r="AM33" s="6">
        <f t="shared" si="9"/>
        <v>5.5555555555555558E-3</v>
      </c>
      <c r="AN33">
        <f t="shared" si="10"/>
        <v>8</v>
      </c>
      <c r="AY33" t="s">
        <v>195</v>
      </c>
    </row>
    <row r="34" spans="1:51">
      <c r="A34" s="1">
        <v>44648</v>
      </c>
      <c r="B34" t="s">
        <v>10</v>
      </c>
      <c r="C34" t="s">
        <v>6</v>
      </c>
      <c r="D34" t="s">
        <v>7</v>
      </c>
      <c r="E34" t="s">
        <v>57</v>
      </c>
      <c r="F34" t="s">
        <v>58</v>
      </c>
      <c r="G34" s="2">
        <v>0.23541666666666669</v>
      </c>
      <c r="H34" t="s">
        <v>144</v>
      </c>
      <c r="I34" t="s">
        <v>145</v>
      </c>
      <c r="J34" s="3">
        <v>0.71527777777777801</v>
      </c>
      <c r="K34" s="3">
        <v>0.79027777777777775</v>
      </c>
      <c r="L34" s="3">
        <v>0.80138888888888893</v>
      </c>
      <c r="M34" s="3">
        <v>1.0375000000000001</v>
      </c>
      <c r="N34" s="3">
        <v>1.0458333333333334</v>
      </c>
      <c r="O34" s="6">
        <v>1.1111111111111183E-2</v>
      </c>
      <c r="P34" s="6">
        <f t="shared" si="0"/>
        <v>8.3333333333333037E-3</v>
      </c>
      <c r="Q34" s="6">
        <f t="shared" si="1"/>
        <v>0.25555555555555565</v>
      </c>
      <c r="R34" s="30">
        <f t="shared" si="2"/>
        <v>0.23611111111111116</v>
      </c>
      <c r="S34" s="6" t="str">
        <f t="shared" si="11"/>
        <v>Late</v>
      </c>
      <c r="T34" s="10">
        <f t="shared" si="3"/>
        <v>7.4999999999999734E-2</v>
      </c>
      <c r="U34" s="8">
        <f t="shared" si="4"/>
        <v>108</v>
      </c>
      <c r="V34" s="8">
        <f t="shared" ca="1" si="5"/>
        <v>0.47519777806524499</v>
      </c>
      <c r="W34">
        <f t="shared" ca="1" si="6"/>
        <v>14</v>
      </c>
      <c r="AC34" s="13">
        <f t="shared" si="7"/>
        <v>16</v>
      </c>
      <c r="AH34" s="13">
        <f t="shared" si="8"/>
        <v>340</v>
      </c>
      <c r="AM34" s="6">
        <f t="shared" si="9"/>
        <v>8.3333333333333332E-3</v>
      </c>
      <c r="AN34">
        <f t="shared" si="10"/>
        <v>12</v>
      </c>
    </row>
    <row r="35" spans="1:51">
      <c r="A35" s="1">
        <v>44647</v>
      </c>
      <c r="B35" t="s">
        <v>5</v>
      </c>
      <c r="C35" t="s">
        <v>6</v>
      </c>
      <c r="D35" t="s">
        <v>7</v>
      </c>
      <c r="E35" t="s">
        <v>59</v>
      </c>
      <c r="F35" t="s">
        <v>60</v>
      </c>
      <c r="G35" s="2">
        <v>0.24861111111111112</v>
      </c>
      <c r="H35" t="s">
        <v>146</v>
      </c>
      <c r="I35" t="s">
        <v>147</v>
      </c>
      <c r="J35" s="3">
        <v>0.71527777777777801</v>
      </c>
      <c r="K35" s="3">
        <v>0.74375000000000002</v>
      </c>
      <c r="L35" s="3">
        <v>0.75416666666666676</v>
      </c>
      <c r="M35" s="3">
        <v>1.0034722222222223</v>
      </c>
      <c r="N35" s="3">
        <v>1.0131944444444443</v>
      </c>
      <c r="O35" s="6">
        <v>1.0416666666666741E-2</v>
      </c>
      <c r="P35" s="6">
        <f t="shared" si="0"/>
        <v>9.7222222222219656E-3</v>
      </c>
      <c r="Q35" s="6">
        <f t="shared" si="1"/>
        <v>0.26944444444444426</v>
      </c>
      <c r="R35" s="30">
        <f t="shared" si="2"/>
        <v>0.24930555555555556</v>
      </c>
      <c r="S35" s="6" t="str">
        <f t="shared" si="11"/>
        <v>Late</v>
      </c>
      <c r="T35" s="10">
        <f t="shared" si="3"/>
        <v>2.847222222222201E-2</v>
      </c>
      <c r="U35" s="8">
        <f t="shared" si="4"/>
        <v>41</v>
      </c>
      <c r="V35" s="8">
        <f t="shared" ca="1" si="5"/>
        <v>2.4588097325799363E-2</v>
      </c>
      <c r="W35">
        <f t="shared" ca="1" si="6"/>
        <v>1</v>
      </c>
      <c r="AC35" s="13">
        <f t="shared" si="7"/>
        <v>15</v>
      </c>
      <c r="AH35" s="13">
        <f t="shared" si="8"/>
        <v>359</v>
      </c>
      <c r="AM35" s="6">
        <f t="shared" si="9"/>
        <v>9.7222222222222224E-3</v>
      </c>
      <c r="AN35">
        <f t="shared" si="10"/>
        <v>14</v>
      </c>
    </row>
    <row r="36" spans="1:51">
      <c r="A36" s="1">
        <v>44645</v>
      </c>
      <c r="B36" t="s">
        <v>5</v>
      </c>
      <c r="C36" t="s">
        <v>6</v>
      </c>
      <c r="D36" t="s">
        <v>7</v>
      </c>
      <c r="E36" t="s">
        <v>61</v>
      </c>
      <c r="F36" t="s">
        <v>62</v>
      </c>
      <c r="G36" s="2">
        <v>0.22152777777777777</v>
      </c>
      <c r="H36" t="s">
        <v>141</v>
      </c>
      <c r="I36" t="s">
        <v>148</v>
      </c>
      <c r="J36" s="3">
        <v>0.71527777777777801</v>
      </c>
      <c r="K36" s="3">
        <v>0.71319444444444446</v>
      </c>
      <c r="L36" s="3">
        <v>0.72083333333333333</v>
      </c>
      <c r="M36" s="3">
        <v>0.94236111111111109</v>
      </c>
      <c r="N36" s="3">
        <v>0.9506944444444444</v>
      </c>
      <c r="O36" s="6">
        <v>7.6388888888888618E-3</v>
      </c>
      <c r="P36" s="6">
        <f t="shared" si="0"/>
        <v>8.3333333333333037E-3</v>
      </c>
      <c r="Q36" s="6">
        <f t="shared" si="1"/>
        <v>0.23749999999999993</v>
      </c>
      <c r="R36" s="30">
        <f t="shared" si="2"/>
        <v>0.22152777777777777</v>
      </c>
      <c r="S36" s="6" t="str">
        <f t="shared" si="11"/>
        <v>Early Departure</v>
      </c>
      <c r="T36" s="10">
        <f t="shared" si="3"/>
        <v>2.083333333333548E-3</v>
      </c>
      <c r="U36" s="8">
        <f t="shared" si="4"/>
        <v>0</v>
      </c>
      <c r="V36" s="8">
        <f t="shared" ca="1" si="5"/>
        <v>0.44291564637823466</v>
      </c>
      <c r="W36">
        <f t="shared" ca="1" si="6"/>
        <v>13</v>
      </c>
      <c r="AC36" s="13">
        <f t="shared" si="7"/>
        <v>11</v>
      </c>
      <c r="AH36" s="13">
        <f t="shared" si="8"/>
        <v>319</v>
      </c>
      <c r="AM36" s="6">
        <f t="shared" si="9"/>
        <v>8.3333333333333332E-3</v>
      </c>
      <c r="AN36">
        <f t="shared" si="10"/>
        <v>12</v>
      </c>
    </row>
    <row r="37" spans="1:51">
      <c r="A37" s="1">
        <v>44644</v>
      </c>
      <c r="B37" t="s">
        <v>5</v>
      </c>
      <c r="C37" t="s">
        <v>6</v>
      </c>
      <c r="D37" t="s">
        <v>7</v>
      </c>
      <c r="E37" t="s">
        <v>63</v>
      </c>
      <c r="F37" t="s">
        <v>64</v>
      </c>
      <c r="G37" s="2">
        <v>0.21180555555555555</v>
      </c>
      <c r="H37" t="s">
        <v>115</v>
      </c>
      <c r="I37" t="s">
        <v>114</v>
      </c>
      <c r="J37" s="3">
        <v>0.71527777777777801</v>
      </c>
      <c r="K37" s="3">
        <v>0.71250000000000002</v>
      </c>
      <c r="L37" s="3">
        <v>0.73958333333333337</v>
      </c>
      <c r="M37" s="3">
        <v>0.95208333333333339</v>
      </c>
      <c r="N37" s="3">
        <v>0.9590277777777777</v>
      </c>
      <c r="O37" s="6">
        <v>2.7083333333333348E-2</v>
      </c>
      <c r="P37" s="6">
        <f t="shared" si="0"/>
        <v>6.9444444444443088E-3</v>
      </c>
      <c r="Q37" s="6">
        <f t="shared" si="1"/>
        <v>0.24652777777777768</v>
      </c>
      <c r="R37" s="30">
        <f t="shared" si="2"/>
        <v>0.21250000000000002</v>
      </c>
      <c r="S37" s="6" t="str">
        <f t="shared" si="11"/>
        <v>Early Departure</v>
      </c>
      <c r="T37" s="10">
        <f t="shared" si="3"/>
        <v>2.77777777777799E-3</v>
      </c>
      <c r="U37" s="8">
        <f t="shared" si="4"/>
        <v>0</v>
      </c>
      <c r="V37" s="8">
        <f t="shared" ca="1" si="5"/>
        <v>0.72998668095413177</v>
      </c>
      <c r="W37">
        <f t="shared" ca="1" si="6"/>
        <v>29</v>
      </c>
      <c r="AC37" s="13">
        <f t="shared" si="7"/>
        <v>39</v>
      </c>
      <c r="AH37" s="13">
        <f t="shared" si="8"/>
        <v>306</v>
      </c>
      <c r="AM37" s="6">
        <f t="shared" si="9"/>
        <v>6.9444444444444441E-3</v>
      </c>
      <c r="AN37">
        <f t="shared" si="10"/>
        <v>10</v>
      </c>
    </row>
    <row r="38" spans="1:51">
      <c r="A38" s="1">
        <v>44643</v>
      </c>
      <c r="B38" t="s">
        <v>5</v>
      </c>
      <c r="C38" t="s">
        <v>6</v>
      </c>
      <c r="D38" t="s">
        <v>7</v>
      </c>
      <c r="E38" t="s">
        <v>65</v>
      </c>
      <c r="F38" t="s">
        <v>66</v>
      </c>
      <c r="G38" s="2">
        <v>0.21249999999999999</v>
      </c>
      <c r="H38" t="s">
        <v>149</v>
      </c>
      <c r="I38" t="s">
        <v>120</v>
      </c>
      <c r="J38" s="3">
        <v>0.71527777777777801</v>
      </c>
      <c r="K38" s="3">
        <v>0.72152777777777777</v>
      </c>
      <c r="L38" s="3">
        <v>0.73402777777777783</v>
      </c>
      <c r="M38" s="3">
        <v>0.94652777777777775</v>
      </c>
      <c r="N38" s="3">
        <v>0.97013888888888899</v>
      </c>
      <c r="O38" s="6">
        <v>1.2500000000000067E-2</v>
      </c>
      <c r="P38" s="6">
        <f t="shared" si="0"/>
        <v>2.3611111111111249E-2</v>
      </c>
      <c r="Q38" s="6">
        <f t="shared" si="1"/>
        <v>0.24861111111111123</v>
      </c>
      <c r="R38" s="30">
        <f t="shared" si="2"/>
        <v>0.21249999999999991</v>
      </c>
      <c r="S38" s="6" t="str">
        <f t="shared" si="11"/>
        <v>Late</v>
      </c>
      <c r="T38" s="10">
        <f t="shared" si="3"/>
        <v>6.2499999999997558E-3</v>
      </c>
      <c r="U38" s="8">
        <f t="shared" si="4"/>
        <v>9</v>
      </c>
      <c r="V38" s="8">
        <f t="shared" ca="1" si="5"/>
        <v>0.74858743874512468</v>
      </c>
      <c r="W38">
        <f t="shared" ca="1" si="6"/>
        <v>30</v>
      </c>
      <c r="AC38" s="13">
        <f t="shared" si="7"/>
        <v>18</v>
      </c>
      <c r="AH38" s="13">
        <f t="shared" si="8"/>
        <v>306</v>
      </c>
      <c r="AM38" s="6">
        <f t="shared" si="9"/>
        <v>2.361111111111111E-2</v>
      </c>
      <c r="AN38">
        <f t="shared" si="10"/>
        <v>34</v>
      </c>
    </row>
    <row r="39" spans="1:51">
      <c r="A39" s="1">
        <v>44642</v>
      </c>
      <c r="B39" t="s">
        <v>5</v>
      </c>
      <c r="C39" t="s">
        <v>6</v>
      </c>
      <c r="D39" t="s">
        <v>7</v>
      </c>
      <c r="E39" t="s">
        <v>67</v>
      </c>
      <c r="F39" t="s">
        <v>68</v>
      </c>
      <c r="G39" s="2">
        <v>0.21527777777777779</v>
      </c>
      <c r="H39" t="s">
        <v>150</v>
      </c>
      <c r="I39" t="s">
        <v>151</v>
      </c>
      <c r="J39" s="3">
        <v>0.71527777777777801</v>
      </c>
      <c r="K39" s="3">
        <v>0.71111111111111114</v>
      </c>
      <c r="L39" s="3">
        <v>0.72499999999999998</v>
      </c>
      <c r="M39" s="3">
        <v>0.94097222222222221</v>
      </c>
      <c r="N39" s="3">
        <v>0.9472222222222223</v>
      </c>
      <c r="O39" s="6">
        <v>1.388888888888884E-2</v>
      </c>
      <c r="P39" s="6">
        <f t="shared" si="0"/>
        <v>6.2500000000000888E-3</v>
      </c>
      <c r="Q39" s="6">
        <f t="shared" si="1"/>
        <v>0.23611111111111116</v>
      </c>
      <c r="R39" s="30">
        <f t="shared" si="2"/>
        <v>0.21597222222222223</v>
      </c>
      <c r="S39" s="6" t="str">
        <f t="shared" si="11"/>
        <v>Early Departure</v>
      </c>
      <c r="T39" s="10">
        <f t="shared" si="3"/>
        <v>4.1666666666668739E-3</v>
      </c>
      <c r="U39" s="8">
        <f t="shared" si="4"/>
        <v>0</v>
      </c>
      <c r="V39" s="8">
        <f t="shared" ca="1" si="5"/>
        <v>0.67190071008874985</v>
      </c>
      <c r="W39">
        <f t="shared" ca="1" si="6"/>
        <v>24</v>
      </c>
      <c r="AC39" s="13">
        <f t="shared" si="7"/>
        <v>20</v>
      </c>
      <c r="AH39" s="13">
        <f t="shared" si="8"/>
        <v>311</v>
      </c>
      <c r="AM39" s="6">
        <f t="shared" si="9"/>
        <v>6.2499999999999995E-3</v>
      </c>
      <c r="AN39">
        <f t="shared" si="10"/>
        <v>9</v>
      </c>
    </row>
    <row r="40" spans="1:51">
      <c r="A40" s="1">
        <v>44641</v>
      </c>
      <c r="B40" t="s">
        <v>5</v>
      </c>
      <c r="C40" t="s">
        <v>6</v>
      </c>
      <c r="D40" t="s">
        <v>7</v>
      </c>
      <c r="E40" t="s">
        <v>61</v>
      </c>
      <c r="F40" t="s">
        <v>69</v>
      </c>
      <c r="G40" s="2">
        <v>0.22083333333333333</v>
      </c>
      <c r="H40" t="s">
        <v>141</v>
      </c>
      <c r="I40" t="s">
        <v>18</v>
      </c>
      <c r="J40" s="3">
        <v>0.71527777777777801</v>
      </c>
      <c r="K40" s="3">
        <v>0.71319444444444446</v>
      </c>
      <c r="L40" s="3">
        <v>0.72083333333333333</v>
      </c>
      <c r="M40" s="3">
        <v>0.94166666666666676</v>
      </c>
      <c r="N40" s="3">
        <v>0.94930555555555562</v>
      </c>
      <c r="O40" s="6">
        <v>7.6388888888888618E-3</v>
      </c>
      <c r="P40" s="6">
        <f t="shared" si="0"/>
        <v>7.6388888888888618E-3</v>
      </c>
      <c r="Q40" s="6">
        <f t="shared" si="1"/>
        <v>0.23611111111111116</v>
      </c>
      <c r="R40" s="30">
        <f t="shared" si="2"/>
        <v>0.22083333333333344</v>
      </c>
      <c r="S40" s="6" t="str">
        <f t="shared" si="11"/>
        <v>Early Departure</v>
      </c>
      <c r="T40" s="10">
        <f t="shared" si="3"/>
        <v>2.083333333333548E-3</v>
      </c>
      <c r="U40" s="8">
        <f t="shared" si="4"/>
        <v>0</v>
      </c>
      <c r="V40" s="8">
        <f t="shared" ca="1" si="5"/>
        <v>0.67876522703034492</v>
      </c>
      <c r="W40">
        <f t="shared" ca="1" si="6"/>
        <v>25</v>
      </c>
      <c r="AC40" s="13">
        <f t="shared" si="7"/>
        <v>11</v>
      </c>
      <c r="AH40" s="13">
        <f t="shared" si="8"/>
        <v>318</v>
      </c>
      <c r="AM40" s="6">
        <f t="shared" si="9"/>
        <v>7.6388888888888886E-3</v>
      </c>
      <c r="AN40">
        <f t="shared" si="10"/>
        <v>11</v>
      </c>
    </row>
    <row r="41" spans="1:51">
      <c r="A41" s="1">
        <v>44640</v>
      </c>
      <c r="B41" t="s">
        <v>5</v>
      </c>
      <c r="C41" t="s">
        <v>6</v>
      </c>
      <c r="D41" t="s">
        <v>7</v>
      </c>
      <c r="E41" t="s">
        <v>70</v>
      </c>
      <c r="F41" t="s">
        <v>71</v>
      </c>
      <c r="G41" s="2">
        <v>0.22083333333333333</v>
      </c>
      <c r="H41" t="s">
        <v>117</v>
      </c>
      <c r="I41" t="s">
        <v>42</v>
      </c>
      <c r="J41" s="3">
        <v>0.71527777777777801</v>
      </c>
      <c r="K41" s="3">
        <v>0.71388888888888891</v>
      </c>
      <c r="L41" s="3">
        <v>0.73541666666666661</v>
      </c>
      <c r="M41" s="3">
        <v>0.95694444444444438</v>
      </c>
      <c r="N41" s="3">
        <v>0.96319444444444446</v>
      </c>
      <c r="O41" s="6">
        <v>2.1527777777777701E-2</v>
      </c>
      <c r="P41" s="6">
        <f t="shared" si="0"/>
        <v>6.2500000000000888E-3</v>
      </c>
      <c r="Q41" s="6">
        <f t="shared" si="1"/>
        <v>0.24930555555555556</v>
      </c>
      <c r="R41" s="30">
        <f t="shared" si="2"/>
        <v>0.22152777777777777</v>
      </c>
      <c r="S41" s="6" t="str">
        <f t="shared" si="11"/>
        <v>Early Departure</v>
      </c>
      <c r="T41" s="10">
        <f t="shared" si="3"/>
        <v>1.388888888889106E-3</v>
      </c>
      <c r="U41" s="8">
        <f t="shared" si="4"/>
        <v>0</v>
      </c>
      <c r="V41" s="8">
        <f t="shared" ca="1" si="5"/>
        <v>0.91789439945508366</v>
      </c>
      <c r="W41">
        <f t="shared" ca="1" si="6"/>
        <v>55</v>
      </c>
      <c r="AC41" s="13">
        <f t="shared" si="7"/>
        <v>31</v>
      </c>
      <c r="AH41" s="13">
        <f t="shared" si="8"/>
        <v>319</v>
      </c>
      <c r="AM41" s="6">
        <f t="shared" si="9"/>
        <v>6.2499999999999995E-3</v>
      </c>
      <c r="AN41">
        <f t="shared" si="10"/>
        <v>9</v>
      </c>
    </row>
    <row r="42" spans="1:51">
      <c r="A42" s="1">
        <v>44638</v>
      </c>
      <c r="B42" t="s">
        <v>5</v>
      </c>
      <c r="C42" t="s">
        <v>6</v>
      </c>
      <c r="D42" t="s">
        <v>7</v>
      </c>
      <c r="E42" t="s">
        <v>26</v>
      </c>
      <c r="F42" t="s">
        <v>29</v>
      </c>
      <c r="G42" s="2">
        <v>0.21736111111111112</v>
      </c>
      <c r="H42" t="s">
        <v>141</v>
      </c>
      <c r="I42" t="s">
        <v>148</v>
      </c>
      <c r="J42" s="3">
        <v>0.71527777777777801</v>
      </c>
      <c r="K42" s="3">
        <v>0.71319444444444446</v>
      </c>
      <c r="L42" s="3">
        <v>0.72638888888888886</v>
      </c>
      <c r="M42" s="3">
        <v>0.94444444444444453</v>
      </c>
      <c r="N42" s="3">
        <v>0.9506944444444444</v>
      </c>
      <c r="O42" s="6">
        <v>1.3194444444444398E-2</v>
      </c>
      <c r="P42" s="6">
        <f t="shared" si="0"/>
        <v>6.2499999999998668E-3</v>
      </c>
      <c r="Q42" s="6">
        <f t="shared" si="1"/>
        <v>0.23749999999999993</v>
      </c>
      <c r="R42" s="30">
        <f t="shared" si="2"/>
        <v>0.21805555555555567</v>
      </c>
      <c r="S42" s="6" t="str">
        <f t="shared" si="11"/>
        <v>Early Departure</v>
      </c>
      <c r="T42" s="10">
        <f t="shared" si="3"/>
        <v>2.083333333333548E-3</v>
      </c>
      <c r="U42" s="8">
        <f t="shared" si="4"/>
        <v>0</v>
      </c>
      <c r="V42" s="8">
        <f t="shared" ca="1" si="5"/>
        <v>0.7685169521792069</v>
      </c>
      <c r="W42">
        <f t="shared" ca="1" si="6"/>
        <v>32</v>
      </c>
      <c r="AC42" s="13">
        <f t="shared" si="7"/>
        <v>19</v>
      </c>
      <c r="AH42" s="13">
        <f t="shared" si="8"/>
        <v>314</v>
      </c>
      <c r="AM42" s="6">
        <f t="shared" si="9"/>
        <v>6.2499999999999995E-3</v>
      </c>
      <c r="AN42">
        <f t="shared" si="10"/>
        <v>9</v>
      </c>
    </row>
    <row r="43" spans="1:51">
      <c r="A43" s="1">
        <v>44637</v>
      </c>
      <c r="B43" t="s">
        <v>5</v>
      </c>
      <c r="C43" t="s">
        <v>6</v>
      </c>
      <c r="D43" t="s">
        <v>7</v>
      </c>
      <c r="E43" t="s">
        <v>11</v>
      </c>
      <c r="F43" t="s">
        <v>72</v>
      </c>
      <c r="G43" s="2">
        <v>0.23194444444444443</v>
      </c>
      <c r="H43" t="s">
        <v>113</v>
      </c>
      <c r="I43" t="s">
        <v>152</v>
      </c>
      <c r="J43" s="3">
        <v>0.71527777777777801</v>
      </c>
      <c r="K43" s="3">
        <v>0.71180555555555547</v>
      </c>
      <c r="L43" s="3">
        <v>0.72569444444444453</v>
      </c>
      <c r="M43" s="3">
        <v>0.95833333333333337</v>
      </c>
      <c r="N43" s="3">
        <v>0.96666666666666667</v>
      </c>
      <c r="O43" s="6">
        <v>1.3888888888889062E-2</v>
      </c>
      <c r="P43" s="6">
        <f t="shared" si="0"/>
        <v>8.3333333333333037E-3</v>
      </c>
      <c r="Q43" s="6">
        <f t="shared" si="1"/>
        <v>0.2548611111111112</v>
      </c>
      <c r="R43" s="30">
        <f t="shared" si="2"/>
        <v>0.23263888888888884</v>
      </c>
      <c r="S43" s="6" t="str">
        <f t="shared" si="11"/>
        <v>Early Departure</v>
      </c>
      <c r="T43" s="10">
        <f t="shared" si="3"/>
        <v>3.472222222222543E-3</v>
      </c>
      <c r="U43" s="8">
        <f t="shared" si="4"/>
        <v>0</v>
      </c>
      <c r="V43" s="8">
        <f t="shared" ca="1" si="5"/>
        <v>0.43607885452053607</v>
      </c>
      <c r="W43">
        <f t="shared" ca="1" si="6"/>
        <v>13</v>
      </c>
      <c r="AC43" s="13">
        <f t="shared" si="7"/>
        <v>20</v>
      </c>
      <c r="AH43" s="13">
        <f t="shared" si="8"/>
        <v>335</v>
      </c>
      <c r="AM43" s="6">
        <f t="shared" si="9"/>
        <v>8.3333333333333332E-3</v>
      </c>
      <c r="AN43">
        <f t="shared" si="10"/>
        <v>12</v>
      </c>
    </row>
    <row r="44" spans="1:51">
      <c r="A44" s="1">
        <v>44636</v>
      </c>
      <c r="B44" t="s">
        <v>5</v>
      </c>
      <c r="C44" t="s">
        <v>6</v>
      </c>
      <c r="D44" t="s">
        <v>7</v>
      </c>
      <c r="E44" t="s">
        <v>13</v>
      </c>
      <c r="F44" t="s">
        <v>69</v>
      </c>
      <c r="G44" s="2">
        <v>0.21666666666666667</v>
      </c>
      <c r="H44" t="s">
        <v>113</v>
      </c>
      <c r="I44" t="s">
        <v>153</v>
      </c>
      <c r="J44" s="3">
        <v>0.71527777777777801</v>
      </c>
      <c r="K44" s="3">
        <v>0.71180555555555547</v>
      </c>
      <c r="L44" s="3">
        <v>0.72430555555555554</v>
      </c>
      <c r="M44" s="3">
        <v>0.94166666666666676</v>
      </c>
      <c r="N44" s="3">
        <v>0.98055555555555562</v>
      </c>
      <c r="O44" s="6">
        <v>1.2500000000000067E-2</v>
      </c>
      <c r="P44" s="6">
        <f t="shared" si="0"/>
        <v>3.8888888888888862E-2</v>
      </c>
      <c r="Q44" s="6">
        <f t="shared" si="1"/>
        <v>0.26875000000000016</v>
      </c>
      <c r="R44" s="30">
        <f t="shared" si="2"/>
        <v>0.21736111111111123</v>
      </c>
      <c r="S44" s="6" t="str">
        <f t="shared" si="11"/>
        <v>Early Departure</v>
      </c>
      <c r="T44" s="10">
        <f t="shared" si="3"/>
        <v>3.472222222222543E-3</v>
      </c>
      <c r="U44" s="8">
        <f t="shared" si="4"/>
        <v>0</v>
      </c>
      <c r="V44" s="8">
        <f t="shared" ca="1" si="5"/>
        <v>7.5341116279695752E-2</v>
      </c>
      <c r="W44">
        <f t="shared" ca="1" si="6"/>
        <v>2</v>
      </c>
      <c r="AC44" s="13">
        <f t="shared" si="7"/>
        <v>18</v>
      </c>
      <c r="AH44" s="13">
        <f t="shared" si="8"/>
        <v>313</v>
      </c>
      <c r="AM44" s="6">
        <f t="shared" si="9"/>
        <v>3.888888888888889E-2</v>
      </c>
      <c r="AN44">
        <f t="shared" si="10"/>
        <v>56</v>
      </c>
    </row>
    <row r="45" spans="1:51">
      <c r="A45" s="1">
        <v>44635</v>
      </c>
      <c r="B45" t="s">
        <v>5</v>
      </c>
      <c r="C45" t="s">
        <v>6</v>
      </c>
      <c r="D45" t="s">
        <v>7</v>
      </c>
      <c r="E45" t="s">
        <v>33</v>
      </c>
      <c r="F45" t="s">
        <v>73</v>
      </c>
      <c r="G45" s="2">
        <v>0.22708333333333333</v>
      </c>
      <c r="H45" t="s">
        <v>154</v>
      </c>
      <c r="I45" t="s">
        <v>129</v>
      </c>
      <c r="J45" s="3">
        <v>0.71527777777777801</v>
      </c>
      <c r="K45" s="3">
        <v>0.71666666666666667</v>
      </c>
      <c r="L45" s="3">
        <v>0.73055555555555562</v>
      </c>
      <c r="M45" s="3">
        <v>0.95763888888888893</v>
      </c>
      <c r="N45" s="3">
        <v>0.96458333333333324</v>
      </c>
      <c r="O45" s="6">
        <v>1.3888888888888951E-2</v>
      </c>
      <c r="P45" s="6">
        <f t="shared" si="0"/>
        <v>6.9444444444443088E-3</v>
      </c>
      <c r="Q45" s="6">
        <f t="shared" si="1"/>
        <v>0.24791666666666656</v>
      </c>
      <c r="R45" s="30">
        <f t="shared" si="2"/>
        <v>0.2270833333333333</v>
      </c>
      <c r="S45" s="6" t="str">
        <f t="shared" si="11"/>
        <v>Late</v>
      </c>
      <c r="T45" s="10">
        <f t="shared" si="3"/>
        <v>1.3888888888886619E-3</v>
      </c>
      <c r="U45" s="8">
        <f t="shared" si="4"/>
        <v>2</v>
      </c>
      <c r="V45" s="8">
        <f t="shared" ca="1" si="5"/>
        <v>0.53255463986557661</v>
      </c>
      <c r="W45">
        <f t="shared" ca="1" si="6"/>
        <v>17</v>
      </c>
      <c r="AC45" s="13">
        <f t="shared" si="7"/>
        <v>20</v>
      </c>
      <c r="AH45" s="13">
        <f t="shared" si="8"/>
        <v>327</v>
      </c>
      <c r="AM45" s="6">
        <f t="shared" si="9"/>
        <v>6.9444444444444441E-3</v>
      </c>
      <c r="AN45">
        <f t="shared" si="10"/>
        <v>10</v>
      </c>
    </row>
    <row r="46" spans="1:51">
      <c r="A46" s="1">
        <v>44634</v>
      </c>
      <c r="B46" t="s">
        <v>5</v>
      </c>
      <c r="C46" t="s">
        <v>6</v>
      </c>
      <c r="D46" t="s">
        <v>7</v>
      </c>
      <c r="E46" t="s">
        <v>32</v>
      </c>
      <c r="F46" t="s">
        <v>18</v>
      </c>
      <c r="G46" s="2">
        <v>0.21736111111111112</v>
      </c>
      <c r="H46" t="s">
        <v>142</v>
      </c>
      <c r="I46" t="s">
        <v>155</v>
      </c>
      <c r="J46" s="3">
        <v>0.71527777777777801</v>
      </c>
      <c r="K46" s="3">
        <v>0.71597222222222223</v>
      </c>
      <c r="L46" s="3">
        <v>0.73125000000000007</v>
      </c>
      <c r="M46" s="3">
        <v>0.94930555555555562</v>
      </c>
      <c r="N46" s="3">
        <v>0.97916666666666663</v>
      </c>
      <c r="O46" s="6">
        <v>1.5277777777777835E-2</v>
      </c>
      <c r="P46" s="6">
        <f t="shared" si="0"/>
        <v>2.9861111111111005E-2</v>
      </c>
      <c r="Q46" s="6">
        <f t="shared" si="1"/>
        <v>0.2631944444444444</v>
      </c>
      <c r="R46" s="30">
        <f t="shared" si="2"/>
        <v>0.21805555555555556</v>
      </c>
      <c r="S46" s="6" t="str">
        <f t="shared" si="11"/>
        <v>Late</v>
      </c>
      <c r="T46" s="10">
        <f t="shared" si="3"/>
        <v>6.9444444444421993E-4</v>
      </c>
      <c r="U46" s="8">
        <f t="shared" si="4"/>
        <v>1</v>
      </c>
      <c r="V46" s="8">
        <f t="shared" ca="1" si="5"/>
        <v>0.57956545773816637</v>
      </c>
      <c r="W46">
        <f t="shared" ca="1" si="6"/>
        <v>19</v>
      </c>
      <c r="AC46" s="13">
        <f t="shared" si="7"/>
        <v>22</v>
      </c>
      <c r="AH46" s="13">
        <f t="shared" si="8"/>
        <v>314</v>
      </c>
      <c r="AM46" s="6">
        <f t="shared" si="9"/>
        <v>2.9861111111111113E-2</v>
      </c>
      <c r="AN46">
        <f t="shared" si="10"/>
        <v>43</v>
      </c>
    </row>
    <row r="47" spans="1:51">
      <c r="A47" s="1">
        <v>44633</v>
      </c>
      <c r="B47" t="s">
        <v>5</v>
      </c>
      <c r="C47" t="s">
        <v>6</v>
      </c>
      <c r="D47" t="s">
        <v>7</v>
      </c>
      <c r="E47" t="s">
        <v>19</v>
      </c>
      <c r="F47" t="s">
        <v>74</v>
      </c>
      <c r="G47" s="2">
        <v>0.23541666666666669</v>
      </c>
      <c r="H47" t="s">
        <v>121</v>
      </c>
      <c r="I47" t="s">
        <v>156</v>
      </c>
      <c r="J47" s="3">
        <v>0.71527777777777801</v>
      </c>
      <c r="K47" s="3">
        <v>0.71458333333333324</v>
      </c>
      <c r="L47" s="3">
        <v>0.73333333333333339</v>
      </c>
      <c r="M47" s="3">
        <v>0.96875</v>
      </c>
      <c r="N47" s="3">
        <v>0.97569444444444453</v>
      </c>
      <c r="O47" s="6">
        <v>1.8750000000000155E-2</v>
      </c>
      <c r="P47" s="6">
        <f t="shared" si="0"/>
        <v>6.9444444444445308E-3</v>
      </c>
      <c r="Q47" s="6">
        <f t="shared" si="1"/>
        <v>0.26111111111111129</v>
      </c>
      <c r="R47" s="30">
        <f t="shared" si="2"/>
        <v>0.23541666666666661</v>
      </c>
      <c r="S47" s="6" t="str">
        <f t="shared" si="11"/>
        <v>Early Departure</v>
      </c>
      <c r="T47" s="10">
        <f t="shared" si="3"/>
        <v>6.9444444444477504E-4</v>
      </c>
      <c r="U47" s="8">
        <f t="shared" si="4"/>
        <v>0</v>
      </c>
      <c r="V47" s="8">
        <f t="shared" ca="1" si="5"/>
        <v>0.72887890798663901</v>
      </c>
      <c r="W47">
        <f t="shared" ca="1" si="6"/>
        <v>29</v>
      </c>
      <c r="AC47" s="13">
        <f t="shared" si="7"/>
        <v>27</v>
      </c>
      <c r="AH47" s="13">
        <f t="shared" si="8"/>
        <v>339</v>
      </c>
      <c r="AM47" s="6">
        <f t="shared" si="9"/>
        <v>6.9444444444444441E-3</v>
      </c>
      <c r="AN47">
        <f t="shared" si="10"/>
        <v>10</v>
      </c>
    </row>
    <row r="48" spans="1:51">
      <c r="A48" s="1">
        <v>44631</v>
      </c>
      <c r="B48" t="s">
        <v>5</v>
      </c>
      <c r="C48" t="s">
        <v>6</v>
      </c>
      <c r="D48" t="s">
        <v>7</v>
      </c>
      <c r="E48" t="s">
        <v>75</v>
      </c>
      <c r="F48" t="s">
        <v>76</v>
      </c>
      <c r="G48" s="2">
        <v>0.22916666666666666</v>
      </c>
      <c r="H48" t="s">
        <v>157</v>
      </c>
      <c r="I48" t="s">
        <v>158</v>
      </c>
      <c r="J48" s="3">
        <v>0.71527777777777801</v>
      </c>
      <c r="K48" s="3">
        <v>0.71527777777777779</v>
      </c>
      <c r="L48" s="3">
        <v>0.7270833333333333</v>
      </c>
      <c r="M48" s="3">
        <v>0.95624999999999993</v>
      </c>
      <c r="N48" s="3">
        <v>0.98819444444444438</v>
      </c>
      <c r="O48" s="6">
        <v>1.1805555555555514E-2</v>
      </c>
      <c r="P48" s="6">
        <f t="shared" si="0"/>
        <v>3.1944444444444442E-2</v>
      </c>
      <c r="Q48" s="6">
        <f t="shared" si="1"/>
        <v>0.27291666666666659</v>
      </c>
      <c r="R48" s="30">
        <f t="shared" si="2"/>
        <v>0.22916666666666663</v>
      </c>
      <c r="S48" s="6" t="str">
        <f t="shared" si="11"/>
        <v>On Time</v>
      </c>
      <c r="T48" s="10">
        <f t="shared" si="3"/>
        <v>0</v>
      </c>
      <c r="U48" s="8">
        <f t="shared" si="4"/>
        <v>0</v>
      </c>
      <c r="V48" s="8">
        <f t="shared" ca="1" si="5"/>
        <v>0.62296940056282557</v>
      </c>
      <c r="W48">
        <f t="shared" ca="1" si="6"/>
        <v>21</v>
      </c>
      <c r="AC48" s="13">
        <f t="shared" si="7"/>
        <v>17</v>
      </c>
      <c r="AH48" s="13">
        <f t="shared" si="8"/>
        <v>330</v>
      </c>
      <c r="AM48" s="6">
        <f t="shared" si="9"/>
        <v>3.1944444444444449E-2</v>
      </c>
      <c r="AN48">
        <f t="shared" si="10"/>
        <v>46</v>
      </c>
    </row>
    <row r="49" spans="1:40">
      <c r="A49" s="1">
        <v>44630</v>
      </c>
      <c r="B49" t="s">
        <v>10</v>
      </c>
      <c r="C49" t="s">
        <v>6</v>
      </c>
      <c r="D49" t="s">
        <v>7</v>
      </c>
      <c r="E49" t="s">
        <v>77</v>
      </c>
      <c r="F49" t="s">
        <v>78</v>
      </c>
      <c r="G49" s="2">
        <v>0.23541666666666669</v>
      </c>
      <c r="H49" t="s">
        <v>159</v>
      </c>
      <c r="I49" t="s">
        <v>160</v>
      </c>
      <c r="J49" s="3">
        <v>0.71527777777777801</v>
      </c>
      <c r="K49" s="3">
        <v>0.71319444444444446</v>
      </c>
      <c r="L49" s="3">
        <v>0.72499999999999998</v>
      </c>
      <c r="M49" s="3">
        <v>0.9604166666666667</v>
      </c>
      <c r="N49" s="3">
        <v>0.96527777777777779</v>
      </c>
      <c r="O49" s="6">
        <v>1.1805555555555514E-2</v>
      </c>
      <c r="P49" s="6">
        <f t="shared" si="0"/>
        <v>4.8611111111110938E-3</v>
      </c>
      <c r="Q49" s="6">
        <f t="shared" si="1"/>
        <v>0.25208333333333333</v>
      </c>
      <c r="R49" s="30">
        <f t="shared" si="2"/>
        <v>0.23541666666666672</v>
      </c>
      <c r="S49" s="6" t="str">
        <f t="shared" si="11"/>
        <v>Early Departure</v>
      </c>
      <c r="T49" s="10">
        <f t="shared" si="3"/>
        <v>2.083333333333548E-3</v>
      </c>
      <c r="U49" s="8">
        <f t="shared" si="4"/>
        <v>0</v>
      </c>
      <c r="V49" s="8">
        <f t="shared" ca="1" si="5"/>
        <v>1.9454274652210279E-2</v>
      </c>
      <c r="W49">
        <f t="shared" ca="1" si="6"/>
        <v>0</v>
      </c>
      <c r="AC49" s="13">
        <f t="shared" si="7"/>
        <v>17</v>
      </c>
      <c r="AH49" s="13">
        <f t="shared" si="8"/>
        <v>339</v>
      </c>
      <c r="AM49" s="6">
        <f t="shared" si="9"/>
        <v>4.8611111111111112E-3</v>
      </c>
      <c r="AN49">
        <f t="shared" si="10"/>
        <v>7</v>
      </c>
    </row>
    <row r="50" spans="1:40">
      <c r="A50" s="1">
        <v>44629</v>
      </c>
      <c r="B50" t="s">
        <v>5</v>
      </c>
      <c r="C50" t="s">
        <v>6</v>
      </c>
      <c r="D50" t="s">
        <v>7</v>
      </c>
      <c r="E50" t="s">
        <v>79</v>
      </c>
      <c r="F50" t="s">
        <v>80</v>
      </c>
      <c r="G50" s="2">
        <v>0.28541666666666665</v>
      </c>
      <c r="H50" t="s">
        <v>106</v>
      </c>
      <c r="I50" t="s">
        <v>161</v>
      </c>
      <c r="J50" s="3">
        <v>0.71527777777777801</v>
      </c>
      <c r="K50" s="3">
        <v>0.72986111111111107</v>
      </c>
      <c r="L50" s="3">
        <v>0.75486111111111109</v>
      </c>
      <c r="M50" s="3">
        <v>1.0402777777777779</v>
      </c>
      <c r="N50" s="3">
        <v>1.0458333333333334</v>
      </c>
      <c r="O50" s="6">
        <v>2.5000000000000022E-2</v>
      </c>
      <c r="P50" s="6">
        <f t="shared" si="0"/>
        <v>5.5555555555555358E-3</v>
      </c>
      <c r="Q50" s="6">
        <f t="shared" si="1"/>
        <v>0.31597222222222232</v>
      </c>
      <c r="R50" s="30">
        <f t="shared" si="2"/>
        <v>0.28541666666666676</v>
      </c>
      <c r="S50" s="6" t="str">
        <f t="shared" si="11"/>
        <v>Late</v>
      </c>
      <c r="T50" s="10">
        <f t="shared" si="3"/>
        <v>1.4583333333333059E-2</v>
      </c>
      <c r="U50" s="8">
        <f t="shared" si="4"/>
        <v>21</v>
      </c>
      <c r="V50" s="8">
        <f t="shared" ca="1" si="5"/>
        <v>3.5001945088035002E-2</v>
      </c>
      <c r="W50">
        <f t="shared" ca="1" si="6"/>
        <v>1</v>
      </c>
      <c r="AC50" s="13">
        <f t="shared" si="7"/>
        <v>36</v>
      </c>
      <c r="AH50" s="13">
        <f t="shared" si="8"/>
        <v>411</v>
      </c>
      <c r="AM50" s="6">
        <f t="shared" si="9"/>
        <v>5.5555555555555558E-3</v>
      </c>
      <c r="AN50">
        <f t="shared" si="10"/>
        <v>8</v>
      </c>
    </row>
    <row r="51" spans="1:40">
      <c r="A51" s="1">
        <v>44628</v>
      </c>
      <c r="B51" t="s">
        <v>5</v>
      </c>
      <c r="C51" t="s">
        <v>6</v>
      </c>
      <c r="D51" t="s">
        <v>7</v>
      </c>
      <c r="E51" t="s">
        <v>81</v>
      </c>
      <c r="F51" t="s">
        <v>82</v>
      </c>
      <c r="G51" s="2">
        <v>0.23472222222222219</v>
      </c>
      <c r="H51" t="s">
        <v>162</v>
      </c>
      <c r="I51" t="s">
        <v>163</v>
      </c>
      <c r="J51" s="3">
        <v>0.71527777777777801</v>
      </c>
      <c r="K51" s="3">
        <v>0.71250000000000002</v>
      </c>
      <c r="L51" s="3">
        <v>0.72361111111111109</v>
      </c>
      <c r="M51" s="3">
        <v>0.95833333333333337</v>
      </c>
      <c r="N51" s="3">
        <v>0.96250000000000002</v>
      </c>
      <c r="O51" s="6">
        <v>1.1111111111111072E-2</v>
      </c>
      <c r="P51" s="6">
        <f t="shared" si="0"/>
        <v>4.1666666666666519E-3</v>
      </c>
      <c r="Q51" s="6">
        <f t="shared" si="1"/>
        <v>0.25</v>
      </c>
      <c r="R51" s="30">
        <f t="shared" si="2"/>
        <v>0.23472222222222228</v>
      </c>
      <c r="S51" s="6" t="str">
        <f t="shared" si="11"/>
        <v>Early Departure</v>
      </c>
      <c r="T51" s="10">
        <f t="shared" si="3"/>
        <v>2.77777777777799E-3</v>
      </c>
      <c r="U51" s="8">
        <f t="shared" si="4"/>
        <v>0</v>
      </c>
      <c r="V51" s="8">
        <f t="shared" ca="1" si="5"/>
        <v>7.318756210410704E-2</v>
      </c>
      <c r="W51">
        <f t="shared" ca="1" si="6"/>
        <v>2</v>
      </c>
      <c r="AC51" s="13">
        <f t="shared" si="7"/>
        <v>16</v>
      </c>
      <c r="AH51" s="13">
        <f t="shared" si="8"/>
        <v>338</v>
      </c>
      <c r="AM51" s="6">
        <f t="shared" si="9"/>
        <v>4.1666666666666666E-3</v>
      </c>
      <c r="AN51">
        <f t="shared" si="10"/>
        <v>6</v>
      </c>
    </row>
    <row r="52" spans="1:40">
      <c r="A52" s="1">
        <v>44627</v>
      </c>
      <c r="B52" t="s">
        <v>5</v>
      </c>
      <c r="C52" t="s">
        <v>6</v>
      </c>
      <c r="D52" t="s">
        <v>7</v>
      </c>
      <c r="E52" t="s">
        <v>83</v>
      </c>
      <c r="F52" t="s">
        <v>76</v>
      </c>
      <c r="G52" s="2">
        <v>0.23194444444444443</v>
      </c>
      <c r="H52" t="s">
        <v>157</v>
      </c>
      <c r="I52" t="s">
        <v>164</v>
      </c>
      <c r="J52" s="3">
        <v>0.71527777777777801</v>
      </c>
      <c r="K52" s="3">
        <v>0.71527777777777779</v>
      </c>
      <c r="L52" s="3">
        <v>0.72430555555555554</v>
      </c>
      <c r="M52" s="3">
        <v>0.95624999999999993</v>
      </c>
      <c r="N52" s="3">
        <v>0.96111111111111114</v>
      </c>
      <c r="O52" s="6">
        <v>9.0277777777777457E-3</v>
      </c>
      <c r="P52" s="6">
        <f t="shared" si="0"/>
        <v>4.8611111111112049E-3</v>
      </c>
      <c r="Q52" s="6">
        <f t="shared" si="1"/>
        <v>0.24583333333333335</v>
      </c>
      <c r="R52" s="30">
        <f t="shared" si="2"/>
        <v>0.2319444444444444</v>
      </c>
      <c r="S52" s="6" t="str">
        <f t="shared" si="11"/>
        <v>On Time</v>
      </c>
      <c r="T52" s="10">
        <f t="shared" si="3"/>
        <v>0</v>
      </c>
      <c r="U52" s="8">
        <f t="shared" si="4"/>
        <v>0</v>
      </c>
      <c r="V52" s="8">
        <f t="shared" ca="1" si="5"/>
        <v>7.7504623333528144E-2</v>
      </c>
      <c r="W52">
        <f t="shared" ca="1" si="6"/>
        <v>2</v>
      </c>
      <c r="AC52" s="13">
        <f t="shared" si="7"/>
        <v>13</v>
      </c>
      <c r="AH52" s="13">
        <f t="shared" si="8"/>
        <v>334</v>
      </c>
      <c r="AM52" s="6">
        <f t="shared" si="9"/>
        <v>4.8611111111111112E-3</v>
      </c>
      <c r="AN52">
        <f t="shared" si="10"/>
        <v>7</v>
      </c>
    </row>
    <row r="53" spans="1:40">
      <c r="A53" s="1">
        <v>44626</v>
      </c>
      <c r="B53" t="s">
        <v>5</v>
      </c>
      <c r="C53" t="s">
        <v>6</v>
      </c>
      <c r="D53" t="s">
        <v>7</v>
      </c>
      <c r="E53" t="s">
        <v>84</v>
      </c>
      <c r="F53" t="s">
        <v>85</v>
      </c>
      <c r="G53" s="2">
        <v>0.24236111111111111</v>
      </c>
      <c r="H53" t="s">
        <v>165</v>
      </c>
      <c r="I53" t="s">
        <v>89</v>
      </c>
      <c r="J53" s="3">
        <v>0.71527777777777801</v>
      </c>
      <c r="K53" s="3">
        <v>0.72291666666666676</v>
      </c>
      <c r="L53" s="3">
        <v>0.7319444444444444</v>
      </c>
      <c r="M53" s="3">
        <v>0.97499999999999998</v>
      </c>
      <c r="N53" s="3">
        <v>0.98125000000000007</v>
      </c>
      <c r="O53" s="6">
        <v>9.0277777777776347E-3</v>
      </c>
      <c r="P53" s="6">
        <f t="shared" si="0"/>
        <v>6.2500000000000888E-3</v>
      </c>
      <c r="Q53" s="6">
        <f t="shared" si="1"/>
        <v>0.2583333333333333</v>
      </c>
      <c r="R53" s="30">
        <f t="shared" si="2"/>
        <v>0.24305555555555558</v>
      </c>
      <c r="S53" s="6" t="str">
        <f t="shared" si="11"/>
        <v>Late</v>
      </c>
      <c r="T53" s="10">
        <f t="shared" si="3"/>
        <v>7.6388888888887507E-3</v>
      </c>
      <c r="U53" s="8">
        <f t="shared" si="4"/>
        <v>11</v>
      </c>
      <c r="V53" s="8">
        <f t="shared" ca="1" si="5"/>
        <v>7.3657401073503603E-2</v>
      </c>
      <c r="W53">
        <f t="shared" ca="1" si="6"/>
        <v>2</v>
      </c>
      <c r="AC53" s="13">
        <f t="shared" si="7"/>
        <v>13</v>
      </c>
      <c r="AH53" s="13">
        <f t="shared" si="8"/>
        <v>350</v>
      </c>
      <c r="AM53" s="6">
        <f t="shared" si="9"/>
        <v>6.2499999999999995E-3</v>
      </c>
      <c r="AN53">
        <f t="shared" si="10"/>
        <v>9</v>
      </c>
    </row>
    <row r="54" spans="1:40">
      <c r="A54" s="1">
        <v>44624</v>
      </c>
      <c r="B54" t="s">
        <v>5</v>
      </c>
      <c r="C54" t="s">
        <v>6</v>
      </c>
      <c r="D54" t="s">
        <v>7</v>
      </c>
      <c r="E54" t="s">
        <v>86</v>
      </c>
      <c r="F54" t="s">
        <v>87</v>
      </c>
      <c r="G54" s="2">
        <v>0.23958333333333334</v>
      </c>
      <c r="H54" t="s">
        <v>166</v>
      </c>
      <c r="I54" t="s">
        <v>167</v>
      </c>
      <c r="J54" s="3">
        <v>0.71527777777777801</v>
      </c>
      <c r="K54" s="3">
        <v>0.71944444444444444</v>
      </c>
      <c r="L54" s="3">
        <v>0.73888888888888893</v>
      </c>
      <c r="M54" s="3">
        <v>0.97916666666666663</v>
      </c>
      <c r="N54" s="3">
        <v>0.98749999999999993</v>
      </c>
      <c r="O54" s="6">
        <v>1.9444444444444486E-2</v>
      </c>
      <c r="P54" s="6">
        <f t="shared" si="0"/>
        <v>8.3333333333333037E-3</v>
      </c>
      <c r="Q54" s="6">
        <f t="shared" si="1"/>
        <v>0.26805555555555549</v>
      </c>
      <c r="R54" s="30">
        <f t="shared" si="2"/>
        <v>0.2402777777777777</v>
      </c>
      <c r="S54" s="6" t="str">
        <f t="shared" si="11"/>
        <v>Late</v>
      </c>
      <c r="T54" s="10">
        <f t="shared" si="3"/>
        <v>4.1666666666664298E-3</v>
      </c>
      <c r="U54" s="8">
        <f t="shared" si="4"/>
        <v>6</v>
      </c>
      <c r="V54" s="8">
        <f t="shared" ca="1" si="5"/>
        <v>8.9072316842714661E-2</v>
      </c>
      <c r="W54">
        <f t="shared" ca="1" si="6"/>
        <v>2</v>
      </c>
      <c r="AC54" s="13">
        <f t="shared" si="7"/>
        <v>28</v>
      </c>
      <c r="AH54" s="13">
        <f t="shared" si="8"/>
        <v>346</v>
      </c>
      <c r="AM54" s="6">
        <f t="shared" si="9"/>
        <v>8.3333333333333332E-3</v>
      </c>
      <c r="AN54">
        <f t="shared" si="10"/>
        <v>12</v>
      </c>
    </row>
    <row r="55" spans="1:40">
      <c r="A55" s="1">
        <v>44623</v>
      </c>
      <c r="B55" t="s">
        <v>5</v>
      </c>
      <c r="C55" t="s">
        <v>6</v>
      </c>
      <c r="D55" t="s">
        <v>7</v>
      </c>
      <c r="E55" t="s">
        <v>88</v>
      </c>
      <c r="F55" t="s">
        <v>89</v>
      </c>
      <c r="G55" s="2">
        <v>0.24652777777777779</v>
      </c>
      <c r="H55" t="s">
        <v>168</v>
      </c>
      <c r="I55" t="s">
        <v>167</v>
      </c>
      <c r="J55" s="3">
        <v>0.71527777777777801</v>
      </c>
      <c r="K55" s="3">
        <v>0.71666666666666667</v>
      </c>
      <c r="L55" s="3">
        <v>0.73402777777777783</v>
      </c>
      <c r="M55" s="3">
        <v>0.98125000000000007</v>
      </c>
      <c r="N55" s="3">
        <v>0.98749999999999993</v>
      </c>
      <c r="O55" s="6">
        <v>1.736111111111116E-2</v>
      </c>
      <c r="P55" s="6">
        <f t="shared" si="0"/>
        <v>6.2499999999998668E-3</v>
      </c>
      <c r="Q55" s="6">
        <f t="shared" si="1"/>
        <v>0.27083333333333326</v>
      </c>
      <c r="R55" s="30">
        <f t="shared" si="2"/>
        <v>0.24722222222222223</v>
      </c>
      <c r="S55" s="6" t="str">
        <f t="shared" si="11"/>
        <v>Late</v>
      </c>
      <c r="T55" s="10">
        <f t="shared" si="3"/>
        <v>1.3888888888886619E-3</v>
      </c>
      <c r="U55" s="8">
        <f t="shared" si="4"/>
        <v>2</v>
      </c>
      <c r="V55" s="8">
        <f t="shared" ca="1" si="5"/>
        <v>0.31715004429202853</v>
      </c>
      <c r="W55">
        <f t="shared" ca="1" si="6"/>
        <v>8</v>
      </c>
      <c r="AC55" s="13">
        <f t="shared" si="7"/>
        <v>25</v>
      </c>
      <c r="AH55" s="13">
        <f t="shared" si="8"/>
        <v>356</v>
      </c>
      <c r="AM55" s="6">
        <f t="shared" si="9"/>
        <v>6.2499999999999995E-3</v>
      </c>
      <c r="AN55">
        <f t="shared" si="10"/>
        <v>9</v>
      </c>
    </row>
    <row r="56" spans="1:40">
      <c r="A56" s="1">
        <v>44620</v>
      </c>
      <c r="B56" t="s">
        <v>5</v>
      </c>
      <c r="C56" t="s">
        <v>6</v>
      </c>
      <c r="D56" t="s">
        <v>7</v>
      </c>
      <c r="E56" t="s">
        <v>86</v>
      </c>
      <c r="F56" t="s">
        <v>90</v>
      </c>
      <c r="G56" s="2">
        <v>0.23750000000000002</v>
      </c>
      <c r="H56" t="s">
        <v>75</v>
      </c>
      <c r="I56" t="s">
        <v>169</v>
      </c>
      <c r="J56" s="3">
        <v>0.71527777777777801</v>
      </c>
      <c r="K56" s="3">
        <v>0.7270833333333333</v>
      </c>
      <c r="L56" s="3">
        <v>0.73888888888888893</v>
      </c>
      <c r="M56" s="3">
        <v>0.9770833333333333</v>
      </c>
      <c r="N56" s="3">
        <v>0.98472222222222217</v>
      </c>
      <c r="O56" s="6">
        <v>1.1805555555555625E-2</v>
      </c>
      <c r="P56" s="6">
        <f t="shared" si="0"/>
        <v>7.6388888888888618E-3</v>
      </c>
      <c r="Q56" s="6">
        <f t="shared" si="1"/>
        <v>0.25763888888888886</v>
      </c>
      <c r="R56" s="30">
        <f t="shared" si="2"/>
        <v>0.23819444444444438</v>
      </c>
      <c r="S56" s="6" t="str">
        <f t="shared" si="11"/>
        <v>Late</v>
      </c>
      <c r="T56" s="10">
        <f t="shared" si="3"/>
        <v>1.1805555555555292E-2</v>
      </c>
      <c r="U56" s="8">
        <f t="shared" si="4"/>
        <v>17</v>
      </c>
      <c r="V56" s="8">
        <f t="shared" ca="1" si="5"/>
        <v>0.38055137976047915</v>
      </c>
      <c r="W56">
        <f t="shared" ca="1" si="6"/>
        <v>10</v>
      </c>
      <c r="AC56" s="13">
        <f t="shared" si="7"/>
        <v>17</v>
      </c>
      <c r="AH56" s="13">
        <f t="shared" si="8"/>
        <v>343</v>
      </c>
      <c r="AM56" s="6">
        <f t="shared" si="9"/>
        <v>7.6388888888888886E-3</v>
      </c>
      <c r="AN56">
        <f t="shared" si="10"/>
        <v>11</v>
      </c>
    </row>
    <row r="57" spans="1:40">
      <c r="A57" s="1">
        <v>44619</v>
      </c>
      <c r="B57" t="s">
        <v>5</v>
      </c>
      <c r="C57" t="s">
        <v>6</v>
      </c>
      <c r="D57" t="s">
        <v>7</v>
      </c>
      <c r="E57" t="s">
        <v>91</v>
      </c>
      <c r="F57" t="s">
        <v>92</v>
      </c>
      <c r="G57" s="2">
        <v>0.23541666666666669</v>
      </c>
      <c r="H57" t="s">
        <v>170</v>
      </c>
      <c r="I57" t="s">
        <v>89</v>
      </c>
      <c r="J57" s="3">
        <v>0.71527777777777801</v>
      </c>
      <c r="K57" s="3">
        <v>0.72777777777777775</v>
      </c>
      <c r="L57" s="3">
        <v>0.73958333333333337</v>
      </c>
      <c r="M57" s="3">
        <v>0.97569444444444453</v>
      </c>
      <c r="N57" s="3">
        <v>0.98125000000000007</v>
      </c>
      <c r="O57" s="6">
        <v>1.1805555555555625E-2</v>
      </c>
      <c r="P57" s="6">
        <f t="shared" si="0"/>
        <v>5.5555555555555358E-3</v>
      </c>
      <c r="Q57" s="6">
        <f t="shared" si="1"/>
        <v>0.25347222222222232</v>
      </c>
      <c r="R57" s="30">
        <f t="shared" si="2"/>
        <v>0.23611111111111116</v>
      </c>
      <c r="S57" s="6" t="str">
        <f t="shared" si="11"/>
        <v>Late</v>
      </c>
      <c r="T57" s="10">
        <f t="shared" si="3"/>
        <v>1.2499999999999734E-2</v>
      </c>
      <c r="U57" s="8">
        <f t="shared" si="4"/>
        <v>18</v>
      </c>
      <c r="V57" s="8">
        <f t="shared" ca="1" si="5"/>
        <v>0.26051905884724336</v>
      </c>
      <c r="W57">
        <f t="shared" ca="1" si="6"/>
        <v>7</v>
      </c>
      <c r="AC57" s="13">
        <f t="shared" si="7"/>
        <v>17</v>
      </c>
      <c r="AH57" s="13">
        <f t="shared" si="8"/>
        <v>340</v>
      </c>
      <c r="AM57" s="6">
        <f t="shared" si="9"/>
        <v>5.5555555555555558E-3</v>
      </c>
      <c r="AN57">
        <f t="shared" si="10"/>
        <v>8</v>
      </c>
    </row>
    <row r="58" spans="1:40">
      <c r="A58" s="1">
        <v>44617</v>
      </c>
      <c r="B58" t="s">
        <v>5</v>
      </c>
      <c r="C58" t="s">
        <v>6</v>
      </c>
      <c r="D58" t="s">
        <v>7</v>
      </c>
      <c r="E58" t="s">
        <v>81</v>
      </c>
      <c r="F58" t="s">
        <v>93</v>
      </c>
      <c r="G58" s="2">
        <v>0.24513888888888888</v>
      </c>
      <c r="H58" t="s">
        <v>171</v>
      </c>
      <c r="I58" t="s">
        <v>172</v>
      </c>
      <c r="J58" s="3">
        <v>0.71527777777777801</v>
      </c>
      <c r="K58" s="3">
        <v>0.71388888888888891</v>
      </c>
      <c r="L58" s="3">
        <v>0.72361111111111109</v>
      </c>
      <c r="M58" s="3">
        <v>0.96944444444444444</v>
      </c>
      <c r="N58" s="3">
        <v>0.97361111111111109</v>
      </c>
      <c r="O58" s="6">
        <v>9.7222222222221877E-3</v>
      </c>
      <c r="P58" s="6">
        <f t="shared" si="0"/>
        <v>4.1666666666666519E-3</v>
      </c>
      <c r="Q58" s="6">
        <f t="shared" si="1"/>
        <v>0.25972222222222219</v>
      </c>
      <c r="R58" s="30">
        <f t="shared" si="2"/>
        <v>0.24583333333333335</v>
      </c>
      <c r="S58" s="6" t="str">
        <f t="shared" si="11"/>
        <v>Early Departure</v>
      </c>
      <c r="T58" s="10">
        <f t="shared" si="3"/>
        <v>1.388888888889106E-3</v>
      </c>
      <c r="U58" s="8">
        <f t="shared" si="4"/>
        <v>0</v>
      </c>
      <c r="V58" s="8">
        <f t="shared" ca="1" si="5"/>
        <v>0.24875427004747608</v>
      </c>
      <c r="W58">
        <f t="shared" ca="1" si="6"/>
        <v>6</v>
      </c>
      <c r="AC58" s="13">
        <f t="shared" si="7"/>
        <v>14</v>
      </c>
      <c r="AH58" s="13">
        <f t="shared" si="8"/>
        <v>354</v>
      </c>
      <c r="AM58" s="6">
        <f t="shared" si="9"/>
        <v>4.1666666666666666E-3</v>
      </c>
      <c r="AN58">
        <f t="shared" si="10"/>
        <v>6</v>
      </c>
    </row>
    <row r="59" spans="1:40">
      <c r="A59" s="1">
        <v>44616</v>
      </c>
      <c r="B59" t="s">
        <v>5</v>
      </c>
      <c r="C59" t="s">
        <v>6</v>
      </c>
      <c r="D59" t="s">
        <v>7</v>
      </c>
      <c r="E59" t="s">
        <v>94</v>
      </c>
      <c r="F59" t="s">
        <v>95</v>
      </c>
      <c r="G59" s="2">
        <v>0.24652777777777779</v>
      </c>
      <c r="H59" t="s">
        <v>77</v>
      </c>
      <c r="I59" t="s">
        <v>173</v>
      </c>
      <c r="J59" s="3">
        <v>0.71527777777777801</v>
      </c>
      <c r="K59" s="3">
        <v>0.72499999999999998</v>
      </c>
      <c r="L59" s="3">
        <v>0.73333333333333339</v>
      </c>
      <c r="M59" s="3">
        <v>0.98055555555555562</v>
      </c>
      <c r="N59" s="3">
        <v>0.98333333333333339</v>
      </c>
      <c r="O59" s="6">
        <v>8.3333333333334147E-3</v>
      </c>
      <c r="P59" s="6">
        <f t="shared" si="0"/>
        <v>2.7777777777777679E-3</v>
      </c>
      <c r="Q59" s="6">
        <f t="shared" si="1"/>
        <v>0.25833333333333341</v>
      </c>
      <c r="R59" s="30">
        <f t="shared" si="2"/>
        <v>0.24722222222222223</v>
      </c>
      <c r="S59" s="6" t="str">
        <f t="shared" si="11"/>
        <v>Late</v>
      </c>
      <c r="T59" s="10">
        <f t="shared" si="3"/>
        <v>9.7222222222219656E-3</v>
      </c>
      <c r="U59" s="8">
        <f t="shared" si="4"/>
        <v>14</v>
      </c>
      <c r="V59" s="8">
        <f t="shared" ca="1" si="5"/>
        <v>0.39784060351796224</v>
      </c>
      <c r="W59">
        <f t="shared" ca="1" si="6"/>
        <v>11</v>
      </c>
      <c r="AC59" s="13">
        <f t="shared" si="7"/>
        <v>12</v>
      </c>
      <c r="AH59" s="13">
        <f t="shared" si="8"/>
        <v>356</v>
      </c>
      <c r="AM59" s="6">
        <f t="shared" si="9"/>
        <v>2.7777777777777779E-3</v>
      </c>
      <c r="AN59">
        <f t="shared" si="10"/>
        <v>4</v>
      </c>
    </row>
    <row r="60" spans="1:40">
      <c r="A60" s="1">
        <v>44613</v>
      </c>
      <c r="B60" t="s">
        <v>5</v>
      </c>
      <c r="C60" t="s">
        <v>6</v>
      </c>
      <c r="D60" t="s">
        <v>7</v>
      </c>
      <c r="E60" t="s">
        <v>84</v>
      </c>
      <c r="F60" t="s">
        <v>96</v>
      </c>
      <c r="G60" s="2">
        <v>0.23750000000000002</v>
      </c>
      <c r="H60" t="s">
        <v>174</v>
      </c>
      <c r="I60" t="s">
        <v>175</v>
      </c>
      <c r="J60" s="3">
        <v>0.71527777777777801</v>
      </c>
      <c r="K60" s="3">
        <v>0.72222222222222221</v>
      </c>
      <c r="L60" s="3">
        <v>0.7319444444444444</v>
      </c>
      <c r="M60" s="3">
        <v>0.97013888888888899</v>
      </c>
      <c r="N60" s="3">
        <v>0.9784722222222223</v>
      </c>
      <c r="O60" s="6">
        <v>9.7222222222221877E-3</v>
      </c>
      <c r="P60" s="6">
        <f t="shared" si="0"/>
        <v>8.3333333333333037E-3</v>
      </c>
      <c r="Q60" s="6">
        <f t="shared" si="1"/>
        <v>0.25625000000000009</v>
      </c>
      <c r="R60" s="30">
        <f t="shared" si="2"/>
        <v>0.2381944444444446</v>
      </c>
      <c r="S60" s="6" t="str">
        <f t="shared" si="11"/>
        <v>Late</v>
      </c>
      <c r="T60" s="10">
        <f t="shared" si="3"/>
        <v>6.9444444444441977E-3</v>
      </c>
      <c r="U60" s="8">
        <f t="shared" si="4"/>
        <v>10</v>
      </c>
      <c r="V60" s="8">
        <f t="shared" ca="1" si="5"/>
        <v>0.21781746192545259</v>
      </c>
      <c r="W60">
        <f t="shared" ca="1" si="6"/>
        <v>5</v>
      </c>
      <c r="AC60" s="13">
        <f t="shared" si="7"/>
        <v>14</v>
      </c>
      <c r="AH60" s="13">
        <f t="shared" si="8"/>
        <v>343</v>
      </c>
      <c r="AM60" s="6">
        <f t="shared" si="9"/>
        <v>8.3333333333333332E-3</v>
      </c>
      <c r="AN60">
        <f t="shared" si="10"/>
        <v>12</v>
      </c>
    </row>
    <row r="61" spans="1:40">
      <c r="A61" s="1">
        <v>44612</v>
      </c>
      <c r="B61" t="s">
        <v>5</v>
      </c>
      <c r="C61" t="s">
        <v>6</v>
      </c>
      <c r="D61" t="s">
        <v>7</v>
      </c>
      <c r="E61" t="s">
        <v>84</v>
      </c>
      <c r="F61" t="s">
        <v>97</v>
      </c>
      <c r="G61" s="2">
        <v>0.23402777777777781</v>
      </c>
      <c r="H61" t="s">
        <v>165</v>
      </c>
      <c r="I61" t="s">
        <v>176</v>
      </c>
      <c r="J61" s="3">
        <v>0.71527777777777801</v>
      </c>
      <c r="K61" s="3">
        <v>0.72291666666666676</v>
      </c>
      <c r="L61" s="3">
        <v>0.7319444444444444</v>
      </c>
      <c r="M61" s="3">
        <v>0.96666666666666667</v>
      </c>
      <c r="N61" s="3">
        <v>0.97430555555555554</v>
      </c>
      <c r="O61" s="6">
        <v>9.0277777777776347E-3</v>
      </c>
      <c r="P61" s="6">
        <f t="shared" si="0"/>
        <v>7.6388888888888618E-3</v>
      </c>
      <c r="Q61" s="6">
        <f t="shared" si="1"/>
        <v>0.25138888888888877</v>
      </c>
      <c r="R61" s="30">
        <f t="shared" si="2"/>
        <v>0.23472222222222228</v>
      </c>
      <c r="S61" s="6" t="str">
        <f t="shared" si="11"/>
        <v>Late</v>
      </c>
      <c r="T61" s="10">
        <f t="shared" si="3"/>
        <v>7.6388888888887507E-3</v>
      </c>
      <c r="U61" s="8">
        <f t="shared" si="4"/>
        <v>11</v>
      </c>
      <c r="V61" s="8">
        <f t="shared" ca="1" si="5"/>
        <v>0.31724527095409039</v>
      </c>
      <c r="W61">
        <f t="shared" ca="1" si="6"/>
        <v>8</v>
      </c>
      <c r="AC61" s="13">
        <f t="shared" si="7"/>
        <v>13</v>
      </c>
      <c r="AH61" s="13">
        <f t="shared" si="8"/>
        <v>338</v>
      </c>
      <c r="AM61" s="6">
        <f t="shared" si="9"/>
        <v>7.6388888888888886E-3</v>
      </c>
      <c r="AN61">
        <f t="shared" si="10"/>
        <v>11</v>
      </c>
    </row>
    <row r="62" spans="1:40">
      <c r="A62" s="1">
        <v>44610</v>
      </c>
      <c r="B62" t="s">
        <v>5</v>
      </c>
      <c r="C62" t="s">
        <v>6</v>
      </c>
      <c r="D62" t="s">
        <v>7</v>
      </c>
      <c r="E62" t="s">
        <v>98</v>
      </c>
      <c r="F62" t="s">
        <v>99</v>
      </c>
      <c r="G62" s="2">
        <v>0.23194444444444443</v>
      </c>
      <c r="H62" t="s">
        <v>177</v>
      </c>
      <c r="I62" t="s">
        <v>178</v>
      </c>
      <c r="J62" s="3">
        <v>0.71527777777777801</v>
      </c>
      <c r="K62" s="3">
        <v>0.71875</v>
      </c>
      <c r="L62" s="3">
        <v>0.73541666666666661</v>
      </c>
      <c r="M62" s="3">
        <v>0.96805555555555556</v>
      </c>
      <c r="N62" s="3">
        <v>0.97638888888888886</v>
      </c>
      <c r="O62" s="6">
        <v>1.6666666666666607E-2</v>
      </c>
      <c r="P62" s="6">
        <f t="shared" si="0"/>
        <v>8.3333333333333037E-3</v>
      </c>
      <c r="Q62" s="6">
        <f t="shared" si="1"/>
        <v>0.25763888888888886</v>
      </c>
      <c r="R62" s="30">
        <f t="shared" si="2"/>
        <v>0.23263888888888895</v>
      </c>
      <c r="S62" s="6" t="str">
        <f t="shared" si="11"/>
        <v>Late</v>
      </c>
      <c r="T62" s="10">
        <f t="shared" si="3"/>
        <v>3.4722222222219878E-3</v>
      </c>
      <c r="U62" s="8">
        <f t="shared" si="4"/>
        <v>5</v>
      </c>
      <c r="V62" s="8">
        <f t="shared" ca="1" si="5"/>
        <v>0.6688480883548974</v>
      </c>
      <c r="W62">
        <f t="shared" ca="1" si="6"/>
        <v>24</v>
      </c>
      <c r="AC62" s="13">
        <f t="shared" si="7"/>
        <v>24</v>
      </c>
      <c r="AH62" s="13">
        <f t="shared" si="8"/>
        <v>335</v>
      </c>
      <c r="AM62" s="6">
        <f t="shared" si="9"/>
        <v>8.3333333333333332E-3</v>
      </c>
      <c r="AN62">
        <f t="shared" si="10"/>
        <v>12</v>
      </c>
    </row>
    <row r="63" spans="1:40">
      <c r="A63" s="1">
        <v>44609</v>
      </c>
      <c r="B63" t="s">
        <v>5</v>
      </c>
      <c r="C63" t="s">
        <v>6</v>
      </c>
      <c r="D63" t="s">
        <v>7</v>
      </c>
      <c r="E63" t="s">
        <v>100</v>
      </c>
      <c r="F63" t="s">
        <v>101</v>
      </c>
      <c r="G63" s="2">
        <v>0.23611111111111113</v>
      </c>
      <c r="H63" t="s">
        <v>179</v>
      </c>
      <c r="I63" t="s">
        <v>180</v>
      </c>
      <c r="J63" s="3">
        <v>0.71527777777777801</v>
      </c>
      <c r="K63" s="3">
        <v>0.84236111111111101</v>
      </c>
      <c r="L63" s="3">
        <v>0.86388888888888893</v>
      </c>
      <c r="M63" s="3">
        <v>1.1000000000000001</v>
      </c>
      <c r="N63" s="3">
        <v>1.1090277777777779</v>
      </c>
      <c r="O63" s="6">
        <v>2.1527777777777923E-2</v>
      </c>
      <c r="P63" s="6">
        <f t="shared" si="0"/>
        <v>9.0277777777778567E-3</v>
      </c>
      <c r="Q63" s="6">
        <f t="shared" si="1"/>
        <v>0.26666666666666694</v>
      </c>
      <c r="R63" s="30">
        <f t="shared" si="2"/>
        <v>0.23611111111111116</v>
      </c>
      <c r="S63" s="6" t="str">
        <f t="shared" si="11"/>
        <v>Late</v>
      </c>
      <c r="T63" s="10">
        <f t="shared" si="3"/>
        <v>0.12708333333333299</v>
      </c>
      <c r="U63" s="8">
        <f t="shared" si="4"/>
        <v>183</v>
      </c>
      <c r="V63" s="8">
        <f t="shared" ca="1" si="5"/>
        <v>0.26465492373076127</v>
      </c>
      <c r="W63">
        <f t="shared" ca="1" si="6"/>
        <v>7</v>
      </c>
      <c r="AC63" s="13">
        <f t="shared" si="7"/>
        <v>31</v>
      </c>
      <c r="AH63" s="13">
        <f t="shared" si="8"/>
        <v>340</v>
      </c>
      <c r="AM63" s="6">
        <f t="shared" si="9"/>
        <v>9.0277777777777787E-3</v>
      </c>
      <c r="AN63">
        <f t="shared" si="10"/>
        <v>13</v>
      </c>
    </row>
    <row r="64" spans="1:40">
      <c r="A64" s="1">
        <v>44606</v>
      </c>
      <c r="B64" t="s">
        <v>5</v>
      </c>
      <c r="C64" t="s">
        <v>6</v>
      </c>
      <c r="D64" t="s">
        <v>7</v>
      </c>
      <c r="E64" t="s">
        <v>102</v>
      </c>
      <c r="F64" t="s">
        <v>103</v>
      </c>
      <c r="G64" s="2">
        <v>0.23819444444444446</v>
      </c>
      <c r="H64" t="s">
        <v>181</v>
      </c>
      <c r="I64" t="s">
        <v>85</v>
      </c>
      <c r="J64" s="3">
        <v>0.71527777777777801</v>
      </c>
      <c r="K64" s="3">
        <v>0.72013888888888899</v>
      </c>
      <c r="L64" s="3">
        <v>0.73263888888888884</v>
      </c>
      <c r="M64" s="3">
        <v>0.97152777777777777</v>
      </c>
      <c r="N64" s="3">
        <v>0.97499999999999998</v>
      </c>
      <c r="O64" s="6">
        <v>1.2499999999999845E-2</v>
      </c>
      <c r="P64" s="6">
        <f t="shared" si="0"/>
        <v>3.4722222222222099E-3</v>
      </c>
      <c r="Q64" s="6">
        <f t="shared" si="1"/>
        <v>0.25486111111111098</v>
      </c>
      <c r="R64" s="30">
        <f t="shared" si="2"/>
        <v>0.23888888888888893</v>
      </c>
      <c r="S64" s="6" t="str">
        <f t="shared" si="11"/>
        <v>Late</v>
      </c>
      <c r="T64" s="10">
        <f t="shared" si="3"/>
        <v>4.8611111111109828E-3</v>
      </c>
      <c r="U64" s="8">
        <f t="shared" si="4"/>
        <v>7</v>
      </c>
      <c r="V64" s="8">
        <f t="shared" ca="1" si="5"/>
        <v>0.72273370653841507</v>
      </c>
      <c r="W64">
        <f t="shared" ca="1" si="6"/>
        <v>28</v>
      </c>
      <c r="AC64" s="13">
        <f t="shared" si="7"/>
        <v>18</v>
      </c>
      <c r="AH64" s="13">
        <f t="shared" si="8"/>
        <v>344</v>
      </c>
      <c r="AM64" s="6">
        <f t="shared" si="9"/>
        <v>3.472222222222222E-3</v>
      </c>
      <c r="AN64">
        <f t="shared" si="10"/>
        <v>5</v>
      </c>
    </row>
    <row r="65" spans="1:40">
      <c r="A65" s="1">
        <v>44605</v>
      </c>
      <c r="B65" t="s">
        <v>5</v>
      </c>
      <c r="C65" t="s">
        <v>6</v>
      </c>
      <c r="D65" t="s">
        <v>7</v>
      </c>
      <c r="E65" t="s">
        <v>104</v>
      </c>
      <c r="F65" t="s">
        <v>105</v>
      </c>
      <c r="G65" s="2">
        <v>0.22152777777777777</v>
      </c>
      <c r="H65" t="s">
        <v>182</v>
      </c>
      <c r="I65" t="s">
        <v>183</v>
      </c>
      <c r="J65" s="3">
        <v>0.71527777777777801</v>
      </c>
      <c r="K65" s="3">
        <v>0.74583333333333324</v>
      </c>
      <c r="L65" s="3">
        <v>0.78402777777777777</v>
      </c>
      <c r="M65" s="3">
        <v>1.0062500000000001</v>
      </c>
      <c r="N65" s="3">
        <v>1.0131944444444443</v>
      </c>
      <c r="O65" s="6">
        <v>3.8194444444444531E-2</v>
      </c>
      <c r="P65" s="6">
        <f t="shared" si="0"/>
        <v>6.9444444444441977E-3</v>
      </c>
      <c r="Q65" s="6">
        <f t="shared" si="1"/>
        <v>0.26736111111111105</v>
      </c>
      <c r="R65" s="30">
        <f t="shared" si="2"/>
        <v>0.22222222222222232</v>
      </c>
      <c r="S65" s="6" t="str">
        <f t="shared" si="11"/>
        <v>Late</v>
      </c>
      <c r="T65" s="10">
        <f t="shared" si="3"/>
        <v>3.0555555555555225E-2</v>
      </c>
      <c r="U65" s="8">
        <f t="shared" si="4"/>
        <v>44</v>
      </c>
      <c r="V65" s="8">
        <f t="shared" ca="1" si="5"/>
        <v>0.56440028066435832</v>
      </c>
      <c r="W65">
        <f t="shared" ca="1" si="6"/>
        <v>18</v>
      </c>
      <c r="AC65" s="13">
        <f t="shared" si="7"/>
        <v>55</v>
      </c>
      <c r="AH65" s="13">
        <f t="shared" si="8"/>
        <v>320</v>
      </c>
      <c r="AM65" s="6">
        <f t="shared" si="9"/>
        <v>6.9444444444444441E-3</v>
      </c>
      <c r="AN65">
        <f t="shared" si="10"/>
        <v>10</v>
      </c>
    </row>
    <row r="66" spans="1:40">
      <c r="A66" s="1">
        <v>44604</v>
      </c>
      <c r="B66" t="s">
        <v>5</v>
      </c>
      <c r="C66" t="s">
        <v>6</v>
      </c>
      <c r="D66" t="s">
        <v>7</v>
      </c>
      <c r="E66" t="s">
        <v>106</v>
      </c>
      <c r="F66" t="s">
        <v>107</v>
      </c>
      <c r="G66" s="2">
        <v>0.22847222222222222</v>
      </c>
      <c r="H66" t="s">
        <v>177</v>
      </c>
      <c r="I66" t="s">
        <v>184</v>
      </c>
      <c r="J66" s="3">
        <v>0.71527777777777801</v>
      </c>
      <c r="K66" s="3">
        <v>0.71875</v>
      </c>
      <c r="L66" s="3">
        <v>0.72986111111111107</v>
      </c>
      <c r="M66" s="3">
        <v>0.9590277777777777</v>
      </c>
      <c r="N66" s="3">
        <v>0.96388888888888891</v>
      </c>
      <c r="O66" s="6">
        <v>1.1111111111111072E-2</v>
      </c>
      <c r="P66" s="6">
        <f t="shared" si="0"/>
        <v>4.8611111111112049E-3</v>
      </c>
      <c r="Q66" s="6">
        <f t="shared" si="1"/>
        <v>0.24513888888888891</v>
      </c>
      <c r="R66" s="30">
        <f t="shared" si="2"/>
        <v>0.22916666666666663</v>
      </c>
      <c r="S66" s="6" t="str">
        <f t="shared" si="11"/>
        <v>Late</v>
      </c>
      <c r="T66" s="10">
        <f t="shared" si="3"/>
        <v>3.4722222222219878E-3</v>
      </c>
      <c r="U66" s="8">
        <f t="shared" si="4"/>
        <v>5</v>
      </c>
      <c r="V66" s="8">
        <f t="shared" ca="1" si="5"/>
        <v>0.83324725396912969</v>
      </c>
      <c r="W66">
        <f t="shared" ca="1" si="6"/>
        <v>39</v>
      </c>
      <c r="AC66" s="13">
        <f t="shared" si="7"/>
        <v>16</v>
      </c>
      <c r="AH66" s="13">
        <f t="shared" si="8"/>
        <v>330</v>
      </c>
      <c r="AM66" s="6">
        <f t="shared" si="9"/>
        <v>4.8611111111111112E-3</v>
      </c>
      <c r="AN66">
        <f t="shared" si="10"/>
        <v>7</v>
      </c>
    </row>
    <row r="67" spans="1:40">
      <c r="A67" s="1">
        <v>44603</v>
      </c>
      <c r="B67" t="s">
        <v>5</v>
      </c>
      <c r="C67" t="s">
        <v>6</v>
      </c>
      <c r="D67" t="s">
        <v>7</v>
      </c>
      <c r="E67" t="s">
        <v>84</v>
      </c>
      <c r="F67" t="s">
        <v>82</v>
      </c>
      <c r="G67" s="2">
        <v>0.22569444444444445</v>
      </c>
      <c r="H67" t="s">
        <v>177</v>
      </c>
      <c r="I67" t="s">
        <v>184</v>
      </c>
      <c r="J67" s="3">
        <v>0.71527777777777801</v>
      </c>
      <c r="K67" s="3">
        <v>0.71875</v>
      </c>
      <c r="L67" s="3">
        <v>0.7319444444444444</v>
      </c>
      <c r="M67" s="3">
        <v>0.95833333333333337</v>
      </c>
      <c r="N67" s="3">
        <v>0.96388888888888891</v>
      </c>
      <c r="O67" s="6">
        <v>1.3194444444444398E-2</v>
      </c>
      <c r="P67" s="6">
        <f t="shared" ref="P67:P68" si="12">N67-M67</f>
        <v>5.5555555555555358E-3</v>
      </c>
      <c r="Q67" s="6">
        <f t="shared" ref="Q67:Q68" si="13">N67-K67</f>
        <v>0.24513888888888891</v>
      </c>
      <c r="R67" s="30">
        <f t="shared" ref="R67:R68" si="14">M67-L67</f>
        <v>0.22638888888888897</v>
      </c>
      <c r="S67" s="6" t="str">
        <f t="shared" ref="S67:S68" si="15">TEXT(IF(_xlfn.NUMBERVALUE(K67)-_xlfn.NUMBERVALUE(J67)=0,"On Time",IF(_xlfn.NUMBERVALUE(K67)-_xlfn.NUMBERVALUE(J67)&lt;0,"Early Departure","Late")),"DDDD")</f>
        <v>Late</v>
      </c>
      <c r="T67" s="10">
        <f t="shared" ref="T67:T68" si="16">IF(S67="Late",K67-J67,IF(S67="Early Departure",(J67-K67),TIME(0,0,0)))</f>
        <v>3.4722222222219878E-3</v>
      </c>
      <c r="U67" s="8">
        <f t="shared" ref="U67:U68" si="17">IF(S67="Late",SUM(HOUR(T67)*60,MINUTE(T67)),0)</f>
        <v>5</v>
      </c>
      <c r="V67" s="8">
        <f t="shared" ref="V67:V68" ca="1" si="18">RAND()</f>
        <v>0.29378956136594303</v>
      </c>
      <c r="W67">
        <f t="shared" ref="W67:W68" ca="1" si="19">ROUND((-LN(1-V67)/$AA$3),0)</f>
        <v>8</v>
      </c>
      <c r="AC67" s="13">
        <f t="shared" ref="AC67:AC68" si="20">MINUTE(O67)</f>
        <v>19</v>
      </c>
      <c r="AH67" s="13">
        <f t="shared" ref="AH67:AH68" si="21">SUM((HOUR(R67)*60),MINUTE(R67))</f>
        <v>326</v>
      </c>
      <c r="AM67" s="6">
        <f t="shared" ref="AM67:AM68" si="22">TIME(0,(MID(TEXT(P67,"hh:mm:ss"),4,2)),0)</f>
        <v>5.5555555555555558E-3</v>
      </c>
      <c r="AN67">
        <f t="shared" ref="AN67:AN68" si="23">MINUTE(AM67)</f>
        <v>8</v>
      </c>
    </row>
    <row r="68" spans="1:40">
      <c r="A68" s="1">
        <v>44602</v>
      </c>
      <c r="B68" t="s">
        <v>5</v>
      </c>
      <c r="C68" t="s">
        <v>6</v>
      </c>
      <c r="D68" t="s">
        <v>7</v>
      </c>
      <c r="E68" t="s">
        <v>108</v>
      </c>
      <c r="F68" t="s">
        <v>109</v>
      </c>
      <c r="G68" s="2">
        <v>0.20555555555555557</v>
      </c>
      <c r="H68" t="s">
        <v>75</v>
      </c>
      <c r="I68" t="s">
        <v>185</v>
      </c>
      <c r="J68" s="3">
        <v>0.71527777777777801</v>
      </c>
      <c r="K68" s="3">
        <v>0.7270833333333333</v>
      </c>
      <c r="L68" s="3">
        <v>0.73749999999999993</v>
      </c>
      <c r="M68" s="3">
        <v>0.94374999999999998</v>
      </c>
      <c r="N68" s="3">
        <v>0.95208333333333339</v>
      </c>
      <c r="O68" s="6">
        <v>1.041666666666663E-2</v>
      </c>
      <c r="P68" s="6">
        <f t="shared" si="12"/>
        <v>8.3333333333334147E-3</v>
      </c>
      <c r="Q68" s="6">
        <f t="shared" si="13"/>
        <v>0.22500000000000009</v>
      </c>
      <c r="R68" s="30">
        <f t="shared" si="14"/>
        <v>0.20625000000000004</v>
      </c>
      <c r="S68" s="6" t="str">
        <f t="shared" si="15"/>
        <v>Late</v>
      </c>
      <c r="T68" s="10">
        <f t="shared" si="16"/>
        <v>1.1805555555555292E-2</v>
      </c>
      <c r="U68" s="8">
        <f t="shared" si="17"/>
        <v>17</v>
      </c>
      <c r="V68" s="8">
        <f t="shared" ca="1" si="18"/>
        <v>0.83058425254392565</v>
      </c>
      <c r="W68">
        <f t="shared" ca="1" si="19"/>
        <v>39</v>
      </c>
      <c r="AC68" s="13">
        <f t="shared" si="20"/>
        <v>15</v>
      </c>
      <c r="AH68" s="13">
        <f t="shared" si="21"/>
        <v>297</v>
      </c>
      <c r="AM68" s="6">
        <f t="shared" si="22"/>
        <v>8.3333333333333332E-3</v>
      </c>
      <c r="AN68">
        <f t="shared" si="23"/>
        <v>12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EEE6-2F43-4F13-96AF-29D9FDC519BF}">
  <dimension ref="A1:AJ1000"/>
  <sheetViews>
    <sheetView topLeftCell="V1" zoomScale="35" zoomScaleNormal="35" workbookViewId="0">
      <selection activeCell="AD33" sqref="AD33"/>
    </sheetView>
  </sheetViews>
  <sheetFormatPr defaultRowHeight="14.5"/>
  <cols>
    <col min="1" max="4" width="18.1796875" customWidth="1"/>
    <col min="5" max="5" width="17.81640625" customWidth="1"/>
    <col min="6" max="6" width="25.6328125" bestFit="1" customWidth="1"/>
    <col min="7" max="7" width="20.6328125" customWidth="1"/>
    <col min="8" max="8" width="16" style="4" customWidth="1"/>
    <col min="9" max="10" width="20.36328125" customWidth="1"/>
    <col min="11" max="11" width="29.36328125" customWidth="1"/>
    <col min="12" max="12" width="15.6328125" style="4" customWidth="1"/>
    <col min="13" max="13" width="15.6328125" style="22" customWidth="1"/>
    <col min="14" max="14" width="15.6328125" style="4" customWidth="1"/>
    <col min="15" max="16" width="18.7265625" style="6" customWidth="1"/>
    <col min="17" max="19" width="18.7265625" style="7" customWidth="1"/>
    <col min="20" max="20" width="15.6328125" style="22" customWidth="1"/>
    <col min="21" max="21" width="18.81640625" style="5" customWidth="1"/>
    <col min="22" max="22" width="31.36328125" style="31" customWidth="1"/>
    <col min="23" max="23" width="31.36328125" style="5" customWidth="1"/>
    <col min="24" max="25" width="23.08984375" style="6" customWidth="1"/>
    <col min="26" max="26" width="6.08984375" style="6" customWidth="1"/>
    <col min="27" max="27" width="5.1796875" customWidth="1"/>
    <col min="28" max="28" width="30.08984375" customWidth="1"/>
    <col min="29" max="29" width="22" customWidth="1"/>
    <col min="30" max="30" width="19.54296875" customWidth="1"/>
    <col min="31" max="31" width="30.90625" customWidth="1"/>
    <col min="32" max="32" width="30.36328125" customWidth="1"/>
    <col min="33" max="33" width="25.453125" customWidth="1"/>
    <col min="35" max="35" width="19.54296875" customWidth="1"/>
  </cols>
  <sheetData>
    <row r="1" spans="1:36" s="4" customFormat="1">
      <c r="A1" s="4" t="s">
        <v>186</v>
      </c>
      <c r="B1" s="4" t="s">
        <v>240</v>
      </c>
      <c r="C1" s="4" t="s">
        <v>210</v>
      </c>
      <c r="D1" s="4" t="s">
        <v>209</v>
      </c>
      <c r="E1" s="4" t="s">
        <v>196</v>
      </c>
      <c r="F1" s="4" t="s">
        <v>212</v>
      </c>
      <c r="G1" s="4" t="s">
        <v>211</v>
      </c>
      <c r="H1" s="4" t="s">
        <v>197</v>
      </c>
      <c r="I1" s="4" t="s">
        <v>219</v>
      </c>
      <c r="J1" s="4" t="s">
        <v>226</v>
      </c>
      <c r="K1" s="4" t="s">
        <v>251</v>
      </c>
      <c r="L1" s="4" t="s">
        <v>220</v>
      </c>
      <c r="M1" s="4" t="s">
        <v>227</v>
      </c>
      <c r="N1" s="4" t="s">
        <v>228</v>
      </c>
      <c r="O1" s="7" t="s">
        <v>221</v>
      </c>
      <c r="P1" s="7" t="s">
        <v>230</v>
      </c>
      <c r="Q1" s="7" t="s">
        <v>229</v>
      </c>
      <c r="R1" s="4" t="s">
        <v>232</v>
      </c>
      <c r="S1" s="4" t="s">
        <v>233</v>
      </c>
      <c r="T1" s="4" t="s">
        <v>191</v>
      </c>
      <c r="U1" s="5" t="s">
        <v>234</v>
      </c>
      <c r="V1" s="5" t="s">
        <v>241</v>
      </c>
      <c r="W1" s="5" t="s">
        <v>242</v>
      </c>
      <c r="X1" s="4" t="s">
        <v>243</v>
      </c>
      <c r="Y1" s="7" t="s">
        <v>244</v>
      </c>
      <c r="Z1" s="7" t="s">
        <v>245</v>
      </c>
      <c r="AA1" s="4" t="s">
        <v>246</v>
      </c>
      <c r="AB1" s="7" t="s">
        <v>239</v>
      </c>
    </row>
    <row r="2" spans="1:36">
      <c r="A2" s="3">
        <v>0.71527777777777779</v>
      </c>
      <c r="B2" s="34">
        <v>44197.715277777781</v>
      </c>
      <c r="C2" s="8">
        <f ca="1">RAND()</f>
        <v>0.59023048340717466</v>
      </c>
      <c r="D2" s="8">
        <f ca="1">RAND()</f>
        <v>0.58836943601352176</v>
      </c>
      <c r="E2">
        <f t="shared" ref="E2:E10" ca="1" si="0">VALUE(IF(C2&lt;$AG$14,ROUND((-LN(1-D2)/$AF$12),0),IF(AND(C2&gt;=$AG$14,C2&lt;$AG$15),-ROUND((-LN(1-D2)/$AF$13),0),0)))</f>
        <v>-3</v>
      </c>
      <c r="F2" s="6">
        <f ca="1">TIME(QUOTIENT(E2,60),IF(E2&gt;0,(E2-(QUOTIENT(E2,60)*60)),((-E2)-(QUOTIENT(E2,60)*60))),0)</f>
        <v>2.0833333333333333E-3</v>
      </c>
      <c r="G2" t="str">
        <f ca="1">IF(E2&lt;0,"Early Departure",IF(E2=0,"On Time","Late"))</f>
        <v>Early Departure</v>
      </c>
      <c r="H2" s="5">
        <f ca="1">IF(G2="Late",A2+F2,IF(G2="Early Departure",A2-F2,A2))</f>
        <v>0.71319444444444446</v>
      </c>
      <c r="I2">
        <f ca="1">RAND()</f>
        <v>6.0522516671147053E-2</v>
      </c>
      <c r="J2">
        <f ca="1">RAND()</f>
        <v>1.5173011886698284E-2</v>
      </c>
      <c r="K2">
        <f t="shared" ref="K2:K10" ca="1" si="1">ROUND(IF(($AF$28-$AF$26)/($AF$27-$AF$26)&gt;=I2,(SQRT(J2*(($AF$27-$AF$26)*($AF$28-$AF$26))))+$AF$26,($AF$27-SQRT((1-J2)*($AF$27-$AF$26)*($AF$27-$AF$28)))),0)</f>
        <v>5</v>
      </c>
      <c r="L2" s="5">
        <f ca="1">H2+TIME(0,K2,0)</f>
        <v>0.71666666666666667</v>
      </c>
      <c r="M2" s="27">
        <f ca="1">RAND()</f>
        <v>0.57873622265139879</v>
      </c>
      <c r="N2" s="27">
        <f ca="1">RAND()</f>
        <v>0.95440475733811347</v>
      </c>
      <c r="O2" s="8">
        <f t="shared" ref="O2:O10" ca="1" si="2">ROUND(IF(($AF$22-$AF$20)/($AF$21-$AF$20)&gt;=M2,(SQRT(N2*(($AF$21-$AF$20)*($AF$22-$AF$20))))+$AF$20,($AF$21-SQRT((1-N2)*($AF$21-$AF$20)*($AF$21-$AF$22)))),0)</f>
        <v>391</v>
      </c>
      <c r="P2" s="6">
        <f ca="1">TIME(QUOTIENT(O2,60),O2-(QUOTIENT(O2,60)*60),0)</f>
        <v>0.27152777777777776</v>
      </c>
      <c r="Q2" s="5">
        <f ca="1">L2+P2</f>
        <v>0.98819444444444438</v>
      </c>
      <c r="R2" s="27">
        <f ca="1">RAND()</f>
        <v>0.68241825024986957</v>
      </c>
      <c r="S2" s="27">
        <f ca="1">RAND()</f>
        <v>0.70378859892263401</v>
      </c>
      <c r="T2" s="27">
        <f t="shared" ref="T2:T10" ca="1" si="3">ROUND(IF(($AF$34-$AF$32)/($AF$33-$AF$32)&gt;=R2,(SQRT(S2*(($AF$33-$AF$32)*($AF$34-$AF$32))))+$AF$32,($AF$33-SQRT((1-S2)*($AF$33-$AF$32)*($AF$33-$AF$34)))),0)</f>
        <v>29</v>
      </c>
      <c r="U2" s="5">
        <f ca="1">Q2+TIME(0,T2,0)</f>
        <v>1.0083333333333333</v>
      </c>
      <c r="V2" s="27">
        <f ca="1">SUM(T2,O2,K2,E2)</f>
        <v>422</v>
      </c>
      <c r="W2" s="35">
        <f ca="1">B2+TIME(0,V2,0)</f>
        <v>44198.008333333339</v>
      </c>
      <c r="X2" s="6" t="str">
        <f t="shared" ref="X2:X10" ca="1" si="4">IF($AF$7=W2,"On Time",IF($AF$7&gt;W2,"Early Arrival","Late"))</f>
        <v>Late</v>
      </c>
      <c r="Y2" s="6">
        <f t="shared" ref="Y2:Y10" ca="1" si="5">IF(X2="On Time",0,IF(X2="Early Arrival",$AF$7-W2,W2-$AF$7))</f>
        <v>4.8611111196805723E-3</v>
      </c>
      <c r="Z2" s="8">
        <f ca="1">HOUR(Y2)</f>
        <v>0</v>
      </c>
      <c r="AA2" s="8">
        <f t="shared" ref="AA2:AA10" ca="1" si="6">MINUTE(Y2)</f>
        <v>7</v>
      </c>
      <c r="AB2" s="8">
        <f ca="1">IF(X2="Early Arrival",IF(((Z2*60)+AA2)&lt;=$AF$5,((Z2*60)+AA2)*(-$AF$8),(((Z2*60)+AA2)-$AF$5)*$AF$6),((Z2*60)+AA2)*($AF$8))</f>
        <v>70</v>
      </c>
      <c r="AC2" s="4"/>
    </row>
    <row r="3" spans="1:36">
      <c r="A3" s="11">
        <v>0.71527777777777779</v>
      </c>
      <c r="B3" s="34">
        <v>44197.715277777781</v>
      </c>
      <c r="C3" s="8">
        <f t="shared" ref="C3:D18" ca="1" si="7">RAND()</f>
        <v>0.63213218637442214</v>
      </c>
      <c r="D3" s="8">
        <f t="shared" ca="1" si="7"/>
        <v>0.31109960038977502</v>
      </c>
      <c r="E3">
        <f t="shared" ca="1" si="0"/>
        <v>-1</v>
      </c>
      <c r="F3" s="6">
        <f t="shared" ref="F3:F10" ca="1" si="8">TIME(QUOTIENT(E3,60),IF(E3&gt;0,(E3-(QUOTIENT(E3,60)*60)),((-E3)-(QUOTIENT(E3,60)*60))),0)</f>
        <v>6.9444444444444447E-4</v>
      </c>
      <c r="G3" t="str">
        <f t="shared" ref="G3:G10" ca="1" si="9">IF(E3&lt;0,"Early Departure",IF(E3=0,"On Time","Late"))</f>
        <v>Early Departure</v>
      </c>
      <c r="H3" s="5">
        <f t="shared" ref="H3:H10" ca="1" si="10">IF(G3="Late",A3+F3,IF(G3="Early Departure",A3-F3,A3))</f>
        <v>0.71458333333333335</v>
      </c>
      <c r="I3">
        <f t="shared" ref="I3:J18" ca="1" si="11">RAND()</f>
        <v>0.91008116291738717</v>
      </c>
      <c r="J3">
        <f t="shared" ca="1" si="11"/>
        <v>0.22112087474137976</v>
      </c>
      <c r="K3">
        <f t="shared" ca="1" si="1"/>
        <v>16</v>
      </c>
      <c r="L3" s="5">
        <f t="shared" ref="L3:L10" ca="1" si="12">H3+TIME(0,K3,0)</f>
        <v>0.72569444444444442</v>
      </c>
      <c r="M3" s="27">
        <f t="shared" ref="M3:N18" ca="1" si="13">RAND()</f>
        <v>0.33272596534115151</v>
      </c>
      <c r="N3" s="27">
        <f t="shared" ca="1" si="13"/>
        <v>0.49757979530440921</v>
      </c>
      <c r="O3" s="8">
        <f t="shared" ca="1" si="2"/>
        <v>344</v>
      </c>
      <c r="P3" s="6">
        <f t="shared" ref="P3:P10" ca="1" si="14">TIME(QUOTIENT(O3,60),O3-(QUOTIENT(O3,60)*60),0)</f>
        <v>0.2388888888888889</v>
      </c>
      <c r="Q3" s="5">
        <f t="shared" ref="Q3:Q10" ca="1" si="15">L3+P3</f>
        <v>0.96458333333333335</v>
      </c>
      <c r="R3" s="27">
        <f t="shared" ref="R3:S18" ca="1" si="16">RAND()</f>
        <v>0.43020992815743042</v>
      </c>
      <c r="S3" s="27">
        <f t="shared" ca="1" si="16"/>
        <v>7.7043245359688983E-2</v>
      </c>
      <c r="T3" s="27">
        <f t="shared" ca="1" si="3"/>
        <v>8</v>
      </c>
      <c r="U3" s="5">
        <f t="shared" ref="U3:U10" ca="1" si="17">Q3+TIME(0,T3,0)</f>
        <v>0.97013888888888888</v>
      </c>
      <c r="V3" s="27">
        <f t="shared" ref="V3:V10" ca="1" si="18">SUM(T3,O3,K3,E3)</f>
        <v>367</v>
      </c>
      <c r="W3" s="35">
        <f t="shared" ref="W3:W10" ca="1" si="19">B3+TIME(0,V3,0)</f>
        <v>44197.970138888893</v>
      </c>
      <c r="X3" s="6" t="str">
        <f t="shared" ca="1" si="4"/>
        <v>Early Arrival</v>
      </c>
      <c r="Y3" s="6">
        <f t="shared" ca="1" si="5"/>
        <v>3.3333333325572312E-2</v>
      </c>
      <c r="Z3" s="8">
        <f t="shared" ref="Z3:Z66" ca="1" si="20">HOUR(Y3)</f>
        <v>0</v>
      </c>
      <c r="AA3" s="8">
        <f t="shared" ca="1" si="6"/>
        <v>48</v>
      </c>
      <c r="AB3" s="8">
        <f t="shared" ref="AB3:AB66" ca="1" si="21">IF(X3="Early Arrival",IF(((Z3*60)+AA3)&lt;=$AF$5,((Z3*60)+AA3)*(-$AF$8),(((Z3*60)+AA3)-$AF$5)*$AF$6),((Z3*60)+AA3)*($AF$8))</f>
        <v>180</v>
      </c>
      <c r="AC3" s="4"/>
    </row>
    <row r="4" spans="1:36" ht="15" thickBot="1">
      <c r="A4" s="3">
        <v>0.71527777777777801</v>
      </c>
      <c r="B4" s="34">
        <v>44197.715277777781</v>
      </c>
      <c r="C4" s="8">
        <f t="shared" ca="1" si="7"/>
        <v>0.28068172173814543</v>
      </c>
      <c r="D4" s="8">
        <f t="shared" ca="1" si="7"/>
        <v>0.86464997656815556</v>
      </c>
      <c r="E4">
        <f t="shared" ca="1" si="0"/>
        <v>44</v>
      </c>
      <c r="F4" s="6">
        <f t="shared" ca="1" si="8"/>
        <v>3.0555555555555555E-2</v>
      </c>
      <c r="G4" t="str">
        <f t="shared" ca="1" si="9"/>
        <v>Late</v>
      </c>
      <c r="H4" s="5">
        <f t="shared" ca="1" si="10"/>
        <v>0.74583333333333357</v>
      </c>
      <c r="I4">
        <f t="shared" ca="1" si="11"/>
        <v>0.7211153767913463</v>
      </c>
      <c r="J4">
        <f ca="1">RAND()</f>
        <v>0.30621794531006552</v>
      </c>
      <c r="K4">
        <f t="shared" ca="1" si="1"/>
        <v>18</v>
      </c>
      <c r="L4" s="5">
        <f t="shared" ca="1" si="12"/>
        <v>0.75833333333333353</v>
      </c>
      <c r="M4" s="27">
        <f t="shared" ca="1" si="13"/>
        <v>2.9449866233039579E-2</v>
      </c>
      <c r="N4" s="27">
        <f t="shared" ca="1" si="13"/>
        <v>0.37399527900696428</v>
      </c>
      <c r="O4" s="8">
        <f t="shared" ca="1" si="2"/>
        <v>336</v>
      </c>
      <c r="P4" s="6">
        <f t="shared" ca="1" si="14"/>
        <v>0.23333333333333331</v>
      </c>
      <c r="Q4" s="5">
        <f t="shared" ca="1" si="15"/>
        <v>0.99166666666666681</v>
      </c>
      <c r="R4" s="27">
        <f t="shared" ca="1" si="16"/>
        <v>0.36291285292891318</v>
      </c>
      <c r="S4" s="27">
        <f t="shared" ca="1" si="16"/>
        <v>0.97299132098182128</v>
      </c>
      <c r="T4" s="27">
        <f t="shared" ca="1" si="3"/>
        <v>48</v>
      </c>
      <c r="U4" s="5">
        <f t="shared" ca="1" si="17"/>
        <v>1.0250000000000001</v>
      </c>
      <c r="V4" s="27">
        <f t="shared" ca="1" si="18"/>
        <v>446</v>
      </c>
      <c r="W4" s="35">
        <f t="shared" ca="1" si="19"/>
        <v>44198.025000000001</v>
      </c>
      <c r="X4" s="6" t="str">
        <f t="shared" ca="1" si="4"/>
        <v>Late</v>
      </c>
      <c r="Y4" s="6">
        <f t="shared" ca="1" si="5"/>
        <v>2.1527777782466728E-2</v>
      </c>
      <c r="Z4" s="8">
        <f t="shared" ca="1" si="20"/>
        <v>0</v>
      </c>
      <c r="AA4" s="8">
        <f t="shared" ca="1" si="6"/>
        <v>31</v>
      </c>
      <c r="AB4" s="8">
        <f t="shared" ca="1" si="21"/>
        <v>310</v>
      </c>
      <c r="AC4" s="4"/>
    </row>
    <row r="5" spans="1:36">
      <c r="A5" s="11">
        <v>0.71527777777777801</v>
      </c>
      <c r="B5" s="34">
        <v>44197.715277777781</v>
      </c>
      <c r="C5" s="8">
        <f t="shared" ca="1" si="7"/>
        <v>0.86750645516367042</v>
      </c>
      <c r="D5" s="8">
        <f t="shared" ca="1" si="7"/>
        <v>0.17709332557743807</v>
      </c>
      <c r="E5">
        <f t="shared" ca="1" si="0"/>
        <v>-1</v>
      </c>
      <c r="F5" s="6">
        <f t="shared" ca="1" si="8"/>
        <v>6.9444444444444447E-4</v>
      </c>
      <c r="G5" t="str">
        <f t="shared" ca="1" si="9"/>
        <v>Early Departure</v>
      </c>
      <c r="H5" s="5">
        <f t="shared" ca="1" si="10"/>
        <v>0.71458333333333357</v>
      </c>
      <c r="I5">
        <f t="shared" ca="1" si="11"/>
        <v>0.69616554633724081</v>
      </c>
      <c r="J5">
        <f ca="1">RAND()</f>
        <v>0.81852397085645201</v>
      </c>
      <c r="K5">
        <f t="shared" ca="1" si="1"/>
        <v>36</v>
      </c>
      <c r="L5" s="5">
        <f t="shared" ca="1" si="12"/>
        <v>0.73958333333333359</v>
      </c>
      <c r="M5" s="27">
        <f t="shared" ca="1" si="13"/>
        <v>0.76057199327831249</v>
      </c>
      <c r="N5" s="27">
        <f t="shared" ca="1" si="13"/>
        <v>0.78375772107951081</v>
      </c>
      <c r="O5" s="8">
        <f t="shared" ca="1" si="2"/>
        <v>367</v>
      </c>
      <c r="P5" s="6">
        <f t="shared" ca="1" si="14"/>
        <v>0.25486111111111109</v>
      </c>
      <c r="Q5" s="5">
        <f t="shared" ca="1" si="15"/>
        <v>0.99444444444444469</v>
      </c>
      <c r="R5" s="27">
        <f t="shared" ca="1" si="16"/>
        <v>0.62900746694453835</v>
      </c>
      <c r="S5" s="27">
        <f t="shared" ca="1" si="16"/>
        <v>0.20024242985288354</v>
      </c>
      <c r="T5" s="27">
        <f t="shared" ca="1" si="3"/>
        <v>11</v>
      </c>
      <c r="U5" s="5">
        <f t="shared" ca="1" si="17"/>
        <v>1.0020833333333337</v>
      </c>
      <c r="V5" s="27">
        <f t="shared" ca="1" si="18"/>
        <v>413</v>
      </c>
      <c r="W5" s="35">
        <f t="shared" ca="1" si="19"/>
        <v>44198.00208333334</v>
      </c>
      <c r="X5" s="6" t="str">
        <f t="shared" ca="1" si="4"/>
        <v>Early Arrival</v>
      </c>
      <c r="Y5" s="6">
        <f t="shared" ca="1" si="5"/>
        <v>1.3888888788642362E-3</v>
      </c>
      <c r="Z5" s="8">
        <f t="shared" ca="1" si="20"/>
        <v>0</v>
      </c>
      <c r="AA5" s="8">
        <f t="shared" ca="1" si="6"/>
        <v>2</v>
      </c>
      <c r="AB5" s="8">
        <f t="shared" ca="1" si="21"/>
        <v>-20</v>
      </c>
      <c r="AC5" s="4"/>
      <c r="AE5" s="36" t="s">
        <v>249</v>
      </c>
      <c r="AF5" s="37">
        <v>30</v>
      </c>
      <c r="AI5" s="40">
        <v>44197.989583333336</v>
      </c>
      <c r="AJ5">
        <v>247195</v>
      </c>
    </row>
    <row r="6" spans="1:36">
      <c r="A6" s="3">
        <v>0.71527777777777801</v>
      </c>
      <c r="B6" s="34">
        <v>44197.715277777781</v>
      </c>
      <c r="C6" s="8">
        <f t="shared" ca="1" si="7"/>
        <v>0.21815054116976662</v>
      </c>
      <c r="D6" s="8">
        <f t="shared" ca="1" si="7"/>
        <v>0.1863920440884812</v>
      </c>
      <c r="E6">
        <f t="shared" ca="1" si="0"/>
        <v>5</v>
      </c>
      <c r="F6" s="6">
        <f t="shared" ca="1" si="8"/>
        <v>3.472222222222222E-3</v>
      </c>
      <c r="G6" t="str">
        <f t="shared" ca="1" si="9"/>
        <v>Late</v>
      </c>
      <c r="H6" s="5">
        <f t="shared" ca="1" si="10"/>
        <v>0.71875000000000022</v>
      </c>
      <c r="I6">
        <f t="shared" ca="1" si="11"/>
        <v>0.8692266731341961</v>
      </c>
      <c r="J6">
        <f t="shared" ca="1" si="11"/>
        <v>0.40400071864460219</v>
      </c>
      <c r="K6">
        <f t="shared" ca="1" si="1"/>
        <v>20</v>
      </c>
      <c r="L6" s="5">
        <f t="shared" ca="1" si="12"/>
        <v>0.73263888888888906</v>
      </c>
      <c r="M6" s="27">
        <f t="shared" ca="1" si="13"/>
        <v>0.25681700516138783</v>
      </c>
      <c r="N6" s="27">
        <f t="shared" ca="1" si="13"/>
        <v>0.54667356251984101</v>
      </c>
      <c r="O6" s="8">
        <f t="shared" ca="1" si="2"/>
        <v>344</v>
      </c>
      <c r="P6" s="6">
        <f t="shared" ca="1" si="14"/>
        <v>0.2388888888888889</v>
      </c>
      <c r="Q6" s="5">
        <f t="shared" ca="1" si="15"/>
        <v>0.97152777777777799</v>
      </c>
      <c r="R6" s="27">
        <f t="shared" ca="1" si="16"/>
        <v>0.5713187029761444</v>
      </c>
      <c r="S6" s="27">
        <f t="shared" ca="1" si="16"/>
        <v>0.33929919649026119</v>
      </c>
      <c r="T6" s="27">
        <f t="shared" ca="1" si="3"/>
        <v>15</v>
      </c>
      <c r="U6" s="5">
        <f t="shared" ca="1" si="17"/>
        <v>0.98194444444444462</v>
      </c>
      <c r="V6" s="27">
        <f t="shared" ca="1" si="18"/>
        <v>384</v>
      </c>
      <c r="W6" s="35">
        <f t="shared" ca="1" si="19"/>
        <v>44197.981944444451</v>
      </c>
      <c r="X6" s="6" t="str">
        <f t="shared" ca="1" si="4"/>
        <v>Early Arrival</v>
      </c>
      <c r="Y6" s="6">
        <f t="shared" ca="1" si="5"/>
        <v>2.1527777767914813E-2</v>
      </c>
      <c r="Z6" s="8">
        <f t="shared" ca="1" si="20"/>
        <v>0</v>
      </c>
      <c r="AA6" s="8">
        <f t="shared" ca="1" si="6"/>
        <v>31</v>
      </c>
      <c r="AB6" s="8">
        <f t="shared" ca="1" si="21"/>
        <v>10</v>
      </c>
      <c r="AC6" s="4"/>
      <c r="AE6" s="38" t="s">
        <v>250</v>
      </c>
      <c r="AF6" s="39">
        <v>10</v>
      </c>
      <c r="AI6" s="40">
        <v>44197.993055555555</v>
      </c>
      <c r="AJ6">
        <v>202810</v>
      </c>
    </row>
    <row r="7" spans="1:36">
      <c r="A7" s="11">
        <v>0.71527777777777801</v>
      </c>
      <c r="B7" s="34">
        <v>44197.715277777781</v>
      </c>
      <c r="C7" s="8">
        <f t="shared" ca="1" si="7"/>
        <v>0.53652304817294894</v>
      </c>
      <c r="D7" s="8">
        <f t="shared" ca="1" si="7"/>
        <v>3.4436691429519106E-2</v>
      </c>
      <c r="E7">
        <f t="shared" ca="1" si="0"/>
        <v>1</v>
      </c>
      <c r="F7" s="6">
        <f t="shared" ca="1" si="8"/>
        <v>6.9444444444444447E-4</v>
      </c>
      <c r="G7" t="str">
        <f t="shared" ca="1" si="9"/>
        <v>Late</v>
      </c>
      <c r="H7" s="5">
        <f t="shared" ca="1" si="10"/>
        <v>0.71597222222222245</v>
      </c>
      <c r="I7">
        <f t="shared" ca="1" si="11"/>
        <v>0.30351155577167788</v>
      </c>
      <c r="J7">
        <f t="shared" ca="1" si="11"/>
        <v>0.87503873610057381</v>
      </c>
      <c r="K7">
        <f t="shared" ca="1" si="1"/>
        <v>29</v>
      </c>
      <c r="L7" s="5">
        <f t="shared" ca="1" si="12"/>
        <v>0.73611111111111138</v>
      </c>
      <c r="M7" s="27">
        <f t="shared" ca="1" si="13"/>
        <v>7.1362261400218396E-2</v>
      </c>
      <c r="N7" s="27">
        <f t="shared" ca="1" si="13"/>
        <v>0.30353891749831774</v>
      </c>
      <c r="O7" s="8">
        <f t="shared" ca="1" si="2"/>
        <v>332</v>
      </c>
      <c r="P7" s="6">
        <f t="shared" ca="1" si="14"/>
        <v>0.23055555555555554</v>
      </c>
      <c r="Q7" s="5">
        <f t="shared" ca="1" si="15"/>
        <v>0.9666666666666669</v>
      </c>
      <c r="R7" s="27">
        <f t="shared" ca="1" si="16"/>
        <v>0.1741312168195579</v>
      </c>
      <c r="S7" s="27">
        <f t="shared" ca="1" si="16"/>
        <v>0.20996197131163274</v>
      </c>
      <c r="T7" s="27">
        <f t="shared" ca="1" si="3"/>
        <v>12</v>
      </c>
      <c r="U7" s="5">
        <f t="shared" ca="1" si="17"/>
        <v>0.9750000000000002</v>
      </c>
      <c r="V7" s="27">
        <f t="shared" ca="1" si="18"/>
        <v>374</v>
      </c>
      <c r="W7" s="35">
        <f t="shared" ca="1" si="19"/>
        <v>44197.975000000006</v>
      </c>
      <c r="X7" s="6" t="str">
        <f t="shared" ca="1" si="4"/>
        <v>Early Arrival</v>
      </c>
      <c r="Y7" s="6">
        <f t="shared" ca="1" si="5"/>
        <v>2.8472222213167697E-2</v>
      </c>
      <c r="Z7" s="8">
        <f t="shared" ca="1" si="20"/>
        <v>0</v>
      </c>
      <c r="AA7" s="8">
        <f t="shared" ca="1" si="6"/>
        <v>41</v>
      </c>
      <c r="AB7" s="8">
        <f t="shared" ca="1" si="21"/>
        <v>110</v>
      </c>
      <c r="AC7" s="4"/>
      <c r="AE7" s="38" t="s">
        <v>247</v>
      </c>
      <c r="AF7" s="40">
        <v>44198.003472222219</v>
      </c>
    </row>
    <row r="8" spans="1:36">
      <c r="A8" s="3">
        <v>0.71527777777777801</v>
      </c>
      <c r="B8" s="34">
        <v>44197.715277777781</v>
      </c>
      <c r="C8" s="8">
        <f t="shared" ca="1" si="7"/>
        <v>0.83039285934244744</v>
      </c>
      <c r="D8" s="8">
        <f t="shared" ca="1" si="7"/>
        <v>0.50515892209117719</v>
      </c>
      <c r="E8">
        <f t="shared" ca="1" si="0"/>
        <v>-2</v>
      </c>
      <c r="F8" s="6">
        <f t="shared" ca="1" si="8"/>
        <v>1.3888888888888889E-3</v>
      </c>
      <c r="G8" t="str">
        <f t="shared" ca="1" si="9"/>
        <v>Early Departure</v>
      </c>
      <c r="H8" s="5">
        <f t="shared" ca="1" si="10"/>
        <v>0.71388888888888913</v>
      </c>
      <c r="I8">
        <f t="shared" ca="1" si="11"/>
        <v>0.14031475096262658</v>
      </c>
      <c r="J8">
        <f t="shared" ca="1" si="11"/>
        <v>0.86048948640065814</v>
      </c>
      <c r="K8">
        <f t="shared" ca="1" si="1"/>
        <v>29</v>
      </c>
      <c r="L8" s="5">
        <f t="shared" ca="1" si="12"/>
        <v>0.73402777777777806</v>
      </c>
      <c r="M8" s="27">
        <f t="shared" ca="1" si="13"/>
        <v>0.85217761081506094</v>
      </c>
      <c r="N8" s="27">
        <f t="shared" ca="1" si="13"/>
        <v>0.44095886137736018</v>
      </c>
      <c r="O8" s="8">
        <f t="shared" ca="1" si="2"/>
        <v>340</v>
      </c>
      <c r="P8" s="6">
        <f t="shared" ca="1" si="14"/>
        <v>0.23611111111111113</v>
      </c>
      <c r="Q8" s="5">
        <f t="shared" ca="1" si="15"/>
        <v>0.97013888888888922</v>
      </c>
      <c r="R8" s="27">
        <f t="shared" ca="1" si="16"/>
        <v>0.73016383385980743</v>
      </c>
      <c r="S8" s="27">
        <f t="shared" ca="1" si="16"/>
        <v>5.587342552857677E-2</v>
      </c>
      <c r="T8" s="27">
        <f t="shared" ca="1" si="3"/>
        <v>7</v>
      </c>
      <c r="U8" s="5">
        <f t="shared" ca="1" si="17"/>
        <v>0.97500000000000031</v>
      </c>
      <c r="V8" s="27">
        <f t="shared" ca="1" si="18"/>
        <v>374</v>
      </c>
      <c r="W8" s="35">
        <f t="shared" ca="1" si="19"/>
        <v>44197.975000000006</v>
      </c>
      <c r="X8" s="6" t="str">
        <f t="shared" ca="1" si="4"/>
        <v>Early Arrival</v>
      </c>
      <c r="Y8" s="6">
        <f t="shared" ca="1" si="5"/>
        <v>2.8472222213167697E-2</v>
      </c>
      <c r="Z8" s="8">
        <f t="shared" ca="1" si="20"/>
        <v>0</v>
      </c>
      <c r="AA8" s="8">
        <f t="shared" ca="1" si="6"/>
        <v>41</v>
      </c>
      <c r="AB8" s="8">
        <f t="shared" ca="1" si="21"/>
        <v>110</v>
      </c>
      <c r="AC8" s="4"/>
      <c r="AE8" s="38" t="s">
        <v>239</v>
      </c>
      <c r="AF8" s="39">
        <v>10</v>
      </c>
    </row>
    <row r="9" spans="1:36" ht="15" thickBot="1">
      <c r="A9" s="11">
        <v>0.71527777777777801</v>
      </c>
      <c r="B9" s="34">
        <v>44197.715277777781</v>
      </c>
      <c r="C9" s="8">
        <f t="shared" ca="1" si="7"/>
        <v>0.30574386951981081</v>
      </c>
      <c r="D9" s="8">
        <f t="shared" ca="1" si="7"/>
        <v>0.94442585216989228</v>
      </c>
      <c r="E9">
        <f t="shared" ca="1" si="0"/>
        <v>63</v>
      </c>
      <c r="F9" s="6">
        <f t="shared" ca="1" si="8"/>
        <v>4.3750000000000004E-2</v>
      </c>
      <c r="G9" t="str">
        <f t="shared" ca="1" si="9"/>
        <v>Late</v>
      </c>
      <c r="H9" s="5">
        <f t="shared" ca="1" si="10"/>
        <v>0.75902777777777797</v>
      </c>
      <c r="I9">
        <f t="shared" ca="1" si="11"/>
        <v>0.13287815181318641</v>
      </c>
      <c r="J9">
        <f t="shared" ca="1" si="11"/>
        <v>0.30093618610692341</v>
      </c>
      <c r="K9">
        <f t="shared" ca="1" si="1"/>
        <v>18</v>
      </c>
      <c r="L9" s="5">
        <f t="shared" ca="1" si="12"/>
        <v>0.77152777777777792</v>
      </c>
      <c r="M9" s="27">
        <f t="shared" ca="1" si="13"/>
        <v>0.61194227503291532</v>
      </c>
      <c r="N9" s="27">
        <f t="shared" ca="1" si="13"/>
        <v>6.1047438660386977E-2</v>
      </c>
      <c r="O9" s="8">
        <f t="shared" ca="1" si="2"/>
        <v>320</v>
      </c>
      <c r="P9" s="6">
        <f t="shared" ca="1" si="14"/>
        <v>0.22222222222222221</v>
      </c>
      <c r="Q9" s="5">
        <f t="shared" ca="1" si="15"/>
        <v>0.99375000000000013</v>
      </c>
      <c r="R9" s="27">
        <f t="shared" ca="1" si="16"/>
        <v>0.76975744798435142</v>
      </c>
      <c r="S9" s="27">
        <f t="shared" ca="1" si="16"/>
        <v>1.8346720153905149E-2</v>
      </c>
      <c r="T9" s="27">
        <f t="shared" ca="1" si="3"/>
        <v>7</v>
      </c>
      <c r="U9" s="5">
        <f t="shared" ca="1" si="17"/>
        <v>0.99861111111111123</v>
      </c>
      <c r="V9" s="27">
        <f t="shared" ca="1" si="18"/>
        <v>408</v>
      </c>
      <c r="W9" s="35">
        <f t="shared" ca="1" si="19"/>
        <v>44197.998611111114</v>
      </c>
      <c r="X9" s="6" t="str">
        <f t="shared" ca="1" si="4"/>
        <v>Early Arrival</v>
      </c>
      <c r="Y9" s="6">
        <f t="shared" ca="1" si="5"/>
        <v>4.8611111051286571E-3</v>
      </c>
      <c r="Z9" s="8">
        <f t="shared" ca="1" si="20"/>
        <v>0</v>
      </c>
      <c r="AA9" s="8">
        <f t="shared" ca="1" si="6"/>
        <v>7</v>
      </c>
      <c r="AB9" s="8">
        <f t="shared" ca="1" si="21"/>
        <v>-70</v>
      </c>
      <c r="AC9" s="4"/>
      <c r="AE9" s="41" t="s">
        <v>248</v>
      </c>
      <c r="AF9" s="42">
        <f ca="1">SUM(AB:AB)</f>
        <v>88900</v>
      </c>
    </row>
    <row r="10" spans="1:36" ht="15" thickBot="1">
      <c r="A10" s="3">
        <v>0.71527777777777801</v>
      </c>
      <c r="B10" s="34">
        <v>44197.715277777781</v>
      </c>
      <c r="C10" s="8">
        <f t="shared" ca="1" si="7"/>
        <v>0.4955460984177622</v>
      </c>
      <c r="D10" s="8">
        <f t="shared" ca="1" si="7"/>
        <v>0.91459540684351637</v>
      </c>
      <c r="E10">
        <f t="shared" ca="1" si="0"/>
        <v>54</v>
      </c>
      <c r="F10" s="6">
        <f t="shared" ca="1" si="8"/>
        <v>3.7499999999999999E-2</v>
      </c>
      <c r="G10" t="str">
        <f t="shared" ca="1" si="9"/>
        <v>Late</v>
      </c>
      <c r="H10" s="5">
        <f t="shared" ca="1" si="10"/>
        <v>0.75277777777777799</v>
      </c>
      <c r="I10">
        <f t="shared" ca="1" si="11"/>
        <v>0.80053956532478998</v>
      </c>
      <c r="J10">
        <f t="shared" ca="1" si="11"/>
        <v>0.72976582749005992</v>
      </c>
      <c r="K10">
        <f t="shared" ca="1" si="1"/>
        <v>32</v>
      </c>
      <c r="L10" s="5">
        <f t="shared" ca="1" si="12"/>
        <v>0.77500000000000024</v>
      </c>
      <c r="M10" s="27">
        <f t="shared" ca="1" si="13"/>
        <v>0.19518464432952354</v>
      </c>
      <c r="N10" s="27">
        <f t="shared" ca="1" si="13"/>
        <v>0.92191082848678607</v>
      </c>
      <c r="O10" s="8">
        <f t="shared" ca="1" si="2"/>
        <v>359</v>
      </c>
      <c r="P10" s="6">
        <f t="shared" ca="1" si="14"/>
        <v>0.24930555555555556</v>
      </c>
      <c r="Q10" s="5">
        <f t="shared" ca="1" si="15"/>
        <v>1.0243055555555558</v>
      </c>
      <c r="R10" s="27">
        <f t="shared" ca="1" si="16"/>
        <v>0.41533235698810744</v>
      </c>
      <c r="S10" s="27">
        <f t="shared" ca="1" si="16"/>
        <v>0.29522406287582892</v>
      </c>
      <c r="T10" s="27">
        <f t="shared" ca="1" si="3"/>
        <v>14</v>
      </c>
      <c r="U10" s="5">
        <f t="shared" ca="1" si="17"/>
        <v>1.034027777777778</v>
      </c>
      <c r="V10" s="27">
        <f t="shared" ca="1" si="18"/>
        <v>459</v>
      </c>
      <c r="W10" s="35">
        <f t="shared" ca="1" si="19"/>
        <v>44198.03402777778</v>
      </c>
      <c r="X10" s="6" t="str">
        <f t="shared" ca="1" si="4"/>
        <v>Late</v>
      </c>
      <c r="Y10" s="6">
        <f t="shared" ca="1" si="5"/>
        <v>3.0555555560567882E-2</v>
      </c>
      <c r="Z10" s="8">
        <f t="shared" ca="1" si="20"/>
        <v>0</v>
      </c>
      <c r="AA10" s="8">
        <f t="shared" ca="1" si="6"/>
        <v>44</v>
      </c>
      <c r="AB10" s="8">
        <f t="shared" ca="1" si="21"/>
        <v>440</v>
      </c>
      <c r="AC10" s="4"/>
    </row>
    <row r="11" spans="1:36" ht="15" thickBot="1">
      <c r="A11" s="11">
        <v>0.71527777777777801</v>
      </c>
      <c r="B11" s="34">
        <v>44197.715277777781</v>
      </c>
      <c r="C11" s="8">
        <f t="shared" ca="1" si="7"/>
        <v>0.93800245077045918</v>
      </c>
      <c r="D11" s="8">
        <f t="shared" ca="1" si="7"/>
        <v>0.63864927020372841</v>
      </c>
      <c r="E11">
        <f t="shared" ref="E11:E74" ca="1" si="22">VALUE(IF(C11&lt;$AG$14,ROUND((-LN(1-D11)/$AF$12),0),IF(AND(C11&gt;=$AG$14,C11&lt;$AG$15),-ROUND((-LN(1-D11)/$AF$13),0),0)))</f>
        <v>0</v>
      </c>
      <c r="F11" s="6">
        <f t="shared" ref="F11:F74" ca="1" si="23">TIME(QUOTIENT(E11,60),IF(E11&gt;0,(E11-(QUOTIENT(E11,60)*60)),((-E11)-(QUOTIENT(E11,60)*60))),0)</f>
        <v>0</v>
      </c>
      <c r="G11" t="str">
        <f t="shared" ref="G11:G74" ca="1" si="24">IF(E11&lt;0,"Early Departure",IF(E11=0,"On Time","Late"))</f>
        <v>On Time</v>
      </c>
      <c r="H11" s="5">
        <f t="shared" ref="H11:H74" ca="1" si="25">IF(G11="Late",A11+F11,IF(G11="Early Departure",A11-F11,A11))</f>
        <v>0.71527777777777801</v>
      </c>
      <c r="I11">
        <f t="shared" ca="1" si="11"/>
        <v>0.74995480893992417</v>
      </c>
      <c r="J11">
        <f t="shared" ca="1" si="11"/>
        <v>0.10942168859309243</v>
      </c>
      <c r="K11">
        <f t="shared" ref="K11:K74" ca="1" si="26">ROUND(IF(($AF$28-$AF$26)/($AF$27-$AF$26)&gt;=I11,(SQRT(J11*(($AF$27-$AF$26)*($AF$28-$AF$26))))+$AF$26,($AF$27-SQRT((1-J11)*($AF$27-$AF$26)*($AF$27-$AF$28)))),0)</f>
        <v>13</v>
      </c>
      <c r="L11" s="5">
        <f t="shared" ref="L11:L74" ca="1" si="27">H11+TIME(0,K11,0)</f>
        <v>0.72430555555555576</v>
      </c>
      <c r="M11" s="27">
        <f t="shared" ca="1" si="13"/>
        <v>0.68798829857551602</v>
      </c>
      <c r="N11" s="27">
        <f t="shared" ca="1" si="13"/>
        <v>0.27117147505512018</v>
      </c>
      <c r="O11" s="8">
        <f t="shared" ref="O11:O74" ca="1" si="28">ROUND(IF(($AF$22-$AF$20)/($AF$21-$AF$20)&gt;=M11,(SQRT(N11*(($AF$21-$AF$20)*($AF$22-$AF$20))))+$AF$20,($AF$21-SQRT((1-N11)*($AF$21-$AF$20)*($AF$21-$AF$22)))),0)</f>
        <v>330</v>
      </c>
      <c r="P11" s="6">
        <f t="shared" ref="P11:P74" ca="1" si="29">TIME(QUOTIENT(O11,60),O11-(QUOTIENT(O11,60)*60),0)</f>
        <v>0.22916666666666666</v>
      </c>
      <c r="Q11" s="5">
        <f t="shared" ref="Q11:Q74" ca="1" si="30">L11+P11</f>
        <v>0.95347222222222239</v>
      </c>
      <c r="R11" s="27">
        <f t="shared" ca="1" si="16"/>
        <v>0.85190200007345718</v>
      </c>
      <c r="S11" s="27">
        <f t="shared" ca="1" si="16"/>
        <v>8.3675622851946407E-3</v>
      </c>
      <c r="T11" s="27">
        <f t="shared" ref="T11:T74" ca="1" si="31">ROUND(IF(($AF$34-$AF$32)/($AF$33-$AF$32)&gt;=R11,(SQRT(S11*(($AF$33-$AF$32)*($AF$34-$AF$32))))+$AF$32,($AF$33-SQRT((1-S11)*($AF$33-$AF$32)*($AF$33-$AF$34)))),0)</f>
        <v>6</v>
      </c>
      <c r="U11" s="5">
        <f t="shared" ref="U11:U74" ca="1" si="32">Q11+TIME(0,T11,0)</f>
        <v>0.95763888888888904</v>
      </c>
      <c r="V11" s="27">
        <f t="shared" ref="V11:V74" ca="1" si="33">SUM(T11,O11,K11,E11)</f>
        <v>349</v>
      </c>
      <c r="W11" s="35">
        <f t="shared" ref="W11:W74" ca="1" si="34">B11+TIME(0,V11,0)</f>
        <v>44197.957638888889</v>
      </c>
      <c r="X11" s="6" t="str">
        <f t="shared" ref="X11:X74" ca="1" si="35">IF($AF$7=W11,"On Time",IF($AF$7&gt;W11,"Early Arrival","Late"))</f>
        <v>Early Arrival</v>
      </c>
      <c r="Y11" s="6">
        <f t="shared" ref="Y11:Y74" ca="1" si="36">IF(X11="On Time",0,IF(X11="Early Arrival",$AF$7-W11,W11-$AF$7))</f>
        <v>4.5833333329937886E-2</v>
      </c>
      <c r="Z11" s="8">
        <f t="shared" ca="1" si="20"/>
        <v>1</v>
      </c>
      <c r="AA11" s="8">
        <f t="shared" ref="AA11:AA74" ca="1" si="37">MINUTE(Y11)</f>
        <v>6</v>
      </c>
      <c r="AB11" s="8">
        <f t="shared" ca="1" si="21"/>
        <v>360</v>
      </c>
      <c r="AC11" s="4"/>
      <c r="AE11" s="20" t="s">
        <v>207</v>
      </c>
      <c r="AF11" s="21" t="s">
        <v>208</v>
      </c>
      <c r="AG11" s="17"/>
    </row>
    <row r="12" spans="1:36" ht="15" thickBot="1">
      <c r="A12" s="3">
        <v>0.71527777777777801</v>
      </c>
      <c r="B12" s="34">
        <v>44197.715277777781</v>
      </c>
      <c r="C12" s="8">
        <f t="shared" ca="1" si="7"/>
        <v>0.78917217690704455</v>
      </c>
      <c r="D12" s="8">
        <f t="shared" ca="1" si="7"/>
        <v>0.16560318056033585</v>
      </c>
      <c r="E12">
        <f t="shared" ca="1" si="22"/>
        <v>-1</v>
      </c>
      <c r="F12" s="6">
        <f t="shared" ca="1" si="23"/>
        <v>6.9444444444444447E-4</v>
      </c>
      <c r="G12" t="str">
        <f t="shared" ca="1" si="24"/>
        <v>Early Departure</v>
      </c>
      <c r="H12" s="5">
        <f t="shared" ca="1" si="25"/>
        <v>0.71458333333333357</v>
      </c>
      <c r="I12">
        <f t="shared" ca="1" si="11"/>
        <v>0.87376992446273305</v>
      </c>
      <c r="J12">
        <f t="shared" ca="1" si="11"/>
        <v>0.38997577306741027</v>
      </c>
      <c r="K12">
        <f t="shared" ca="1" si="26"/>
        <v>20</v>
      </c>
      <c r="L12" s="5">
        <f t="shared" ca="1" si="27"/>
        <v>0.72847222222222241</v>
      </c>
      <c r="M12" s="27">
        <f t="shared" ca="1" si="13"/>
        <v>0.18666981964304619</v>
      </c>
      <c r="N12" s="27">
        <f t="shared" ca="1" si="13"/>
        <v>0.2113261150443938</v>
      </c>
      <c r="O12" s="8">
        <f t="shared" ca="1" si="28"/>
        <v>326</v>
      </c>
      <c r="P12" s="6">
        <f t="shared" ca="1" si="29"/>
        <v>0.22638888888888889</v>
      </c>
      <c r="Q12" s="5">
        <f t="shared" ca="1" si="30"/>
        <v>0.95486111111111127</v>
      </c>
      <c r="R12" s="27">
        <f t="shared" ca="1" si="16"/>
        <v>9.3353950343883163E-2</v>
      </c>
      <c r="S12" s="27">
        <f t="shared" ca="1" si="16"/>
        <v>0.91186508396714039</v>
      </c>
      <c r="T12" s="27">
        <f t="shared" ca="1" si="31"/>
        <v>41</v>
      </c>
      <c r="U12" s="5">
        <f t="shared" ca="1" si="32"/>
        <v>0.9833333333333335</v>
      </c>
      <c r="V12" s="27">
        <f t="shared" ca="1" si="33"/>
        <v>386</v>
      </c>
      <c r="W12" s="35">
        <f t="shared" ca="1" si="34"/>
        <v>44197.983333333337</v>
      </c>
      <c r="X12" s="6" t="str">
        <f t="shared" ca="1" si="35"/>
        <v>Early Arrival</v>
      </c>
      <c r="Y12" s="6">
        <f t="shared" ca="1" si="36"/>
        <v>2.0138888881774619E-2</v>
      </c>
      <c r="Z12" s="8">
        <f t="shared" ca="1" si="20"/>
        <v>0</v>
      </c>
      <c r="AA12" s="8">
        <f t="shared" ca="1" si="37"/>
        <v>29</v>
      </c>
      <c r="AB12" s="8">
        <f t="shared" ca="1" si="21"/>
        <v>-290</v>
      </c>
      <c r="AC12" s="4"/>
      <c r="AE12" s="13" t="s">
        <v>201</v>
      </c>
      <c r="AF12" s="14">
        <v>4.5600000000000002E-2</v>
      </c>
      <c r="AG12" s="14"/>
    </row>
    <row r="13" spans="1:36" ht="15" thickBot="1">
      <c r="A13" s="11">
        <v>0.71527777777777801</v>
      </c>
      <c r="B13" s="34">
        <v>44197.715277777781</v>
      </c>
      <c r="C13" s="8">
        <f t="shared" ca="1" si="7"/>
        <v>0.16523842842171821</v>
      </c>
      <c r="D13" s="8">
        <f t="shared" ca="1" si="7"/>
        <v>0.62342757185041675</v>
      </c>
      <c r="E13">
        <f t="shared" ca="1" si="22"/>
        <v>21</v>
      </c>
      <c r="F13" s="6">
        <f t="shared" ca="1" si="23"/>
        <v>1.4583333333333332E-2</v>
      </c>
      <c r="G13" t="str">
        <f t="shared" ca="1" si="24"/>
        <v>Late</v>
      </c>
      <c r="H13" s="5">
        <f t="shared" ca="1" si="25"/>
        <v>0.72986111111111129</v>
      </c>
      <c r="I13">
        <f t="shared" ca="1" si="11"/>
        <v>4.2436378937819041E-2</v>
      </c>
      <c r="J13">
        <f t="shared" ca="1" si="11"/>
        <v>0.69537316011146411</v>
      </c>
      <c r="K13">
        <f t="shared" ca="1" si="26"/>
        <v>26</v>
      </c>
      <c r="L13" s="5">
        <f t="shared" ca="1" si="27"/>
        <v>0.7479166666666669</v>
      </c>
      <c r="M13" s="27">
        <f t="shared" ca="1" si="13"/>
        <v>0.27293964545346672</v>
      </c>
      <c r="N13" s="27">
        <f t="shared" ca="1" si="13"/>
        <v>0.14673652673370841</v>
      </c>
      <c r="O13" s="8">
        <f t="shared" ca="1" si="28"/>
        <v>322</v>
      </c>
      <c r="P13" s="6">
        <f t="shared" ca="1" si="29"/>
        <v>0.22361111111111109</v>
      </c>
      <c r="Q13" s="5">
        <f t="shared" ca="1" si="30"/>
        <v>0.97152777777777799</v>
      </c>
      <c r="R13" s="27">
        <f t="shared" ca="1" si="16"/>
        <v>0.86894745848482269</v>
      </c>
      <c r="S13" s="27">
        <f t="shared" ca="1" si="16"/>
        <v>0.66723050186498456</v>
      </c>
      <c r="T13" s="27">
        <f t="shared" ca="1" si="31"/>
        <v>27</v>
      </c>
      <c r="U13" s="5">
        <f t="shared" ca="1" si="32"/>
        <v>0.99027777777777803</v>
      </c>
      <c r="V13" s="27">
        <f t="shared" ca="1" si="33"/>
        <v>396</v>
      </c>
      <c r="W13" s="35">
        <f t="shared" ca="1" si="34"/>
        <v>44197.990277777782</v>
      </c>
      <c r="X13" s="6" t="str">
        <f t="shared" ca="1" si="35"/>
        <v>Early Arrival</v>
      </c>
      <c r="Y13" s="6">
        <f t="shared" ca="1" si="36"/>
        <v>1.3194444436521735E-2</v>
      </c>
      <c r="Z13" s="8">
        <f t="shared" ca="1" si="20"/>
        <v>0</v>
      </c>
      <c r="AA13" s="8">
        <f t="shared" ca="1" si="37"/>
        <v>19</v>
      </c>
      <c r="AB13" s="8">
        <f t="shared" ca="1" si="21"/>
        <v>-190</v>
      </c>
      <c r="AC13" s="4"/>
      <c r="AE13" s="15" t="s">
        <v>202</v>
      </c>
      <c r="AF13" s="16">
        <v>0.315</v>
      </c>
      <c r="AG13" s="19" t="s">
        <v>206</v>
      </c>
    </row>
    <row r="14" spans="1:36">
      <c r="A14" s="3">
        <v>0.71527777777777801</v>
      </c>
      <c r="B14" s="34">
        <v>44197.715277777781</v>
      </c>
      <c r="C14" s="8">
        <f t="shared" ca="1" si="7"/>
        <v>0.8509141046126717</v>
      </c>
      <c r="D14" s="8">
        <f t="shared" ca="1" si="7"/>
        <v>0.98059622280603198</v>
      </c>
      <c r="E14">
        <f t="shared" ca="1" si="22"/>
        <v>-13</v>
      </c>
      <c r="F14" s="6">
        <f t="shared" ca="1" si="23"/>
        <v>9.0277777777777787E-3</v>
      </c>
      <c r="G14" t="str">
        <f t="shared" ca="1" si="24"/>
        <v>Early Departure</v>
      </c>
      <c r="H14" s="5">
        <f t="shared" ca="1" si="25"/>
        <v>0.70625000000000027</v>
      </c>
      <c r="I14">
        <f t="shared" ca="1" si="11"/>
        <v>0.56688916053112115</v>
      </c>
      <c r="J14">
        <f t="shared" ca="1" si="11"/>
        <v>0.68927424115234059</v>
      </c>
      <c r="K14">
        <f t="shared" ca="1" si="26"/>
        <v>30</v>
      </c>
      <c r="L14" s="5">
        <f t="shared" ca="1" si="27"/>
        <v>0.72708333333333364</v>
      </c>
      <c r="M14" s="27">
        <f t="shared" ca="1" si="13"/>
        <v>0.98045965746092745</v>
      </c>
      <c r="N14" s="27">
        <f t="shared" ca="1" si="13"/>
        <v>0.3841271799271343</v>
      </c>
      <c r="O14" s="8">
        <f t="shared" ca="1" si="28"/>
        <v>337</v>
      </c>
      <c r="P14" s="6">
        <f t="shared" ca="1" si="29"/>
        <v>0.23402777777777781</v>
      </c>
      <c r="Q14" s="5">
        <f t="shared" ca="1" si="30"/>
        <v>0.96111111111111147</v>
      </c>
      <c r="R14" s="27">
        <f t="shared" ca="1" si="16"/>
        <v>0.16630303379397915</v>
      </c>
      <c r="S14" s="27">
        <f t="shared" ca="1" si="16"/>
        <v>0.9171273382889199</v>
      </c>
      <c r="T14" s="27">
        <f t="shared" ca="1" si="31"/>
        <v>42</v>
      </c>
      <c r="U14" s="5">
        <f t="shared" ca="1" si="32"/>
        <v>0.99027777777777815</v>
      </c>
      <c r="V14" s="27">
        <f t="shared" ca="1" si="33"/>
        <v>396</v>
      </c>
      <c r="W14" s="35">
        <f t="shared" ca="1" si="34"/>
        <v>44197.990277777782</v>
      </c>
      <c r="X14" s="6" t="str">
        <f t="shared" ca="1" si="35"/>
        <v>Early Arrival</v>
      </c>
      <c r="Y14" s="6">
        <f t="shared" ca="1" si="36"/>
        <v>1.3194444436521735E-2</v>
      </c>
      <c r="Z14" s="8">
        <f t="shared" ca="1" si="20"/>
        <v>0</v>
      </c>
      <c r="AA14" s="8">
        <f t="shared" ca="1" si="37"/>
        <v>19</v>
      </c>
      <c r="AB14" s="8">
        <f t="shared" ca="1" si="21"/>
        <v>-190</v>
      </c>
      <c r="AC14" s="4"/>
      <c r="AE14" s="18" t="s">
        <v>198</v>
      </c>
      <c r="AF14" s="12">
        <v>36</v>
      </c>
      <c r="AG14" s="14">
        <f>SUM($AF$14:AF14)/67</f>
        <v>0.53731343283582089</v>
      </c>
    </row>
    <row r="15" spans="1:36">
      <c r="A15" s="11">
        <v>0.71527777777777801</v>
      </c>
      <c r="B15" s="34">
        <v>44197.715277777781</v>
      </c>
      <c r="C15" s="8">
        <f t="shared" ca="1" si="7"/>
        <v>0.34099378269127623</v>
      </c>
      <c r="D15" s="8">
        <f t="shared" ca="1" si="7"/>
        <v>0.82447012288918808</v>
      </c>
      <c r="E15">
        <f t="shared" ca="1" si="22"/>
        <v>38</v>
      </c>
      <c r="F15" s="6">
        <f t="shared" ca="1" si="23"/>
        <v>2.6388888888888889E-2</v>
      </c>
      <c r="G15" t="str">
        <f t="shared" ca="1" si="24"/>
        <v>Late</v>
      </c>
      <c r="H15" s="5">
        <f t="shared" ca="1" si="25"/>
        <v>0.74166666666666692</v>
      </c>
      <c r="I15">
        <f t="shared" ca="1" si="11"/>
        <v>0.96807153084415853</v>
      </c>
      <c r="J15">
        <f t="shared" ca="1" si="11"/>
        <v>0.854208527698749</v>
      </c>
      <c r="K15">
        <f t="shared" ca="1" si="26"/>
        <v>38</v>
      </c>
      <c r="L15" s="5">
        <f t="shared" ca="1" si="27"/>
        <v>0.76805555555555582</v>
      </c>
      <c r="M15" s="27">
        <f t="shared" ca="1" si="13"/>
        <v>0.90321569147264258</v>
      </c>
      <c r="N15" s="27">
        <f t="shared" ca="1" si="13"/>
        <v>0.64758057023506166</v>
      </c>
      <c r="O15" s="8">
        <f t="shared" ca="1" si="28"/>
        <v>355</v>
      </c>
      <c r="P15" s="6">
        <f t="shared" ca="1" si="29"/>
        <v>0.24652777777777779</v>
      </c>
      <c r="Q15" s="5">
        <f t="shared" ca="1" si="30"/>
        <v>1.0145833333333336</v>
      </c>
      <c r="R15" s="27">
        <f t="shared" ca="1" si="16"/>
        <v>0.95072770326894396</v>
      </c>
      <c r="S15" s="27">
        <f t="shared" ca="1" si="16"/>
        <v>0.60936089779068003</v>
      </c>
      <c r="T15" s="27">
        <f t="shared" ca="1" si="31"/>
        <v>25</v>
      </c>
      <c r="U15" s="5">
        <f t="shared" ca="1" si="32"/>
        <v>1.0319444444444448</v>
      </c>
      <c r="V15" s="27">
        <f t="shared" ca="1" si="33"/>
        <v>456</v>
      </c>
      <c r="W15" s="35">
        <f t="shared" ca="1" si="34"/>
        <v>44198.031944444447</v>
      </c>
      <c r="X15" s="6" t="str">
        <f t="shared" ca="1" si="35"/>
        <v>Late</v>
      </c>
      <c r="Y15" s="6">
        <f t="shared" ca="1" si="36"/>
        <v>2.8472222227719612E-2</v>
      </c>
      <c r="Z15" s="8">
        <f t="shared" ca="1" si="20"/>
        <v>0</v>
      </c>
      <c r="AA15" s="8">
        <f t="shared" ca="1" si="37"/>
        <v>41</v>
      </c>
      <c r="AB15" s="8">
        <f t="shared" ca="1" si="21"/>
        <v>410</v>
      </c>
      <c r="AC15" s="4"/>
      <c r="AE15" s="13" t="s">
        <v>199</v>
      </c>
      <c r="AF15" s="14">
        <v>24</v>
      </c>
      <c r="AG15" s="14">
        <f>SUM($AF$14:AF15)/67</f>
        <v>0.89552238805970152</v>
      </c>
    </row>
    <row r="16" spans="1:36" ht="15" thickBot="1">
      <c r="A16" s="3">
        <v>0.71527777777777801</v>
      </c>
      <c r="B16" s="34">
        <v>44197.715277777781</v>
      </c>
      <c r="C16" s="8">
        <f t="shared" ca="1" si="7"/>
        <v>0.27734081474662464</v>
      </c>
      <c r="D16" s="8">
        <f t="shared" ca="1" si="7"/>
        <v>0.28361009971382045</v>
      </c>
      <c r="E16">
        <f t="shared" ca="1" si="22"/>
        <v>7</v>
      </c>
      <c r="F16" s="6">
        <f t="shared" ca="1" si="23"/>
        <v>4.8611111111111112E-3</v>
      </c>
      <c r="G16" t="str">
        <f t="shared" ca="1" si="24"/>
        <v>Late</v>
      </c>
      <c r="H16" s="5">
        <f t="shared" ca="1" si="25"/>
        <v>0.72013888888888911</v>
      </c>
      <c r="I16">
        <f t="shared" ca="1" si="11"/>
        <v>0.54238760913088802</v>
      </c>
      <c r="J16">
        <f t="shared" ca="1" si="11"/>
        <v>0.79668066160662565</v>
      </c>
      <c r="K16">
        <f t="shared" ca="1" si="26"/>
        <v>35</v>
      </c>
      <c r="L16" s="5">
        <f t="shared" ca="1" si="27"/>
        <v>0.74444444444444469</v>
      </c>
      <c r="M16" s="27">
        <f t="shared" ca="1" si="13"/>
        <v>0.25340208447054213</v>
      </c>
      <c r="N16" s="27">
        <f t="shared" ca="1" si="13"/>
        <v>0.96827794389602462</v>
      </c>
      <c r="O16" s="8">
        <f t="shared" ca="1" si="28"/>
        <v>360</v>
      </c>
      <c r="P16" s="6">
        <f t="shared" ca="1" si="29"/>
        <v>0.25</v>
      </c>
      <c r="Q16" s="5">
        <f t="shared" ca="1" si="30"/>
        <v>0.99444444444444469</v>
      </c>
      <c r="R16" s="27">
        <f t="shared" ca="1" si="16"/>
        <v>0.9021979102574621</v>
      </c>
      <c r="S16" s="27">
        <f t="shared" ca="1" si="16"/>
        <v>0.81038159395476184</v>
      </c>
      <c r="T16" s="27">
        <f t="shared" ca="1" si="31"/>
        <v>34</v>
      </c>
      <c r="U16" s="5">
        <f t="shared" ca="1" si="32"/>
        <v>1.0180555555555557</v>
      </c>
      <c r="V16" s="27">
        <f t="shared" ca="1" si="33"/>
        <v>436</v>
      </c>
      <c r="W16" s="35">
        <f t="shared" ca="1" si="34"/>
        <v>44198.018055555556</v>
      </c>
      <c r="X16" s="6" t="str">
        <f t="shared" ca="1" si="35"/>
        <v>Late</v>
      </c>
      <c r="Y16" s="6">
        <f t="shared" ca="1" si="36"/>
        <v>1.4583333337213844E-2</v>
      </c>
      <c r="Z16" s="8">
        <f t="shared" ca="1" si="20"/>
        <v>0</v>
      </c>
      <c r="AA16" s="8">
        <f t="shared" ca="1" si="37"/>
        <v>21</v>
      </c>
      <c r="AB16" s="8">
        <f t="shared" ca="1" si="21"/>
        <v>210</v>
      </c>
      <c r="AC16" s="4"/>
      <c r="AE16" s="15" t="s">
        <v>200</v>
      </c>
      <c r="AF16" s="16">
        <v>7</v>
      </c>
      <c r="AG16" s="16">
        <f>SUM($AF$14:AF16)/67</f>
        <v>1</v>
      </c>
    </row>
    <row r="17" spans="1:32">
      <c r="A17" s="11">
        <v>0.71527777777777801</v>
      </c>
      <c r="B17" s="34">
        <v>44197.715277777781</v>
      </c>
      <c r="C17" s="8">
        <f t="shared" ca="1" si="7"/>
        <v>0.16007077358981425</v>
      </c>
      <c r="D17" s="8">
        <f t="shared" ca="1" si="7"/>
        <v>0.25057954319413045</v>
      </c>
      <c r="E17">
        <f t="shared" ca="1" si="22"/>
        <v>6</v>
      </c>
      <c r="F17" s="6">
        <f t="shared" ca="1" si="23"/>
        <v>4.1666666666666666E-3</v>
      </c>
      <c r="G17" t="str">
        <f t="shared" ca="1" si="24"/>
        <v>Late</v>
      </c>
      <c r="H17" s="5">
        <f t="shared" ca="1" si="25"/>
        <v>0.71944444444444466</v>
      </c>
      <c r="I17">
        <f t="shared" ca="1" si="11"/>
        <v>0.25578820261579849</v>
      </c>
      <c r="J17">
        <f t="shared" ca="1" si="11"/>
        <v>0.15993623228151277</v>
      </c>
      <c r="K17">
        <f t="shared" ca="1" si="26"/>
        <v>13</v>
      </c>
      <c r="L17" s="5">
        <f t="shared" ca="1" si="27"/>
        <v>0.72847222222222241</v>
      </c>
      <c r="M17" s="27">
        <f t="shared" ca="1" si="13"/>
        <v>0.32357276542434554</v>
      </c>
      <c r="N17" s="27">
        <f t="shared" ca="1" si="13"/>
        <v>6.246128750573976E-2</v>
      </c>
      <c r="O17" s="8">
        <f t="shared" ca="1" si="28"/>
        <v>320</v>
      </c>
      <c r="P17" s="6">
        <f t="shared" ca="1" si="29"/>
        <v>0.22222222222222221</v>
      </c>
      <c r="Q17" s="5">
        <f t="shared" ca="1" si="30"/>
        <v>0.95069444444444462</v>
      </c>
      <c r="R17" s="27">
        <f t="shared" ca="1" si="16"/>
        <v>0.43074589405037855</v>
      </c>
      <c r="S17" s="27">
        <f t="shared" ca="1" si="16"/>
        <v>6.5112749967982331E-2</v>
      </c>
      <c r="T17" s="27">
        <f t="shared" ca="1" si="31"/>
        <v>8</v>
      </c>
      <c r="U17" s="5">
        <f t="shared" ca="1" si="32"/>
        <v>0.95625000000000016</v>
      </c>
      <c r="V17" s="27">
        <f t="shared" ca="1" si="33"/>
        <v>347</v>
      </c>
      <c r="W17" s="35">
        <f t="shared" ca="1" si="34"/>
        <v>44197.956250000003</v>
      </c>
      <c r="X17" s="6" t="str">
        <f t="shared" ca="1" si="35"/>
        <v>Early Arrival</v>
      </c>
      <c r="Y17" s="6">
        <f t="shared" ca="1" si="36"/>
        <v>4.722222221607808E-2</v>
      </c>
      <c r="Z17" s="8">
        <f t="shared" ca="1" si="20"/>
        <v>1</v>
      </c>
      <c r="AA17" s="8">
        <f t="shared" ca="1" si="37"/>
        <v>8</v>
      </c>
      <c r="AB17" s="8">
        <f t="shared" ca="1" si="21"/>
        <v>380</v>
      </c>
      <c r="AC17" s="4"/>
    </row>
    <row r="18" spans="1:32" ht="15" thickBot="1">
      <c r="A18" s="3">
        <v>0.71527777777777801</v>
      </c>
      <c r="B18" s="34">
        <v>44197.715277777781</v>
      </c>
      <c r="C18" s="8">
        <f t="shared" ca="1" si="7"/>
        <v>0.30247643313440031</v>
      </c>
      <c r="D18" s="8">
        <f t="shared" ca="1" si="7"/>
        <v>5.9611375090846686E-3</v>
      </c>
      <c r="E18">
        <f t="shared" ca="1" si="22"/>
        <v>0</v>
      </c>
      <c r="F18" s="6">
        <f t="shared" ca="1" si="23"/>
        <v>0</v>
      </c>
      <c r="G18" t="str">
        <f t="shared" ca="1" si="24"/>
        <v>On Time</v>
      </c>
      <c r="H18" s="5">
        <f t="shared" ca="1" si="25"/>
        <v>0.71527777777777801</v>
      </c>
      <c r="I18">
        <f t="shared" ca="1" si="11"/>
        <v>0.82402410052378505</v>
      </c>
      <c r="J18">
        <f t="shared" ca="1" si="11"/>
        <v>0.51400521506029906</v>
      </c>
      <c r="K18">
        <f t="shared" ca="1" si="26"/>
        <v>24</v>
      </c>
      <c r="L18" s="5">
        <f t="shared" ca="1" si="27"/>
        <v>0.73194444444444473</v>
      </c>
      <c r="M18" s="27">
        <f t="shared" ca="1" si="13"/>
        <v>0.93043896416308203</v>
      </c>
      <c r="N18" s="27">
        <f t="shared" ca="1" si="13"/>
        <v>0.50025528581771628</v>
      </c>
      <c r="O18" s="8">
        <f t="shared" ca="1" si="28"/>
        <v>344</v>
      </c>
      <c r="P18" s="6">
        <f t="shared" ca="1" si="29"/>
        <v>0.2388888888888889</v>
      </c>
      <c r="Q18" s="5">
        <f t="shared" ca="1" si="30"/>
        <v>0.97083333333333366</v>
      </c>
      <c r="R18" s="27">
        <f t="shared" ca="1" si="16"/>
        <v>9.4919612382919238E-2</v>
      </c>
      <c r="S18" s="27">
        <f t="shared" ca="1" si="16"/>
        <v>0.14510161553742473</v>
      </c>
      <c r="T18" s="27">
        <f t="shared" ca="1" si="31"/>
        <v>10</v>
      </c>
      <c r="U18" s="5">
        <f t="shared" ca="1" si="32"/>
        <v>0.97777777777777808</v>
      </c>
      <c r="V18" s="27">
        <f t="shared" ca="1" si="33"/>
        <v>378</v>
      </c>
      <c r="W18" s="35">
        <f t="shared" ca="1" si="34"/>
        <v>44197.977777777778</v>
      </c>
      <c r="X18" s="6" t="str">
        <f t="shared" ca="1" si="35"/>
        <v>Early Arrival</v>
      </c>
      <c r="Y18" s="6">
        <f t="shared" ca="1" si="36"/>
        <v>2.569444444088731E-2</v>
      </c>
      <c r="Z18" s="8">
        <f t="shared" ca="1" si="20"/>
        <v>0</v>
      </c>
      <c r="AA18" s="8">
        <f t="shared" ca="1" si="37"/>
        <v>37</v>
      </c>
      <c r="AB18" s="8">
        <f t="shared" ca="1" si="21"/>
        <v>70</v>
      </c>
      <c r="AC18" s="4"/>
    </row>
    <row r="19" spans="1:32" ht="15" thickBot="1">
      <c r="A19" s="11">
        <v>0.71527777777777801</v>
      </c>
      <c r="B19" s="34">
        <v>44197.715277777781</v>
      </c>
      <c r="C19" s="8">
        <f t="shared" ref="C19:D82" ca="1" si="38">RAND()</f>
        <v>0.21893799904998823</v>
      </c>
      <c r="D19" s="8">
        <f t="shared" ca="1" si="38"/>
        <v>0.13652186569110381</v>
      </c>
      <c r="E19">
        <f t="shared" ca="1" si="22"/>
        <v>3</v>
      </c>
      <c r="F19" s="6">
        <f t="shared" ca="1" si="23"/>
        <v>2.0833333333333333E-3</v>
      </c>
      <c r="G19" t="str">
        <f t="shared" ca="1" si="24"/>
        <v>Late</v>
      </c>
      <c r="H19" s="5">
        <f t="shared" ca="1" si="25"/>
        <v>0.71736111111111134</v>
      </c>
      <c r="I19">
        <f t="shared" ref="I19:J82" ca="1" si="39">RAND()</f>
        <v>0.9671593723300792</v>
      </c>
      <c r="J19">
        <f t="shared" ca="1" si="39"/>
        <v>0.97553351415155787</v>
      </c>
      <c r="K19">
        <f t="shared" ca="1" si="26"/>
        <v>48</v>
      </c>
      <c r="L19" s="5">
        <f t="shared" ca="1" si="27"/>
        <v>0.75069444444444466</v>
      </c>
      <c r="M19" s="27">
        <f t="shared" ref="M19:N82" ca="1" si="40">RAND()</f>
        <v>0.76008784658310813</v>
      </c>
      <c r="N19" s="27">
        <f t="shared" ca="1" si="40"/>
        <v>9.3467522029745953E-2</v>
      </c>
      <c r="O19" s="8">
        <f t="shared" ca="1" si="28"/>
        <v>321</v>
      </c>
      <c r="P19" s="6">
        <f t="shared" ca="1" si="29"/>
        <v>0.22291666666666665</v>
      </c>
      <c r="Q19" s="5">
        <f t="shared" ca="1" si="30"/>
        <v>0.97361111111111132</v>
      </c>
      <c r="R19" s="27">
        <f t="shared" ref="R19:S82" ca="1" si="41">RAND()</f>
        <v>0.35145034916785178</v>
      </c>
      <c r="S19" s="27">
        <f t="shared" ca="1" si="41"/>
        <v>0.10074470238485145</v>
      </c>
      <c r="T19" s="27">
        <f t="shared" ca="1" si="31"/>
        <v>9</v>
      </c>
      <c r="U19" s="5">
        <f t="shared" ca="1" si="32"/>
        <v>0.97986111111111129</v>
      </c>
      <c r="V19" s="27">
        <f t="shared" ca="1" si="33"/>
        <v>381</v>
      </c>
      <c r="W19" s="35">
        <f t="shared" ca="1" si="34"/>
        <v>44197.979861111111</v>
      </c>
      <c r="X19" s="6" t="str">
        <f t="shared" ca="1" si="35"/>
        <v>Early Arrival</v>
      </c>
      <c r="Y19" s="6">
        <f t="shared" ca="1" si="36"/>
        <v>2.361111110803904E-2</v>
      </c>
      <c r="Z19" s="8">
        <f t="shared" ca="1" si="20"/>
        <v>0</v>
      </c>
      <c r="AA19" s="8">
        <f t="shared" ca="1" si="37"/>
        <v>34</v>
      </c>
      <c r="AB19" s="8">
        <f t="shared" ca="1" si="21"/>
        <v>40</v>
      </c>
      <c r="AC19" s="4"/>
      <c r="AE19" s="28"/>
      <c r="AF19" s="21" t="s">
        <v>236</v>
      </c>
    </row>
    <row r="20" spans="1:32">
      <c r="A20" s="3">
        <v>0.71527777777777801</v>
      </c>
      <c r="B20" s="34">
        <v>44197.715277777781</v>
      </c>
      <c r="C20" s="8">
        <f t="shared" ca="1" si="38"/>
        <v>0.10975996879950911</v>
      </c>
      <c r="D20" s="8">
        <f t="shared" ca="1" si="38"/>
        <v>3.2895662084997168E-2</v>
      </c>
      <c r="E20">
        <f t="shared" ca="1" si="22"/>
        <v>1</v>
      </c>
      <c r="F20" s="6">
        <f t="shared" ca="1" si="23"/>
        <v>6.9444444444444447E-4</v>
      </c>
      <c r="G20" t="str">
        <f t="shared" ca="1" si="24"/>
        <v>Late</v>
      </c>
      <c r="H20" s="5">
        <f t="shared" ca="1" si="25"/>
        <v>0.71597222222222245</v>
      </c>
      <c r="I20">
        <f t="shared" ca="1" si="39"/>
        <v>0.62179140171254288</v>
      </c>
      <c r="J20">
        <f t="shared" ca="1" si="39"/>
        <v>0.95326729617062034</v>
      </c>
      <c r="K20">
        <f t="shared" ca="1" si="26"/>
        <v>45</v>
      </c>
      <c r="L20" s="5">
        <f t="shared" ca="1" si="27"/>
        <v>0.74722222222222245</v>
      </c>
      <c r="M20" s="27">
        <f t="shared" ca="1" si="40"/>
        <v>0.91114971670982958</v>
      </c>
      <c r="N20" s="27">
        <f t="shared" ca="1" si="40"/>
        <v>0.96104658712349844</v>
      </c>
      <c r="O20" s="8">
        <f t="shared" ca="1" si="28"/>
        <v>392</v>
      </c>
      <c r="P20" s="6">
        <f t="shared" ca="1" si="29"/>
        <v>0.2722222222222222</v>
      </c>
      <c r="Q20" s="5">
        <f t="shared" ca="1" si="30"/>
        <v>1.0194444444444446</v>
      </c>
      <c r="R20" s="27">
        <f t="shared" ca="1" si="41"/>
        <v>0.74452533364435769</v>
      </c>
      <c r="S20" s="27">
        <f t="shared" ca="1" si="41"/>
        <v>0.388339891088056</v>
      </c>
      <c r="T20" s="27">
        <f t="shared" ca="1" si="31"/>
        <v>17</v>
      </c>
      <c r="U20" s="5">
        <f t="shared" ca="1" si="32"/>
        <v>1.0312500000000002</v>
      </c>
      <c r="V20" s="27">
        <f t="shared" ca="1" si="33"/>
        <v>455</v>
      </c>
      <c r="W20" s="35">
        <f t="shared" ca="1" si="34"/>
        <v>44198.03125</v>
      </c>
      <c r="X20" s="6" t="str">
        <f t="shared" ca="1" si="35"/>
        <v>Late</v>
      </c>
      <c r="Y20" s="6">
        <f t="shared" ca="1" si="36"/>
        <v>2.7777777781011537E-2</v>
      </c>
      <c r="Z20" s="8">
        <f t="shared" ca="1" si="20"/>
        <v>0</v>
      </c>
      <c r="AA20" s="8">
        <f t="shared" ca="1" si="37"/>
        <v>40</v>
      </c>
      <c r="AB20" s="8">
        <f t="shared" ca="1" si="21"/>
        <v>400</v>
      </c>
      <c r="AC20" s="4"/>
      <c r="AE20" s="18" t="s">
        <v>224</v>
      </c>
      <c r="AF20" s="12">
        <v>297</v>
      </c>
    </row>
    <row r="21" spans="1:32">
      <c r="A21" s="11">
        <v>0.71527777777777801</v>
      </c>
      <c r="B21" s="34">
        <v>44197.715277777781</v>
      </c>
      <c r="C21" s="8">
        <f t="shared" ca="1" si="38"/>
        <v>0.42006863312777853</v>
      </c>
      <c r="D21" s="8">
        <f t="shared" ca="1" si="38"/>
        <v>0.99343261154903051</v>
      </c>
      <c r="E21">
        <f t="shared" ca="1" si="22"/>
        <v>110</v>
      </c>
      <c r="F21" s="6">
        <f t="shared" ca="1" si="23"/>
        <v>7.6388888888888895E-2</v>
      </c>
      <c r="G21" t="str">
        <f t="shared" ca="1" si="24"/>
        <v>Late</v>
      </c>
      <c r="H21" s="5">
        <f t="shared" ca="1" si="25"/>
        <v>0.79166666666666696</v>
      </c>
      <c r="I21">
        <f t="shared" ca="1" si="39"/>
        <v>0.43625536153429023</v>
      </c>
      <c r="J21">
        <f t="shared" ca="1" si="39"/>
        <v>0.93531093569065404</v>
      </c>
      <c r="K21">
        <f t="shared" ca="1" si="26"/>
        <v>44</v>
      </c>
      <c r="L21" s="5">
        <f t="shared" ca="1" si="27"/>
        <v>0.82222222222222252</v>
      </c>
      <c r="M21" s="27">
        <f t="shared" ca="1" si="40"/>
        <v>0.32565651067204515</v>
      </c>
      <c r="N21" s="27">
        <f t="shared" ca="1" si="40"/>
        <v>0.60559324090800604</v>
      </c>
      <c r="O21" s="8">
        <f t="shared" ca="1" si="28"/>
        <v>352</v>
      </c>
      <c r="P21" s="6">
        <f t="shared" ca="1" si="29"/>
        <v>0.24444444444444446</v>
      </c>
      <c r="Q21" s="5">
        <f t="shared" ca="1" si="30"/>
        <v>1.0666666666666669</v>
      </c>
      <c r="R21" s="27">
        <f t="shared" ca="1" si="41"/>
        <v>0.32130558413271415</v>
      </c>
      <c r="S21" s="27">
        <f t="shared" ca="1" si="41"/>
        <v>4.2592706022228533E-2</v>
      </c>
      <c r="T21" s="27">
        <f t="shared" ca="1" si="31"/>
        <v>7</v>
      </c>
      <c r="U21" s="5">
        <f t="shared" ca="1" si="32"/>
        <v>1.0715277777777781</v>
      </c>
      <c r="V21" s="27">
        <f t="shared" ca="1" si="33"/>
        <v>513</v>
      </c>
      <c r="W21" s="35">
        <f t="shared" ca="1" si="34"/>
        <v>44198.071527777778</v>
      </c>
      <c r="X21" s="6" t="str">
        <f t="shared" ca="1" si="35"/>
        <v>Late</v>
      </c>
      <c r="Y21" s="6">
        <f t="shared" ca="1" si="36"/>
        <v>6.805555555911269E-2</v>
      </c>
      <c r="Z21" s="8">
        <f t="shared" ca="1" si="20"/>
        <v>1</v>
      </c>
      <c r="AA21" s="8">
        <f t="shared" ca="1" si="37"/>
        <v>38</v>
      </c>
      <c r="AB21" s="8">
        <f t="shared" ca="1" si="21"/>
        <v>980</v>
      </c>
      <c r="AC21" s="4"/>
      <c r="AE21" s="13" t="s">
        <v>223</v>
      </c>
      <c r="AF21" s="14">
        <v>411</v>
      </c>
    </row>
    <row r="22" spans="1:32" ht="15" thickBot="1">
      <c r="A22" s="3">
        <v>0.71527777777777801</v>
      </c>
      <c r="B22" s="34">
        <v>44197.715277777781</v>
      </c>
      <c r="C22" s="8">
        <f t="shared" ca="1" si="38"/>
        <v>0.28996293078100688</v>
      </c>
      <c r="D22" s="8">
        <f t="shared" ca="1" si="38"/>
        <v>0.11538016536038953</v>
      </c>
      <c r="E22">
        <f t="shared" ca="1" si="22"/>
        <v>3</v>
      </c>
      <c r="F22" s="6">
        <f t="shared" ca="1" si="23"/>
        <v>2.0833333333333333E-3</v>
      </c>
      <c r="G22" t="str">
        <f t="shared" ca="1" si="24"/>
        <v>Late</v>
      </c>
      <c r="H22" s="5">
        <f t="shared" ca="1" si="25"/>
        <v>0.71736111111111134</v>
      </c>
      <c r="I22">
        <f t="shared" ca="1" si="39"/>
        <v>0.9645866648697945</v>
      </c>
      <c r="J22">
        <f t="shared" ca="1" si="39"/>
        <v>0.18609447171847571</v>
      </c>
      <c r="K22">
        <f t="shared" ca="1" si="26"/>
        <v>15</v>
      </c>
      <c r="L22" s="5">
        <f t="shared" ca="1" si="27"/>
        <v>0.72777777777777797</v>
      </c>
      <c r="M22" s="27">
        <f t="shared" ca="1" si="40"/>
        <v>0.30686473901582956</v>
      </c>
      <c r="N22" s="27">
        <f t="shared" ca="1" si="40"/>
        <v>0.48788719292315885</v>
      </c>
      <c r="O22" s="8">
        <f t="shared" ca="1" si="28"/>
        <v>342</v>
      </c>
      <c r="P22" s="6">
        <f t="shared" ca="1" si="29"/>
        <v>0.23750000000000002</v>
      </c>
      <c r="Q22" s="5">
        <f t="shared" ca="1" si="30"/>
        <v>0.96527777777777801</v>
      </c>
      <c r="R22" s="27">
        <f t="shared" ca="1" si="41"/>
        <v>0.7810505010467097</v>
      </c>
      <c r="S22" s="27">
        <f t="shared" ca="1" si="41"/>
        <v>0.41285167570654469</v>
      </c>
      <c r="T22" s="27">
        <f t="shared" ca="1" si="31"/>
        <v>18</v>
      </c>
      <c r="U22" s="5">
        <f t="shared" ca="1" si="32"/>
        <v>0.97777777777777797</v>
      </c>
      <c r="V22" s="27">
        <f t="shared" ca="1" si="33"/>
        <v>378</v>
      </c>
      <c r="W22" s="35">
        <f t="shared" ca="1" si="34"/>
        <v>44197.977777777778</v>
      </c>
      <c r="X22" s="6" t="str">
        <f t="shared" ca="1" si="35"/>
        <v>Early Arrival</v>
      </c>
      <c r="Y22" s="6">
        <f t="shared" ca="1" si="36"/>
        <v>2.569444444088731E-2</v>
      </c>
      <c r="Z22" s="8">
        <f t="shared" ca="1" si="20"/>
        <v>0</v>
      </c>
      <c r="AA22" s="8">
        <f t="shared" ca="1" si="37"/>
        <v>37</v>
      </c>
      <c r="AB22" s="8">
        <f t="shared" ca="1" si="21"/>
        <v>70</v>
      </c>
      <c r="AC22" s="4"/>
      <c r="AE22" s="15" t="s">
        <v>225</v>
      </c>
      <c r="AF22" s="16">
        <v>333</v>
      </c>
    </row>
    <row r="23" spans="1:32">
      <c r="A23" s="11">
        <v>0.71527777777777801</v>
      </c>
      <c r="B23" s="34">
        <v>44197.715277777781</v>
      </c>
      <c r="C23" s="8">
        <f t="shared" ca="1" si="38"/>
        <v>0.10911889657252938</v>
      </c>
      <c r="D23" s="8">
        <f t="shared" ca="1" si="38"/>
        <v>0.27916400212227277</v>
      </c>
      <c r="E23">
        <f t="shared" ca="1" si="22"/>
        <v>7</v>
      </c>
      <c r="F23" s="6">
        <f t="shared" ca="1" si="23"/>
        <v>4.8611111111111112E-3</v>
      </c>
      <c r="G23" t="str">
        <f t="shared" ca="1" si="24"/>
        <v>Late</v>
      </c>
      <c r="H23" s="5">
        <f t="shared" ca="1" si="25"/>
        <v>0.72013888888888911</v>
      </c>
      <c r="I23">
        <f t="shared" ca="1" si="39"/>
        <v>0.73629824038188707</v>
      </c>
      <c r="J23">
        <f t="shared" ca="1" si="39"/>
        <v>0.39322869026708951</v>
      </c>
      <c r="K23">
        <f t="shared" ca="1" si="26"/>
        <v>20</v>
      </c>
      <c r="L23" s="5">
        <f t="shared" ca="1" si="27"/>
        <v>0.73402777777777795</v>
      </c>
      <c r="M23" s="27">
        <f t="shared" ca="1" si="40"/>
        <v>0.72581123543236059</v>
      </c>
      <c r="N23" s="27">
        <f t="shared" ca="1" si="40"/>
        <v>0.78260935299486767</v>
      </c>
      <c r="O23" s="8">
        <f t="shared" ca="1" si="28"/>
        <v>367</v>
      </c>
      <c r="P23" s="6">
        <f t="shared" ca="1" si="29"/>
        <v>0.25486111111111109</v>
      </c>
      <c r="Q23" s="5">
        <f t="shared" ca="1" si="30"/>
        <v>0.98888888888888904</v>
      </c>
      <c r="R23" s="27">
        <f t="shared" ca="1" si="41"/>
        <v>0.19571897331019006</v>
      </c>
      <c r="S23" s="27">
        <f t="shared" ca="1" si="41"/>
        <v>0.74067956256838341</v>
      </c>
      <c r="T23" s="27">
        <f t="shared" ca="1" si="31"/>
        <v>31</v>
      </c>
      <c r="U23" s="5">
        <f t="shared" ca="1" si="32"/>
        <v>1.0104166666666667</v>
      </c>
      <c r="V23" s="27">
        <f t="shared" ca="1" si="33"/>
        <v>425</v>
      </c>
      <c r="W23" s="35">
        <f t="shared" ca="1" si="34"/>
        <v>44198.010416666672</v>
      </c>
      <c r="X23" s="6" t="str">
        <f t="shared" ca="1" si="35"/>
        <v>Late</v>
      </c>
      <c r="Y23" s="6">
        <f t="shared" ca="1" si="36"/>
        <v>6.9444444525288418E-3</v>
      </c>
      <c r="Z23" s="8">
        <f t="shared" ca="1" si="20"/>
        <v>0</v>
      </c>
      <c r="AA23" s="8">
        <f t="shared" ca="1" si="37"/>
        <v>10</v>
      </c>
      <c r="AB23" s="8">
        <f t="shared" ca="1" si="21"/>
        <v>100</v>
      </c>
      <c r="AC23" s="4"/>
    </row>
    <row r="24" spans="1:32" ht="15" thickBot="1">
      <c r="A24" s="3">
        <v>0.71527777777777801</v>
      </c>
      <c r="B24" s="34">
        <v>44197.715277777781</v>
      </c>
      <c r="C24" s="8">
        <f t="shared" ca="1" si="38"/>
        <v>0.6954303213510864</v>
      </c>
      <c r="D24" s="8">
        <f t="shared" ca="1" si="38"/>
        <v>0.67769653641031902</v>
      </c>
      <c r="E24">
        <f t="shared" ca="1" si="22"/>
        <v>-4</v>
      </c>
      <c r="F24" s="6">
        <f t="shared" ca="1" si="23"/>
        <v>2.7777777777777779E-3</v>
      </c>
      <c r="G24" t="str">
        <f t="shared" ca="1" si="24"/>
        <v>Early Departure</v>
      </c>
      <c r="H24" s="5">
        <f t="shared" ca="1" si="25"/>
        <v>0.71250000000000024</v>
      </c>
      <c r="I24">
        <f t="shared" ca="1" si="39"/>
        <v>0.30947441821160282</v>
      </c>
      <c r="J24">
        <f t="shared" ca="1" si="39"/>
        <v>0.27186957917592092</v>
      </c>
      <c r="K24">
        <f t="shared" ca="1" si="26"/>
        <v>17</v>
      </c>
      <c r="L24" s="5">
        <f t="shared" ca="1" si="27"/>
        <v>0.72430555555555576</v>
      </c>
      <c r="M24" s="27">
        <f t="shared" ca="1" si="40"/>
        <v>0.49343977643507508</v>
      </c>
      <c r="N24" s="27">
        <f t="shared" ca="1" si="40"/>
        <v>0.52549443822844433</v>
      </c>
      <c r="O24" s="8">
        <f t="shared" ca="1" si="28"/>
        <v>346</v>
      </c>
      <c r="P24" s="6">
        <f t="shared" ca="1" si="29"/>
        <v>0.24027777777777778</v>
      </c>
      <c r="Q24" s="5">
        <f t="shared" ca="1" si="30"/>
        <v>0.96458333333333357</v>
      </c>
      <c r="R24" s="27">
        <f t="shared" ca="1" si="41"/>
        <v>0.1552188616965553</v>
      </c>
      <c r="S24" s="27">
        <f t="shared" ca="1" si="41"/>
        <v>3.1478625249828251E-2</v>
      </c>
      <c r="T24" s="27">
        <f t="shared" ca="1" si="31"/>
        <v>7</v>
      </c>
      <c r="U24" s="5">
        <f t="shared" ca="1" si="32"/>
        <v>0.96944444444444466</v>
      </c>
      <c r="V24" s="27">
        <f t="shared" ca="1" si="33"/>
        <v>366</v>
      </c>
      <c r="W24" s="35">
        <f t="shared" ca="1" si="34"/>
        <v>44197.969444444447</v>
      </c>
      <c r="X24" s="6" t="str">
        <f t="shared" ca="1" si="35"/>
        <v>Early Arrival</v>
      </c>
      <c r="Y24" s="6">
        <f t="shared" ca="1" si="36"/>
        <v>3.4027777772280388E-2</v>
      </c>
      <c r="Z24" s="8">
        <f t="shared" ca="1" si="20"/>
        <v>0</v>
      </c>
      <c r="AA24" s="8">
        <f t="shared" ca="1" si="37"/>
        <v>49</v>
      </c>
      <c r="AB24" s="8">
        <f t="shared" ca="1" si="21"/>
        <v>190</v>
      </c>
      <c r="AC24" s="4"/>
    </row>
    <row r="25" spans="1:32" ht="15" thickBot="1">
      <c r="A25" s="11">
        <v>0.71527777777777801</v>
      </c>
      <c r="B25" s="34">
        <v>44197.715277777781</v>
      </c>
      <c r="C25" s="8">
        <f t="shared" ca="1" si="38"/>
        <v>0.94531226545082414</v>
      </c>
      <c r="D25" s="8">
        <f t="shared" ca="1" si="38"/>
        <v>0.12470222912904305</v>
      </c>
      <c r="E25">
        <f t="shared" ca="1" si="22"/>
        <v>0</v>
      </c>
      <c r="F25" s="6">
        <f t="shared" ca="1" si="23"/>
        <v>0</v>
      </c>
      <c r="G25" t="str">
        <f t="shared" ca="1" si="24"/>
        <v>On Time</v>
      </c>
      <c r="H25" s="5">
        <f t="shared" ca="1" si="25"/>
        <v>0.71527777777777801</v>
      </c>
      <c r="I25">
        <f t="shared" ca="1" si="39"/>
        <v>0.57606188899455879</v>
      </c>
      <c r="J25">
        <f t="shared" ca="1" si="39"/>
        <v>0.29295190095973844</v>
      </c>
      <c r="K25">
        <f t="shared" ca="1" si="26"/>
        <v>17</v>
      </c>
      <c r="L25" s="5">
        <f t="shared" ca="1" si="27"/>
        <v>0.72708333333333353</v>
      </c>
      <c r="M25" s="27">
        <f t="shared" ca="1" si="40"/>
        <v>0.82820135304991138</v>
      </c>
      <c r="N25" s="27">
        <f t="shared" ca="1" si="40"/>
        <v>0.43462750998738364</v>
      </c>
      <c r="O25" s="8">
        <f t="shared" ca="1" si="28"/>
        <v>340</v>
      </c>
      <c r="P25" s="6">
        <f t="shared" ca="1" si="29"/>
        <v>0.23611111111111113</v>
      </c>
      <c r="Q25" s="5">
        <f t="shared" ca="1" si="30"/>
        <v>0.96319444444444469</v>
      </c>
      <c r="R25" s="27">
        <f t="shared" ca="1" si="41"/>
        <v>0.68995999121769569</v>
      </c>
      <c r="S25" s="27">
        <f t="shared" ca="1" si="41"/>
        <v>0.97858155611794528</v>
      </c>
      <c r="T25" s="27">
        <f t="shared" ca="1" si="31"/>
        <v>49</v>
      </c>
      <c r="U25" s="5">
        <f t="shared" ca="1" si="32"/>
        <v>0.99722222222222245</v>
      </c>
      <c r="V25" s="27">
        <f t="shared" ca="1" si="33"/>
        <v>406</v>
      </c>
      <c r="W25" s="35">
        <f t="shared" ca="1" si="34"/>
        <v>44197.997222222228</v>
      </c>
      <c r="X25" s="6" t="str">
        <f t="shared" ca="1" si="35"/>
        <v>Early Arrival</v>
      </c>
      <c r="Y25" s="6">
        <f t="shared" ca="1" si="36"/>
        <v>6.2499999912688509E-3</v>
      </c>
      <c r="Z25" s="8">
        <f t="shared" ca="1" si="20"/>
        <v>0</v>
      </c>
      <c r="AA25" s="8">
        <f t="shared" ca="1" si="37"/>
        <v>9</v>
      </c>
      <c r="AB25" s="8">
        <f t="shared" ca="1" si="21"/>
        <v>-90</v>
      </c>
      <c r="AC25" s="4"/>
      <c r="AE25" s="20"/>
      <c r="AF25" s="21" t="s">
        <v>238</v>
      </c>
    </row>
    <row r="26" spans="1:32">
      <c r="A26" s="3">
        <v>0.71527777777777801</v>
      </c>
      <c r="B26" s="34">
        <v>44197.715277777781</v>
      </c>
      <c r="C26" s="8">
        <f t="shared" ca="1" si="38"/>
        <v>0.77098437955308674</v>
      </c>
      <c r="D26" s="8">
        <f t="shared" ca="1" si="38"/>
        <v>3.6610877224663718E-2</v>
      </c>
      <c r="E26">
        <f t="shared" ca="1" si="22"/>
        <v>0</v>
      </c>
      <c r="F26" s="6">
        <f t="shared" ca="1" si="23"/>
        <v>0</v>
      </c>
      <c r="G26" t="str">
        <f t="shared" ca="1" si="24"/>
        <v>On Time</v>
      </c>
      <c r="H26" s="5">
        <f t="shared" ca="1" si="25"/>
        <v>0.71527777777777801</v>
      </c>
      <c r="I26">
        <f t="shared" ca="1" si="39"/>
        <v>0.50711422835803388</v>
      </c>
      <c r="J26">
        <f t="shared" ca="1" si="39"/>
        <v>0.85167801944956201</v>
      </c>
      <c r="K26">
        <f t="shared" ca="1" si="26"/>
        <v>38</v>
      </c>
      <c r="L26" s="5">
        <f t="shared" ca="1" si="27"/>
        <v>0.74166666666666692</v>
      </c>
      <c r="M26" s="27">
        <f t="shared" ca="1" si="40"/>
        <v>0.68239137021038831</v>
      </c>
      <c r="N26" s="27">
        <f t="shared" ca="1" si="40"/>
        <v>0.46004887662591099</v>
      </c>
      <c r="O26" s="8">
        <f t="shared" ca="1" si="28"/>
        <v>342</v>
      </c>
      <c r="P26" s="6">
        <f t="shared" ca="1" si="29"/>
        <v>0.23750000000000002</v>
      </c>
      <c r="Q26" s="5">
        <f t="shared" ca="1" si="30"/>
        <v>0.97916666666666696</v>
      </c>
      <c r="R26" s="27">
        <f t="shared" ca="1" si="41"/>
        <v>0.66137084723947548</v>
      </c>
      <c r="S26" s="27">
        <f t="shared" ca="1" si="41"/>
        <v>0.37890045355302082</v>
      </c>
      <c r="T26" s="27">
        <f t="shared" ca="1" si="31"/>
        <v>17</v>
      </c>
      <c r="U26" s="5">
        <f t="shared" ca="1" si="32"/>
        <v>0.99097222222222248</v>
      </c>
      <c r="V26" s="27">
        <f t="shared" ca="1" si="33"/>
        <v>397</v>
      </c>
      <c r="W26" s="35">
        <f t="shared" ca="1" si="34"/>
        <v>44197.990972222222</v>
      </c>
      <c r="X26" s="6" t="str">
        <f t="shared" ca="1" si="35"/>
        <v>Early Arrival</v>
      </c>
      <c r="Y26" s="6">
        <f t="shared" ca="1" si="36"/>
        <v>1.2499999997089617E-2</v>
      </c>
      <c r="Z26" s="8">
        <f t="shared" ca="1" si="20"/>
        <v>0</v>
      </c>
      <c r="AA26" s="8">
        <f t="shared" ca="1" si="37"/>
        <v>18</v>
      </c>
      <c r="AB26" s="8">
        <f t="shared" ca="1" si="21"/>
        <v>-180</v>
      </c>
      <c r="AC26" s="4"/>
      <c r="AE26" s="13" t="s">
        <v>224</v>
      </c>
      <c r="AF26" s="32">
        <v>1</v>
      </c>
    </row>
    <row r="27" spans="1:32">
      <c r="A27" s="11">
        <v>0.71527777777777801</v>
      </c>
      <c r="B27" s="34">
        <v>44197.715277777781</v>
      </c>
      <c r="C27" s="8">
        <f t="shared" ca="1" si="38"/>
        <v>0.43829147762728304</v>
      </c>
      <c r="D27" s="8">
        <f t="shared" ca="1" si="38"/>
        <v>0.4601343398338138</v>
      </c>
      <c r="E27">
        <f t="shared" ca="1" si="22"/>
        <v>14</v>
      </c>
      <c r="F27" s="6">
        <f t="shared" ca="1" si="23"/>
        <v>9.7222222222222224E-3</v>
      </c>
      <c r="G27" t="str">
        <f t="shared" ca="1" si="24"/>
        <v>Late</v>
      </c>
      <c r="H27" s="5">
        <f t="shared" ca="1" si="25"/>
        <v>0.7250000000000002</v>
      </c>
      <c r="I27">
        <f t="shared" ca="1" si="39"/>
        <v>0.71561459415019923</v>
      </c>
      <c r="J27">
        <f t="shared" ca="1" si="39"/>
        <v>0.60787578270445164</v>
      </c>
      <c r="K27">
        <f t="shared" ca="1" si="26"/>
        <v>27</v>
      </c>
      <c r="L27" s="5">
        <f t="shared" ca="1" si="27"/>
        <v>0.74375000000000024</v>
      </c>
      <c r="M27" s="27">
        <f t="shared" ca="1" si="40"/>
        <v>0.61924883763606586</v>
      </c>
      <c r="N27" s="27">
        <f t="shared" ca="1" si="40"/>
        <v>0.19136591421760241</v>
      </c>
      <c r="O27" s="8">
        <f t="shared" ca="1" si="28"/>
        <v>326</v>
      </c>
      <c r="P27" s="6">
        <f t="shared" ca="1" si="29"/>
        <v>0.22638888888888889</v>
      </c>
      <c r="Q27" s="5">
        <f t="shared" ca="1" si="30"/>
        <v>0.97013888888888911</v>
      </c>
      <c r="R27" s="27">
        <f t="shared" ca="1" si="41"/>
        <v>0.57385901468620304</v>
      </c>
      <c r="S27" s="27">
        <f t="shared" ca="1" si="41"/>
        <v>0.90195424233486543</v>
      </c>
      <c r="T27" s="27">
        <f t="shared" ca="1" si="31"/>
        <v>40</v>
      </c>
      <c r="U27" s="5">
        <f t="shared" ca="1" si="32"/>
        <v>0.9979166666666669</v>
      </c>
      <c r="V27" s="27">
        <f t="shared" ca="1" si="33"/>
        <v>407</v>
      </c>
      <c r="W27" s="35">
        <f t="shared" ca="1" si="34"/>
        <v>44197.997916666667</v>
      </c>
      <c r="X27" s="6" t="str">
        <f t="shared" ca="1" si="35"/>
        <v>Early Arrival</v>
      </c>
      <c r="Y27" s="6">
        <f t="shared" ca="1" si="36"/>
        <v>5.5555555518367328E-3</v>
      </c>
      <c r="Z27" s="8">
        <f t="shared" ca="1" si="20"/>
        <v>0</v>
      </c>
      <c r="AA27" s="8">
        <f t="shared" ca="1" si="37"/>
        <v>8</v>
      </c>
      <c r="AB27" s="8">
        <f t="shared" ca="1" si="21"/>
        <v>-80</v>
      </c>
      <c r="AC27" s="4"/>
      <c r="AE27" s="13" t="s">
        <v>223</v>
      </c>
      <c r="AF27" s="32">
        <v>55</v>
      </c>
    </row>
    <row r="28" spans="1:32" ht="15" thickBot="1">
      <c r="A28" s="3">
        <v>0.71527777777777801</v>
      </c>
      <c r="B28" s="34">
        <v>44197.715277777781</v>
      </c>
      <c r="C28" s="8">
        <f t="shared" ca="1" si="38"/>
        <v>0.88424630816796301</v>
      </c>
      <c r="D28" s="8">
        <f t="shared" ca="1" si="38"/>
        <v>0.67948384246321192</v>
      </c>
      <c r="E28">
        <f t="shared" ca="1" si="22"/>
        <v>-4</v>
      </c>
      <c r="F28" s="6">
        <f t="shared" ca="1" si="23"/>
        <v>2.7777777777777779E-3</v>
      </c>
      <c r="G28" t="str">
        <f t="shared" ca="1" si="24"/>
        <v>Early Departure</v>
      </c>
      <c r="H28" s="5">
        <f t="shared" ca="1" si="25"/>
        <v>0.71250000000000024</v>
      </c>
      <c r="I28">
        <f t="shared" ca="1" si="39"/>
        <v>0.81004150935270425</v>
      </c>
      <c r="J28">
        <f t="shared" ca="1" si="39"/>
        <v>0.58294662450929724</v>
      </c>
      <c r="K28">
        <f t="shared" ca="1" si="26"/>
        <v>26</v>
      </c>
      <c r="L28" s="5">
        <f t="shared" ca="1" si="27"/>
        <v>0.73055555555555585</v>
      </c>
      <c r="M28" s="27">
        <f t="shared" ca="1" si="40"/>
        <v>0.70593962238159536</v>
      </c>
      <c r="N28" s="27">
        <f t="shared" ca="1" si="40"/>
        <v>0.80517524699799081</v>
      </c>
      <c r="O28" s="8">
        <f t="shared" ca="1" si="28"/>
        <v>369</v>
      </c>
      <c r="P28" s="6">
        <f t="shared" ca="1" si="29"/>
        <v>0.25625000000000003</v>
      </c>
      <c r="Q28" s="5">
        <f t="shared" ca="1" si="30"/>
        <v>0.98680555555555594</v>
      </c>
      <c r="R28" s="27">
        <f t="shared" ca="1" si="41"/>
        <v>0.72479633990916814</v>
      </c>
      <c r="S28" s="27">
        <f t="shared" ca="1" si="41"/>
        <v>8.5003480969285783E-2</v>
      </c>
      <c r="T28" s="27">
        <f t="shared" ca="1" si="31"/>
        <v>8</v>
      </c>
      <c r="U28" s="5">
        <f t="shared" ca="1" si="32"/>
        <v>0.99236111111111147</v>
      </c>
      <c r="V28" s="27">
        <f t="shared" ca="1" si="33"/>
        <v>399</v>
      </c>
      <c r="W28" s="35">
        <f t="shared" ca="1" si="34"/>
        <v>44197.992361111115</v>
      </c>
      <c r="X28" s="6" t="str">
        <f t="shared" ca="1" si="35"/>
        <v>Early Arrival</v>
      </c>
      <c r="Y28" s="6">
        <f t="shared" ca="1" si="36"/>
        <v>1.1111111103673466E-2</v>
      </c>
      <c r="Z28" s="8">
        <f t="shared" ca="1" si="20"/>
        <v>0</v>
      </c>
      <c r="AA28" s="8">
        <f t="shared" ca="1" si="37"/>
        <v>16</v>
      </c>
      <c r="AB28" s="8">
        <f t="shared" ca="1" si="21"/>
        <v>-160</v>
      </c>
      <c r="AC28" s="4"/>
      <c r="AE28" s="15" t="s">
        <v>225</v>
      </c>
      <c r="AF28" s="33">
        <v>18</v>
      </c>
    </row>
    <row r="29" spans="1:32">
      <c r="A29" s="11">
        <v>0.71527777777777801</v>
      </c>
      <c r="B29" s="34">
        <v>44197.715277777781</v>
      </c>
      <c r="C29" s="8">
        <f t="shared" ca="1" si="38"/>
        <v>0.14709996197495656</v>
      </c>
      <c r="D29" s="8">
        <f t="shared" ca="1" si="38"/>
        <v>0.28082189595947382</v>
      </c>
      <c r="E29">
        <f t="shared" ca="1" si="22"/>
        <v>7</v>
      </c>
      <c r="F29" s="6">
        <f t="shared" ca="1" si="23"/>
        <v>4.8611111111111112E-3</v>
      </c>
      <c r="G29" t="str">
        <f t="shared" ca="1" si="24"/>
        <v>Late</v>
      </c>
      <c r="H29" s="5">
        <f t="shared" ca="1" si="25"/>
        <v>0.72013888888888911</v>
      </c>
      <c r="I29">
        <f t="shared" ca="1" si="39"/>
        <v>0.52516061262600677</v>
      </c>
      <c r="J29">
        <f t="shared" ca="1" si="39"/>
        <v>0.25245537702506959</v>
      </c>
      <c r="K29">
        <f t="shared" ca="1" si="26"/>
        <v>16</v>
      </c>
      <c r="L29" s="5">
        <f t="shared" ca="1" si="27"/>
        <v>0.73125000000000018</v>
      </c>
      <c r="M29" s="27">
        <f t="shared" ca="1" si="40"/>
        <v>1.0983181089912586E-2</v>
      </c>
      <c r="N29" s="27">
        <f t="shared" ca="1" si="40"/>
        <v>0.54257133048408956</v>
      </c>
      <c r="O29" s="8">
        <f t="shared" ca="1" si="28"/>
        <v>344</v>
      </c>
      <c r="P29" s="6">
        <f t="shared" ca="1" si="29"/>
        <v>0.2388888888888889</v>
      </c>
      <c r="Q29" s="5">
        <f t="shared" ca="1" si="30"/>
        <v>0.97013888888888911</v>
      </c>
      <c r="R29" s="27">
        <f t="shared" ca="1" si="41"/>
        <v>0.70521302768561722</v>
      </c>
      <c r="S29" s="27">
        <f t="shared" ca="1" si="41"/>
        <v>0.65504283867789836</v>
      </c>
      <c r="T29" s="27">
        <f t="shared" ca="1" si="31"/>
        <v>27</v>
      </c>
      <c r="U29" s="5">
        <f t="shared" ca="1" si="32"/>
        <v>0.98888888888888915</v>
      </c>
      <c r="V29" s="27">
        <f t="shared" ca="1" si="33"/>
        <v>394</v>
      </c>
      <c r="W29" s="35">
        <f t="shared" ca="1" si="34"/>
        <v>44197.988888888889</v>
      </c>
      <c r="X29" s="6" t="str">
        <f t="shared" ca="1" si="35"/>
        <v>Early Arrival</v>
      </c>
      <c r="Y29" s="6">
        <f t="shared" ca="1" si="36"/>
        <v>1.4583333329937886E-2</v>
      </c>
      <c r="Z29" s="8">
        <f t="shared" ca="1" si="20"/>
        <v>0</v>
      </c>
      <c r="AA29" s="8">
        <f t="shared" ca="1" si="37"/>
        <v>21</v>
      </c>
      <c r="AB29" s="8">
        <f t="shared" ca="1" si="21"/>
        <v>-210</v>
      </c>
      <c r="AC29" s="4"/>
    </row>
    <row r="30" spans="1:32" ht="15" thickBot="1">
      <c r="A30" s="3">
        <v>0.71527777777777801</v>
      </c>
      <c r="B30" s="34">
        <v>44197.715277777781</v>
      </c>
      <c r="C30" s="8">
        <f t="shared" ca="1" si="38"/>
        <v>0.33084044420205683</v>
      </c>
      <c r="D30" s="8">
        <f t="shared" ca="1" si="38"/>
        <v>0.50350362681396166</v>
      </c>
      <c r="E30">
        <f t="shared" ca="1" si="22"/>
        <v>15</v>
      </c>
      <c r="F30" s="6">
        <f t="shared" ca="1" si="23"/>
        <v>1.0416666666666666E-2</v>
      </c>
      <c r="G30" t="str">
        <f t="shared" ca="1" si="24"/>
        <v>Late</v>
      </c>
      <c r="H30" s="5">
        <f t="shared" ca="1" si="25"/>
        <v>0.72569444444444464</v>
      </c>
      <c r="I30">
        <f t="shared" ca="1" si="39"/>
        <v>0.835520546492312</v>
      </c>
      <c r="J30">
        <f t="shared" ca="1" si="39"/>
        <v>0.54949430048790926</v>
      </c>
      <c r="K30">
        <f t="shared" ca="1" si="26"/>
        <v>25</v>
      </c>
      <c r="L30" s="5">
        <f t="shared" ca="1" si="27"/>
        <v>0.7430555555555558</v>
      </c>
      <c r="M30" s="27">
        <f t="shared" ca="1" si="40"/>
        <v>0.14723364222047752</v>
      </c>
      <c r="N30" s="27">
        <f t="shared" ca="1" si="40"/>
        <v>0.19535221700388561</v>
      </c>
      <c r="O30" s="8">
        <f t="shared" ca="1" si="28"/>
        <v>325</v>
      </c>
      <c r="P30" s="6">
        <f t="shared" ca="1" si="29"/>
        <v>0.22569444444444445</v>
      </c>
      <c r="Q30" s="5">
        <f t="shared" ca="1" si="30"/>
        <v>0.96875000000000022</v>
      </c>
      <c r="R30" s="27">
        <f t="shared" ca="1" si="41"/>
        <v>0.24347111488763462</v>
      </c>
      <c r="S30" s="27">
        <f t="shared" ca="1" si="41"/>
        <v>0.41111363274647117</v>
      </c>
      <c r="T30" s="27">
        <f t="shared" ca="1" si="31"/>
        <v>18</v>
      </c>
      <c r="U30" s="5">
        <f t="shared" ca="1" si="32"/>
        <v>0.98125000000000018</v>
      </c>
      <c r="V30" s="27">
        <f t="shared" ca="1" si="33"/>
        <v>383</v>
      </c>
      <c r="W30" s="35">
        <f t="shared" ca="1" si="34"/>
        <v>44197.981250000004</v>
      </c>
      <c r="X30" s="6" t="str">
        <f t="shared" ca="1" si="35"/>
        <v>Early Arrival</v>
      </c>
      <c r="Y30" s="6">
        <f t="shared" ca="1" si="36"/>
        <v>2.2222222214622889E-2</v>
      </c>
      <c r="Z30" s="8">
        <f t="shared" ca="1" si="20"/>
        <v>0</v>
      </c>
      <c r="AA30" s="8">
        <f t="shared" ca="1" si="37"/>
        <v>32</v>
      </c>
      <c r="AB30" s="8">
        <f t="shared" ca="1" si="21"/>
        <v>20</v>
      </c>
      <c r="AC30" s="4"/>
    </row>
    <row r="31" spans="1:32" ht="15" thickBot="1">
      <c r="A31" s="11">
        <v>0.71527777777777801</v>
      </c>
      <c r="B31" s="34">
        <v>44197.715277777781</v>
      </c>
      <c r="C31" s="8">
        <f t="shared" ca="1" si="38"/>
        <v>0.56091106657110656</v>
      </c>
      <c r="D31" s="8">
        <f t="shared" ca="1" si="38"/>
        <v>0.401659992007107</v>
      </c>
      <c r="E31">
        <f t="shared" ca="1" si="22"/>
        <v>-2</v>
      </c>
      <c r="F31" s="6">
        <f t="shared" ca="1" si="23"/>
        <v>1.3888888888888889E-3</v>
      </c>
      <c r="G31" t="str">
        <f t="shared" ca="1" si="24"/>
        <v>Early Departure</v>
      </c>
      <c r="H31" s="5">
        <f t="shared" ca="1" si="25"/>
        <v>0.71388888888888913</v>
      </c>
      <c r="I31">
        <f t="shared" ca="1" si="39"/>
        <v>0.41488223737629604</v>
      </c>
      <c r="J31">
        <f t="shared" ca="1" si="39"/>
        <v>0.70576232881187873</v>
      </c>
      <c r="K31">
        <f t="shared" ca="1" si="26"/>
        <v>31</v>
      </c>
      <c r="L31" s="5">
        <f t="shared" ca="1" si="27"/>
        <v>0.73541666666666694</v>
      </c>
      <c r="M31" s="27">
        <f t="shared" ca="1" si="40"/>
        <v>0.14108370591005415</v>
      </c>
      <c r="N31" s="27">
        <f t="shared" ca="1" si="40"/>
        <v>8.3899279055180909E-2</v>
      </c>
      <c r="O31" s="8">
        <f t="shared" ca="1" si="28"/>
        <v>316</v>
      </c>
      <c r="P31" s="6">
        <f t="shared" ca="1" si="29"/>
        <v>0.21944444444444444</v>
      </c>
      <c r="Q31" s="5">
        <f t="shared" ca="1" si="30"/>
        <v>0.95486111111111138</v>
      </c>
      <c r="R31" s="27">
        <f t="shared" ca="1" si="41"/>
        <v>0.96029131583313032</v>
      </c>
      <c r="S31" s="27">
        <f t="shared" ca="1" si="41"/>
        <v>0.88814530373344835</v>
      </c>
      <c r="T31" s="27">
        <f t="shared" ca="1" si="31"/>
        <v>39</v>
      </c>
      <c r="U31" s="5">
        <f t="shared" ca="1" si="32"/>
        <v>0.98194444444444473</v>
      </c>
      <c r="V31" s="27">
        <f t="shared" ca="1" si="33"/>
        <v>384</v>
      </c>
      <c r="W31" s="35">
        <f t="shared" ca="1" si="34"/>
        <v>44197.981944444451</v>
      </c>
      <c r="X31" s="6" t="str">
        <f t="shared" ca="1" si="35"/>
        <v>Early Arrival</v>
      </c>
      <c r="Y31" s="6">
        <f t="shared" ca="1" si="36"/>
        <v>2.1527777767914813E-2</v>
      </c>
      <c r="Z31" s="8">
        <f t="shared" ca="1" si="20"/>
        <v>0</v>
      </c>
      <c r="AA31" s="8">
        <f t="shared" ca="1" si="37"/>
        <v>31</v>
      </c>
      <c r="AB31" s="8">
        <f t="shared" ca="1" si="21"/>
        <v>10</v>
      </c>
      <c r="AC31" s="4"/>
      <c r="AE31" s="28"/>
      <c r="AF31" s="21" t="s">
        <v>237</v>
      </c>
    </row>
    <row r="32" spans="1:32">
      <c r="A32" s="3">
        <v>0.71527777777777801</v>
      </c>
      <c r="B32" s="34">
        <v>44197.715277777781</v>
      </c>
      <c r="C32" s="8">
        <f t="shared" ca="1" si="38"/>
        <v>0.61584531322645319</v>
      </c>
      <c r="D32" s="8">
        <f t="shared" ca="1" si="38"/>
        <v>0.32105845288594403</v>
      </c>
      <c r="E32">
        <f t="shared" ca="1" si="22"/>
        <v>-1</v>
      </c>
      <c r="F32" s="6">
        <f t="shared" ca="1" si="23"/>
        <v>6.9444444444444447E-4</v>
      </c>
      <c r="G32" t="str">
        <f t="shared" ca="1" si="24"/>
        <v>Early Departure</v>
      </c>
      <c r="H32" s="5">
        <f t="shared" ca="1" si="25"/>
        <v>0.71458333333333357</v>
      </c>
      <c r="I32">
        <f t="shared" ca="1" si="39"/>
        <v>0.35754033446811406</v>
      </c>
      <c r="J32">
        <f t="shared" ca="1" si="39"/>
        <v>0.55193553710957022</v>
      </c>
      <c r="K32">
        <f t="shared" ca="1" si="26"/>
        <v>25</v>
      </c>
      <c r="L32" s="5">
        <f t="shared" ca="1" si="27"/>
        <v>0.73194444444444473</v>
      </c>
      <c r="M32" s="27">
        <f t="shared" ca="1" si="40"/>
        <v>0.75395217013493998</v>
      </c>
      <c r="N32" s="27">
        <f t="shared" ca="1" si="40"/>
        <v>0.74919927054805024</v>
      </c>
      <c r="O32" s="8">
        <f t="shared" ca="1" si="28"/>
        <v>364</v>
      </c>
      <c r="P32" s="6">
        <f t="shared" ca="1" si="29"/>
        <v>0.25277777777777777</v>
      </c>
      <c r="Q32" s="5">
        <f t="shared" ca="1" si="30"/>
        <v>0.9847222222222225</v>
      </c>
      <c r="R32" s="27">
        <f t="shared" ca="1" si="41"/>
        <v>0.36412837942351817</v>
      </c>
      <c r="S32" s="27">
        <f t="shared" ca="1" si="41"/>
        <v>0.34278382736813295</v>
      </c>
      <c r="T32" s="27">
        <f t="shared" ca="1" si="31"/>
        <v>15</v>
      </c>
      <c r="U32" s="5">
        <f t="shared" ca="1" si="32"/>
        <v>0.99513888888888913</v>
      </c>
      <c r="V32" s="27">
        <f t="shared" ca="1" si="33"/>
        <v>403</v>
      </c>
      <c r="W32" s="35">
        <f t="shared" ca="1" si="34"/>
        <v>44197.995138888895</v>
      </c>
      <c r="X32" s="6" t="str">
        <f t="shared" ca="1" si="35"/>
        <v>Early Arrival</v>
      </c>
      <c r="Y32" s="6">
        <f t="shared" ca="1" si="36"/>
        <v>8.3333333241171204E-3</v>
      </c>
      <c r="Z32" s="8">
        <f t="shared" ca="1" si="20"/>
        <v>0</v>
      </c>
      <c r="AA32" s="8">
        <f t="shared" ca="1" si="37"/>
        <v>12</v>
      </c>
      <c r="AB32" s="8">
        <f t="shared" ca="1" si="21"/>
        <v>-120</v>
      </c>
      <c r="AC32" s="4"/>
      <c r="AE32" s="13" t="s">
        <v>224</v>
      </c>
      <c r="AF32" s="14">
        <v>4</v>
      </c>
    </row>
    <row r="33" spans="1:32">
      <c r="A33" s="11">
        <v>0.71527777777777801</v>
      </c>
      <c r="B33" s="34">
        <v>44197.715277777781</v>
      </c>
      <c r="C33" s="8">
        <f t="shared" ca="1" si="38"/>
        <v>0.88509575475323565</v>
      </c>
      <c r="D33" s="8">
        <f t="shared" ca="1" si="38"/>
        <v>0.40832283200823427</v>
      </c>
      <c r="E33">
        <f t="shared" ca="1" si="22"/>
        <v>-2</v>
      </c>
      <c r="F33" s="6">
        <f t="shared" ca="1" si="23"/>
        <v>1.3888888888888889E-3</v>
      </c>
      <c r="G33" t="str">
        <f t="shared" ca="1" si="24"/>
        <v>Early Departure</v>
      </c>
      <c r="H33" s="5">
        <f t="shared" ca="1" si="25"/>
        <v>0.71388888888888913</v>
      </c>
      <c r="I33">
        <f t="shared" ca="1" si="39"/>
        <v>0.26480705534192162</v>
      </c>
      <c r="J33">
        <f t="shared" ca="1" si="39"/>
        <v>0.99576308286751014</v>
      </c>
      <c r="K33">
        <f t="shared" ca="1" si="26"/>
        <v>31</v>
      </c>
      <c r="L33" s="5">
        <f t="shared" ca="1" si="27"/>
        <v>0.73541666666666694</v>
      </c>
      <c r="M33" s="27">
        <f t="shared" ca="1" si="40"/>
        <v>0.84109638337305459</v>
      </c>
      <c r="N33" s="27">
        <f t="shared" ca="1" si="40"/>
        <v>0.3908688581342521</v>
      </c>
      <c r="O33" s="8">
        <f t="shared" ca="1" si="28"/>
        <v>337</v>
      </c>
      <c r="P33" s="6">
        <f t="shared" ca="1" si="29"/>
        <v>0.23402777777777781</v>
      </c>
      <c r="Q33" s="5">
        <f t="shared" ca="1" si="30"/>
        <v>0.96944444444444478</v>
      </c>
      <c r="R33" s="27">
        <f t="shared" ca="1" si="41"/>
        <v>0.83305874411903136</v>
      </c>
      <c r="S33" s="27">
        <f t="shared" ca="1" si="41"/>
        <v>0.16085705234611047</v>
      </c>
      <c r="T33" s="27">
        <f t="shared" ca="1" si="31"/>
        <v>10</v>
      </c>
      <c r="U33" s="5">
        <f t="shared" ca="1" si="32"/>
        <v>0.97638888888888919</v>
      </c>
      <c r="V33" s="27">
        <f t="shared" ca="1" si="33"/>
        <v>376</v>
      </c>
      <c r="W33" s="35">
        <f t="shared" ca="1" si="34"/>
        <v>44197.976388888892</v>
      </c>
      <c r="X33" s="6" t="str">
        <f t="shared" ca="1" si="35"/>
        <v>Early Arrival</v>
      </c>
      <c r="Y33" s="6">
        <f t="shared" ca="1" si="36"/>
        <v>2.7083333327027503E-2</v>
      </c>
      <c r="Z33" s="8">
        <f t="shared" ca="1" si="20"/>
        <v>0</v>
      </c>
      <c r="AA33" s="8">
        <f t="shared" ca="1" si="37"/>
        <v>39</v>
      </c>
      <c r="AB33" s="8">
        <f t="shared" ca="1" si="21"/>
        <v>90</v>
      </c>
      <c r="AC33" s="4"/>
      <c r="AE33" s="13" t="s">
        <v>223</v>
      </c>
      <c r="AF33" s="14">
        <v>56</v>
      </c>
    </row>
    <row r="34" spans="1:32" ht="15" thickBot="1">
      <c r="A34" s="3">
        <v>0.71527777777777801</v>
      </c>
      <c r="B34" s="34">
        <v>44197.715277777781</v>
      </c>
      <c r="C34" s="8">
        <f t="shared" ca="1" si="38"/>
        <v>0.72020640109081113</v>
      </c>
      <c r="D34" s="8">
        <f t="shared" ca="1" si="38"/>
        <v>0.23924037036288603</v>
      </c>
      <c r="E34">
        <f t="shared" ca="1" si="22"/>
        <v>-1</v>
      </c>
      <c r="F34" s="6">
        <f t="shared" ca="1" si="23"/>
        <v>6.9444444444444447E-4</v>
      </c>
      <c r="G34" t="str">
        <f t="shared" ca="1" si="24"/>
        <v>Early Departure</v>
      </c>
      <c r="H34" s="5">
        <f t="shared" ca="1" si="25"/>
        <v>0.71458333333333357</v>
      </c>
      <c r="I34">
        <f t="shared" ca="1" si="39"/>
        <v>0.52750859251264837</v>
      </c>
      <c r="J34">
        <f t="shared" ca="1" si="39"/>
        <v>0.76363702684968571</v>
      </c>
      <c r="K34">
        <f t="shared" ca="1" si="26"/>
        <v>33</v>
      </c>
      <c r="L34" s="5">
        <f t="shared" ca="1" si="27"/>
        <v>0.73750000000000027</v>
      </c>
      <c r="M34" s="27">
        <f t="shared" ca="1" si="40"/>
        <v>0.7343651255043534</v>
      </c>
      <c r="N34" s="27">
        <f t="shared" ca="1" si="40"/>
        <v>0.92223321624266774</v>
      </c>
      <c r="O34" s="8">
        <f t="shared" ca="1" si="28"/>
        <v>385</v>
      </c>
      <c r="P34" s="6">
        <f t="shared" ca="1" si="29"/>
        <v>0.2673611111111111</v>
      </c>
      <c r="Q34" s="5">
        <f t="shared" ca="1" si="30"/>
        <v>1.0048611111111114</v>
      </c>
      <c r="R34" s="27">
        <f t="shared" ca="1" si="41"/>
        <v>0.77735903049658805</v>
      </c>
      <c r="S34" s="27">
        <f t="shared" ca="1" si="41"/>
        <v>0.85805491598391059</v>
      </c>
      <c r="T34" s="27">
        <f t="shared" ca="1" si="31"/>
        <v>37</v>
      </c>
      <c r="U34" s="5">
        <f t="shared" ca="1" si="32"/>
        <v>1.0305555555555559</v>
      </c>
      <c r="V34" s="27">
        <f t="shared" ca="1" si="33"/>
        <v>454</v>
      </c>
      <c r="W34" s="35">
        <f t="shared" ca="1" si="34"/>
        <v>44198.030555555561</v>
      </c>
      <c r="X34" s="6" t="str">
        <f t="shared" ca="1" si="35"/>
        <v>Late</v>
      </c>
      <c r="Y34" s="6">
        <f t="shared" ca="1" si="36"/>
        <v>2.7083333341579419E-2</v>
      </c>
      <c r="Z34" s="8">
        <f t="shared" ca="1" si="20"/>
        <v>0</v>
      </c>
      <c r="AA34" s="8">
        <f t="shared" ca="1" si="37"/>
        <v>39</v>
      </c>
      <c r="AB34" s="8">
        <f t="shared" ca="1" si="21"/>
        <v>390</v>
      </c>
      <c r="AC34" s="4"/>
      <c r="AE34" s="15" t="s">
        <v>225</v>
      </c>
      <c r="AF34" s="16">
        <v>8</v>
      </c>
    </row>
    <row r="35" spans="1:32">
      <c r="A35" s="11">
        <v>0.71527777777777801</v>
      </c>
      <c r="B35" s="34">
        <v>44197.715277777781</v>
      </c>
      <c r="C35" s="8">
        <f t="shared" ca="1" si="38"/>
        <v>0.82469850629165253</v>
      </c>
      <c r="D35" s="8">
        <f t="shared" ca="1" si="38"/>
        <v>0.53959890217086626</v>
      </c>
      <c r="E35">
        <f t="shared" ca="1" si="22"/>
        <v>-2</v>
      </c>
      <c r="F35" s="6">
        <f t="shared" ca="1" si="23"/>
        <v>1.3888888888888889E-3</v>
      </c>
      <c r="G35" t="str">
        <f t="shared" ca="1" si="24"/>
        <v>Early Departure</v>
      </c>
      <c r="H35" s="5">
        <f t="shared" ca="1" si="25"/>
        <v>0.71388888888888913</v>
      </c>
      <c r="I35">
        <f t="shared" ca="1" si="39"/>
        <v>5.5582518379602708E-2</v>
      </c>
      <c r="J35">
        <f t="shared" ca="1" si="39"/>
        <v>0.51203997271672008</v>
      </c>
      <c r="K35">
        <f t="shared" ca="1" si="26"/>
        <v>23</v>
      </c>
      <c r="L35" s="5">
        <f t="shared" ca="1" si="27"/>
        <v>0.7298611111111114</v>
      </c>
      <c r="M35" s="27">
        <f t="shared" ca="1" si="40"/>
        <v>0.36968399938042185</v>
      </c>
      <c r="N35" s="27">
        <f t="shared" ca="1" si="40"/>
        <v>0.32841466803020358</v>
      </c>
      <c r="O35" s="8">
        <f t="shared" ca="1" si="28"/>
        <v>334</v>
      </c>
      <c r="P35" s="6">
        <f t="shared" ca="1" si="29"/>
        <v>0.23194444444444443</v>
      </c>
      <c r="Q35" s="5">
        <f t="shared" ca="1" si="30"/>
        <v>0.9618055555555558</v>
      </c>
      <c r="R35" s="27">
        <f t="shared" ca="1" si="41"/>
        <v>0.94214625928542994</v>
      </c>
      <c r="S35" s="27">
        <f t="shared" ca="1" si="41"/>
        <v>0.18421676850128632</v>
      </c>
      <c r="T35" s="27">
        <f t="shared" ca="1" si="31"/>
        <v>11</v>
      </c>
      <c r="U35" s="5">
        <f t="shared" ca="1" si="32"/>
        <v>0.96944444444444466</v>
      </c>
      <c r="V35" s="27">
        <f t="shared" ca="1" si="33"/>
        <v>366</v>
      </c>
      <c r="W35" s="35">
        <f t="shared" ca="1" si="34"/>
        <v>44197.969444444447</v>
      </c>
      <c r="X35" s="6" t="str">
        <f t="shared" ca="1" si="35"/>
        <v>Early Arrival</v>
      </c>
      <c r="Y35" s="6">
        <f t="shared" ca="1" si="36"/>
        <v>3.4027777772280388E-2</v>
      </c>
      <c r="Z35" s="8">
        <f t="shared" ca="1" si="20"/>
        <v>0</v>
      </c>
      <c r="AA35" s="8">
        <f t="shared" ca="1" si="37"/>
        <v>49</v>
      </c>
      <c r="AB35" s="8">
        <f t="shared" ca="1" si="21"/>
        <v>190</v>
      </c>
      <c r="AC35" s="4"/>
    </row>
    <row r="36" spans="1:32">
      <c r="A36" s="3">
        <v>0.71527777777777801</v>
      </c>
      <c r="B36" s="34">
        <v>44197.715277777781</v>
      </c>
      <c r="C36" s="8">
        <f t="shared" ca="1" si="38"/>
        <v>0.64621245906574076</v>
      </c>
      <c r="D36" s="8">
        <f t="shared" ca="1" si="38"/>
        <v>0.82224742100676973</v>
      </c>
      <c r="E36">
        <f t="shared" ca="1" si="22"/>
        <v>-5</v>
      </c>
      <c r="F36" s="6">
        <f t="shared" ca="1" si="23"/>
        <v>3.472222222222222E-3</v>
      </c>
      <c r="G36" t="str">
        <f t="shared" ca="1" si="24"/>
        <v>Early Departure</v>
      </c>
      <c r="H36" s="5">
        <f t="shared" ca="1" si="25"/>
        <v>0.7118055555555558</v>
      </c>
      <c r="I36">
        <f t="shared" ca="1" si="39"/>
        <v>0.17155523230572489</v>
      </c>
      <c r="J36">
        <f t="shared" ca="1" si="39"/>
        <v>0.10217363072304919</v>
      </c>
      <c r="K36">
        <f t="shared" ca="1" si="26"/>
        <v>11</v>
      </c>
      <c r="L36" s="5">
        <f t="shared" ca="1" si="27"/>
        <v>0.71944444444444466</v>
      </c>
      <c r="M36" s="27">
        <f t="shared" ca="1" si="40"/>
        <v>0.51677709632913116</v>
      </c>
      <c r="N36" s="27">
        <f t="shared" ca="1" si="40"/>
        <v>0.80918513841267581</v>
      </c>
      <c r="O36" s="8">
        <f t="shared" ca="1" si="28"/>
        <v>370</v>
      </c>
      <c r="P36" s="6">
        <f t="shared" ca="1" si="29"/>
        <v>0.25694444444444448</v>
      </c>
      <c r="Q36" s="5">
        <f t="shared" ca="1" si="30"/>
        <v>0.97638888888888919</v>
      </c>
      <c r="R36" s="27">
        <f t="shared" ca="1" si="41"/>
        <v>0.6364821813692001</v>
      </c>
      <c r="S36" s="27">
        <f t="shared" ca="1" si="41"/>
        <v>0.50781523693603692</v>
      </c>
      <c r="T36" s="27">
        <f t="shared" ca="1" si="31"/>
        <v>21</v>
      </c>
      <c r="U36" s="5">
        <f t="shared" ca="1" si="32"/>
        <v>0.99097222222222248</v>
      </c>
      <c r="V36" s="27">
        <f t="shared" ca="1" si="33"/>
        <v>397</v>
      </c>
      <c r="W36" s="35">
        <f t="shared" ca="1" si="34"/>
        <v>44197.990972222222</v>
      </c>
      <c r="X36" s="6" t="str">
        <f t="shared" ca="1" si="35"/>
        <v>Early Arrival</v>
      </c>
      <c r="Y36" s="6">
        <f t="shared" ca="1" si="36"/>
        <v>1.2499999997089617E-2</v>
      </c>
      <c r="Z36" s="8">
        <f t="shared" ca="1" si="20"/>
        <v>0</v>
      </c>
      <c r="AA36" s="8">
        <f t="shared" ca="1" si="37"/>
        <v>18</v>
      </c>
      <c r="AB36" s="8">
        <f t="shared" ca="1" si="21"/>
        <v>-180</v>
      </c>
      <c r="AC36" s="4"/>
    </row>
    <row r="37" spans="1:32">
      <c r="A37" s="11">
        <v>0.71527777777777801</v>
      </c>
      <c r="B37" s="34">
        <v>44197.715277777781</v>
      </c>
      <c r="C37" s="8">
        <f t="shared" ca="1" si="38"/>
        <v>0.9010727382352931</v>
      </c>
      <c r="D37" s="8">
        <f t="shared" ca="1" si="38"/>
        <v>0.54643542824048796</v>
      </c>
      <c r="E37">
        <f t="shared" ca="1" si="22"/>
        <v>0</v>
      </c>
      <c r="F37" s="6">
        <f t="shared" ca="1" si="23"/>
        <v>0</v>
      </c>
      <c r="G37" t="str">
        <f t="shared" ca="1" si="24"/>
        <v>On Time</v>
      </c>
      <c r="H37" s="5">
        <f t="shared" ca="1" si="25"/>
        <v>0.71527777777777801</v>
      </c>
      <c r="I37">
        <f t="shared" ca="1" si="39"/>
        <v>0.52373568825354411</v>
      </c>
      <c r="J37">
        <f t="shared" ca="1" si="39"/>
        <v>0.63453586509988313</v>
      </c>
      <c r="K37">
        <f t="shared" ca="1" si="26"/>
        <v>28</v>
      </c>
      <c r="L37" s="5">
        <f t="shared" ca="1" si="27"/>
        <v>0.7347222222222225</v>
      </c>
      <c r="M37" s="27">
        <f t="shared" ca="1" si="40"/>
        <v>0.70047710402156527</v>
      </c>
      <c r="N37" s="27">
        <f t="shared" ca="1" si="40"/>
        <v>0.15002590593375142</v>
      </c>
      <c r="O37" s="8">
        <f t="shared" ca="1" si="28"/>
        <v>324</v>
      </c>
      <c r="P37" s="6">
        <f t="shared" ca="1" si="29"/>
        <v>0.22500000000000001</v>
      </c>
      <c r="Q37" s="5">
        <f t="shared" ca="1" si="30"/>
        <v>0.95972222222222248</v>
      </c>
      <c r="R37" s="27">
        <f t="shared" ca="1" si="41"/>
        <v>0.9045176478380621</v>
      </c>
      <c r="S37" s="27">
        <f t="shared" ca="1" si="41"/>
        <v>0.5689121950250432</v>
      </c>
      <c r="T37" s="27">
        <f t="shared" ca="1" si="31"/>
        <v>23</v>
      </c>
      <c r="U37" s="5">
        <f t="shared" ca="1" si="32"/>
        <v>0.97569444444444475</v>
      </c>
      <c r="V37" s="27">
        <f t="shared" ca="1" si="33"/>
        <v>375</v>
      </c>
      <c r="W37" s="35">
        <f t="shared" ca="1" si="34"/>
        <v>44197.975694444445</v>
      </c>
      <c r="X37" s="6" t="str">
        <f t="shared" ca="1" si="35"/>
        <v>Early Arrival</v>
      </c>
      <c r="Y37" s="6">
        <f t="shared" ca="1" si="36"/>
        <v>2.7777777773735579E-2</v>
      </c>
      <c r="Z37" s="8">
        <f t="shared" ca="1" si="20"/>
        <v>0</v>
      </c>
      <c r="AA37" s="8">
        <f t="shared" ca="1" si="37"/>
        <v>40</v>
      </c>
      <c r="AB37" s="8">
        <f t="shared" ca="1" si="21"/>
        <v>100</v>
      </c>
      <c r="AC37" s="4"/>
    </row>
    <row r="38" spans="1:32">
      <c r="A38" s="3">
        <v>0.71527777777777801</v>
      </c>
      <c r="B38" s="34">
        <v>44197.715277777781</v>
      </c>
      <c r="C38" s="8">
        <f t="shared" ca="1" si="38"/>
        <v>0.36742338192500312</v>
      </c>
      <c r="D38" s="8">
        <f t="shared" ca="1" si="38"/>
        <v>0.99244032389903358</v>
      </c>
      <c r="E38">
        <f t="shared" ca="1" si="22"/>
        <v>107</v>
      </c>
      <c r="F38" s="6">
        <f t="shared" ca="1" si="23"/>
        <v>7.4305555555555555E-2</v>
      </c>
      <c r="G38" t="str">
        <f t="shared" ca="1" si="24"/>
        <v>Late</v>
      </c>
      <c r="H38" s="5">
        <f t="shared" ca="1" si="25"/>
        <v>0.78958333333333353</v>
      </c>
      <c r="I38">
        <f t="shared" ca="1" si="39"/>
        <v>0.12655300207058606</v>
      </c>
      <c r="J38">
        <f t="shared" ca="1" si="39"/>
        <v>0.6888355142185858</v>
      </c>
      <c r="K38">
        <f t="shared" ca="1" si="26"/>
        <v>26</v>
      </c>
      <c r="L38" s="5">
        <f t="shared" ca="1" si="27"/>
        <v>0.80763888888888913</v>
      </c>
      <c r="M38" s="27">
        <f t="shared" ca="1" si="40"/>
        <v>0.42831191307128702</v>
      </c>
      <c r="N38" s="27">
        <f t="shared" ca="1" si="40"/>
        <v>0.16475532547284188</v>
      </c>
      <c r="O38" s="8">
        <f t="shared" ca="1" si="28"/>
        <v>325</v>
      </c>
      <c r="P38" s="6">
        <f t="shared" ca="1" si="29"/>
        <v>0.22569444444444445</v>
      </c>
      <c r="Q38" s="5">
        <f t="shared" ca="1" si="30"/>
        <v>1.0333333333333337</v>
      </c>
      <c r="R38" s="27">
        <f t="shared" ca="1" si="41"/>
        <v>0.89440894223034828</v>
      </c>
      <c r="S38" s="27">
        <f t="shared" ca="1" si="41"/>
        <v>0.51651760532786972</v>
      </c>
      <c r="T38" s="27">
        <f t="shared" ca="1" si="31"/>
        <v>21</v>
      </c>
      <c r="U38" s="5">
        <f t="shared" ca="1" si="32"/>
        <v>1.0479166666666671</v>
      </c>
      <c r="V38" s="27">
        <f t="shared" ca="1" si="33"/>
        <v>479</v>
      </c>
      <c r="W38" s="35">
        <f t="shared" ca="1" si="34"/>
        <v>44198.04791666667</v>
      </c>
      <c r="X38" s="6" t="str">
        <f t="shared" ca="1" si="35"/>
        <v>Late</v>
      </c>
      <c r="Y38" s="6">
        <f t="shared" ca="1" si="36"/>
        <v>4.444444445107365E-2</v>
      </c>
      <c r="Z38" s="8">
        <f t="shared" ca="1" si="20"/>
        <v>1</v>
      </c>
      <c r="AA38" s="8">
        <f t="shared" ca="1" si="37"/>
        <v>4</v>
      </c>
      <c r="AB38" s="8">
        <f t="shared" ca="1" si="21"/>
        <v>640</v>
      </c>
      <c r="AC38" s="4"/>
    </row>
    <row r="39" spans="1:32">
      <c r="A39" s="11">
        <v>0.71527777777777801</v>
      </c>
      <c r="B39" s="34">
        <v>44197.715277777781</v>
      </c>
      <c r="C39" s="8">
        <f t="shared" ca="1" si="38"/>
        <v>1.6487244601283702E-2</v>
      </c>
      <c r="D39" s="8">
        <f t="shared" ca="1" si="38"/>
        <v>0.55979647483491202</v>
      </c>
      <c r="E39">
        <f t="shared" ca="1" si="22"/>
        <v>18</v>
      </c>
      <c r="F39" s="6">
        <f t="shared" ca="1" si="23"/>
        <v>1.2499999999999999E-2</v>
      </c>
      <c r="G39" t="str">
        <f t="shared" ca="1" si="24"/>
        <v>Late</v>
      </c>
      <c r="H39" s="5">
        <f t="shared" ca="1" si="25"/>
        <v>0.72777777777777797</v>
      </c>
      <c r="I39">
        <f t="shared" ca="1" si="39"/>
        <v>0.71540585627585584</v>
      </c>
      <c r="J39">
        <f t="shared" ca="1" si="39"/>
        <v>0.3623097319294234</v>
      </c>
      <c r="K39">
        <f t="shared" ca="1" si="26"/>
        <v>19</v>
      </c>
      <c r="L39" s="5">
        <f t="shared" ca="1" si="27"/>
        <v>0.74097222222222237</v>
      </c>
      <c r="M39" s="27">
        <f t="shared" ca="1" si="40"/>
        <v>8.9195700581851667E-2</v>
      </c>
      <c r="N39" s="27">
        <f t="shared" ca="1" si="40"/>
        <v>0.47184669877176721</v>
      </c>
      <c r="O39" s="8">
        <f t="shared" ca="1" si="28"/>
        <v>341</v>
      </c>
      <c r="P39" s="6">
        <f t="shared" ca="1" si="29"/>
        <v>0.23680555555555557</v>
      </c>
      <c r="Q39" s="5">
        <f t="shared" ca="1" si="30"/>
        <v>0.97777777777777797</v>
      </c>
      <c r="R39" s="27">
        <f t="shared" ca="1" si="41"/>
        <v>0.23392461521989116</v>
      </c>
      <c r="S39" s="27">
        <f t="shared" ca="1" si="41"/>
        <v>0.96313200833623858</v>
      </c>
      <c r="T39" s="27">
        <f t="shared" ca="1" si="31"/>
        <v>46</v>
      </c>
      <c r="U39" s="5">
        <f t="shared" ca="1" si="32"/>
        <v>1.0097222222222224</v>
      </c>
      <c r="V39" s="27">
        <f t="shared" ca="1" si="33"/>
        <v>424</v>
      </c>
      <c r="W39" s="35">
        <f t="shared" ca="1" si="34"/>
        <v>44198.009722222225</v>
      </c>
      <c r="X39" s="6" t="str">
        <f t="shared" ca="1" si="35"/>
        <v>Late</v>
      </c>
      <c r="Y39" s="6">
        <f t="shared" ca="1" si="36"/>
        <v>6.2500000058207661E-3</v>
      </c>
      <c r="Z39" s="8">
        <f t="shared" ca="1" si="20"/>
        <v>0</v>
      </c>
      <c r="AA39" s="8">
        <f t="shared" ca="1" si="37"/>
        <v>9</v>
      </c>
      <c r="AB39" s="8">
        <f t="shared" ca="1" si="21"/>
        <v>90</v>
      </c>
      <c r="AC39" s="4"/>
    </row>
    <row r="40" spans="1:32">
      <c r="A40" s="3">
        <v>0.71527777777777801</v>
      </c>
      <c r="B40" s="34">
        <v>44197.715277777781</v>
      </c>
      <c r="C40" s="8">
        <f t="shared" ca="1" si="38"/>
        <v>9.900180122773794E-2</v>
      </c>
      <c r="D40" s="8">
        <f t="shared" ca="1" si="38"/>
        <v>0.427821148335224</v>
      </c>
      <c r="E40">
        <f t="shared" ca="1" si="22"/>
        <v>12</v>
      </c>
      <c r="F40" s="6">
        <f t="shared" ca="1" si="23"/>
        <v>8.3333333333333332E-3</v>
      </c>
      <c r="G40" t="str">
        <f t="shared" ca="1" si="24"/>
        <v>Late</v>
      </c>
      <c r="H40" s="5">
        <f t="shared" ca="1" si="25"/>
        <v>0.72361111111111132</v>
      </c>
      <c r="I40">
        <f t="shared" ca="1" si="39"/>
        <v>0.23001471469538226</v>
      </c>
      <c r="J40">
        <f t="shared" ca="1" si="39"/>
        <v>0.82433392559954688</v>
      </c>
      <c r="K40">
        <f t="shared" ca="1" si="26"/>
        <v>29</v>
      </c>
      <c r="L40" s="5">
        <f t="shared" ca="1" si="27"/>
        <v>0.74375000000000024</v>
      </c>
      <c r="M40" s="27">
        <f t="shared" ca="1" si="40"/>
        <v>0.3602238338342364</v>
      </c>
      <c r="N40" s="27">
        <f t="shared" ca="1" si="40"/>
        <v>0.25760074260471699</v>
      </c>
      <c r="O40" s="8">
        <f t="shared" ca="1" si="28"/>
        <v>330</v>
      </c>
      <c r="P40" s="6">
        <f t="shared" ca="1" si="29"/>
        <v>0.22916666666666666</v>
      </c>
      <c r="Q40" s="5">
        <f t="shared" ca="1" si="30"/>
        <v>0.97291666666666687</v>
      </c>
      <c r="R40" s="27">
        <f t="shared" ca="1" si="41"/>
        <v>0.4323664561514925</v>
      </c>
      <c r="S40" s="27">
        <f t="shared" ca="1" si="41"/>
        <v>0.14301425038585769</v>
      </c>
      <c r="T40" s="27">
        <f t="shared" ca="1" si="31"/>
        <v>10</v>
      </c>
      <c r="U40" s="5">
        <f t="shared" ca="1" si="32"/>
        <v>0.97986111111111129</v>
      </c>
      <c r="V40" s="27">
        <f t="shared" ca="1" si="33"/>
        <v>381</v>
      </c>
      <c r="W40" s="35">
        <f t="shared" ca="1" si="34"/>
        <v>44197.979861111111</v>
      </c>
      <c r="X40" s="6" t="str">
        <f t="shared" ca="1" si="35"/>
        <v>Early Arrival</v>
      </c>
      <c r="Y40" s="6">
        <f t="shared" ca="1" si="36"/>
        <v>2.361111110803904E-2</v>
      </c>
      <c r="Z40" s="8">
        <f t="shared" ca="1" si="20"/>
        <v>0</v>
      </c>
      <c r="AA40" s="8">
        <f t="shared" ca="1" si="37"/>
        <v>34</v>
      </c>
      <c r="AB40" s="8">
        <f t="shared" ca="1" si="21"/>
        <v>40</v>
      </c>
      <c r="AC40" s="4"/>
    </row>
    <row r="41" spans="1:32">
      <c r="A41" s="11">
        <v>0.71527777777777801</v>
      </c>
      <c r="B41" s="34">
        <v>44197.715277777781</v>
      </c>
      <c r="C41" s="8">
        <f t="shared" ca="1" si="38"/>
        <v>0.14041591102102757</v>
      </c>
      <c r="D41" s="8">
        <f t="shared" ca="1" si="38"/>
        <v>0.4558551878720134</v>
      </c>
      <c r="E41">
        <f t="shared" ca="1" si="22"/>
        <v>13</v>
      </c>
      <c r="F41" s="6">
        <f t="shared" ca="1" si="23"/>
        <v>9.0277777777777787E-3</v>
      </c>
      <c r="G41" t="str">
        <f t="shared" ca="1" si="24"/>
        <v>Late</v>
      </c>
      <c r="H41" s="5">
        <f t="shared" ca="1" si="25"/>
        <v>0.72430555555555576</v>
      </c>
      <c r="I41">
        <f t="shared" ca="1" si="39"/>
        <v>0.86357738548424923</v>
      </c>
      <c r="J41">
        <f t="shared" ca="1" si="39"/>
        <v>0.62062711268307225</v>
      </c>
      <c r="K41">
        <f t="shared" ca="1" si="26"/>
        <v>27</v>
      </c>
      <c r="L41" s="5">
        <f t="shared" ca="1" si="27"/>
        <v>0.7430555555555558</v>
      </c>
      <c r="M41" s="27">
        <f t="shared" ca="1" si="40"/>
        <v>0.19465575244283084</v>
      </c>
      <c r="N41" s="27">
        <f t="shared" ca="1" si="40"/>
        <v>0.71077252937333846</v>
      </c>
      <c r="O41" s="8">
        <f t="shared" ca="1" si="28"/>
        <v>351</v>
      </c>
      <c r="P41" s="6">
        <f t="shared" ca="1" si="29"/>
        <v>0.24374999999999999</v>
      </c>
      <c r="Q41" s="5">
        <f t="shared" ca="1" si="30"/>
        <v>0.98680555555555582</v>
      </c>
      <c r="R41" s="27">
        <f t="shared" ca="1" si="41"/>
        <v>0.19319775426034824</v>
      </c>
      <c r="S41" s="27">
        <f t="shared" ca="1" si="41"/>
        <v>0.610533912728916</v>
      </c>
      <c r="T41" s="27">
        <f t="shared" ca="1" si="31"/>
        <v>25</v>
      </c>
      <c r="U41" s="5">
        <f t="shared" ca="1" si="32"/>
        <v>1.0041666666666669</v>
      </c>
      <c r="V41" s="27">
        <f t="shared" ca="1" si="33"/>
        <v>416</v>
      </c>
      <c r="W41" s="35">
        <f t="shared" ca="1" si="34"/>
        <v>44198.004166666673</v>
      </c>
      <c r="X41" s="6" t="str">
        <f t="shared" ca="1" si="35"/>
        <v>Late</v>
      </c>
      <c r="Y41" s="6">
        <f t="shared" ca="1" si="36"/>
        <v>6.9444445398403332E-4</v>
      </c>
      <c r="Z41" s="8">
        <f t="shared" ca="1" si="20"/>
        <v>0</v>
      </c>
      <c r="AA41" s="8">
        <f t="shared" ca="1" si="37"/>
        <v>1</v>
      </c>
      <c r="AB41" s="8">
        <f t="shared" ca="1" si="21"/>
        <v>10</v>
      </c>
      <c r="AC41" s="4"/>
    </row>
    <row r="42" spans="1:32">
      <c r="A42" s="3">
        <v>0.71527777777777801</v>
      </c>
      <c r="B42" s="34">
        <v>44197.715277777781</v>
      </c>
      <c r="C42" s="8">
        <f t="shared" ca="1" si="38"/>
        <v>0.53132090366634899</v>
      </c>
      <c r="D42" s="8">
        <f t="shared" ca="1" si="38"/>
        <v>0.82273640742214893</v>
      </c>
      <c r="E42">
        <f t="shared" ca="1" si="22"/>
        <v>38</v>
      </c>
      <c r="F42" s="6">
        <f t="shared" ca="1" si="23"/>
        <v>2.6388888888888889E-2</v>
      </c>
      <c r="G42" t="str">
        <f t="shared" ca="1" si="24"/>
        <v>Late</v>
      </c>
      <c r="H42" s="5">
        <f t="shared" ca="1" si="25"/>
        <v>0.74166666666666692</v>
      </c>
      <c r="I42">
        <f t="shared" ca="1" si="39"/>
        <v>0.80171569338376858</v>
      </c>
      <c r="J42">
        <f t="shared" ca="1" si="39"/>
        <v>0.21427999914736318</v>
      </c>
      <c r="K42">
        <f t="shared" ca="1" si="26"/>
        <v>15</v>
      </c>
      <c r="L42" s="5">
        <f t="shared" ca="1" si="27"/>
        <v>0.75208333333333355</v>
      </c>
      <c r="M42" s="27">
        <f t="shared" ca="1" si="40"/>
        <v>0.24451256451168601</v>
      </c>
      <c r="N42" s="27">
        <f t="shared" ca="1" si="40"/>
        <v>0.93942036391833328</v>
      </c>
      <c r="O42" s="8">
        <f t="shared" ca="1" si="28"/>
        <v>359</v>
      </c>
      <c r="P42" s="6">
        <f t="shared" ca="1" si="29"/>
        <v>0.24930555555555556</v>
      </c>
      <c r="Q42" s="5">
        <f t="shared" ca="1" si="30"/>
        <v>1.0013888888888891</v>
      </c>
      <c r="R42" s="27">
        <f t="shared" ca="1" si="41"/>
        <v>0.9935827574466054</v>
      </c>
      <c r="S42" s="27">
        <f t="shared" ca="1" si="41"/>
        <v>0.45011437435091706</v>
      </c>
      <c r="T42" s="27">
        <f t="shared" ca="1" si="31"/>
        <v>19</v>
      </c>
      <c r="U42" s="5">
        <f t="shared" ca="1" si="32"/>
        <v>1.0145833333333336</v>
      </c>
      <c r="V42" s="27">
        <f t="shared" ca="1" si="33"/>
        <v>431</v>
      </c>
      <c r="W42" s="35">
        <f t="shared" ca="1" si="34"/>
        <v>44198.014583333337</v>
      </c>
      <c r="X42" s="6" t="str">
        <f t="shared" ca="1" si="35"/>
        <v>Late</v>
      </c>
      <c r="Y42" s="6">
        <f t="shared" ca="1" si="36"/>
        <v>1.1111111118225381E-2</v>
      </c>
      <c r="Z42" s="8">
        <f t="shared" ca="1" si="20"/>
        <v>0</v>
      </c>
      <c r="AA42" s="8">
        <f t="shared" ca="1" si="37"/>
        <v>16</v>
      </c>
      <c r="AB42" s="8">
        <f t="shared" ca="1" si="21"/>
        <v>160</v>
      </c>
      <c r="AC42" s="4"/>
    </row>
    <row r="43" spans="1:32">
      <c r="A43" s="11">
        <v>0.71527777777777801</v>
      </c>
      <c r="B43" s="34">
        <v>44197.715277777781</v>
      </c>
      <c r="C43" s="8">
        <f t="shared" ca="1" si="38"/>
        <v>9.6410791220726821E-2</v>
      </c>
      <c r="D43" s="8">
        <f t="shared" ca="1" si="38"/>
        <v>8.5374077009539695E-2</v>
      </c>
      <c r="E43">
        <f t="shared" ca="1" si="22"/>
        <v>2</v>
      </c>
      <c r="F43" s="6">
        <f t="shared" ca="1" si="23"/>
        <v>1.3888888888888889E-3</v>
      </c>
      <c r="G43" t="str">
        <f t="shared" ca="1" si="24"/>
        <v>Late</v>
      </c>
      <c r="H43" s="5">
        <f t="shared" ca="1" si="25"/>
        <v>0.7166666666666669</v>
      </c>
      <c r="I43">
        <f t="shared" ca="1" si="39"/>
        <v>0.18981681465307321</v>
      </c>
      <c r="J43">
        <f t="shared" ca="1" si="39"/>
        <v>0.47155577114743474</v>
      </c>
      <c r="K43">
        <f t="shared" ca="1" si="26"/>
        <v>22</v>
      </c>
      <c r="L43" s="5">
        <f t="shared" ca="1" si="27"/>
        <v>0.73194444444444462</v>
      </c>
      <c r="M43" s="27">
        <f t="shared" ca="1" si="40"/>
        <v>0.7873471562916301</v>
      </c>
      <c r="N43" s="27">
        <f t="shared" ca="1" si="40"/>
        <v>0.71674693638846321</v>
      </c>
      <c r="O43" s="8">
        <f t="shared" ca="1" si="28"/>
        <v>361</v>
      </c>
      <c r="P43" s="6">
        <f t="shared" ca="1" si="29"/>
        <v>0.25069444444444444</v>
      </c>
      <c r="Q43" s="5">
        <f t="shared" ca="1" si="30"/>
        <v>0.98263888888888906</v>
      </c>
      <c r="R43" s="27">
        <f t="shared" ca="1" si="41"/>
        <v>0.4399830315457689</v>
      </c>
      <c r="S43" s="27">
        <f t="shared" ca="1" si="41"/>
        <v>0.50125222447111351</v>
      </c>
      <c r="T43" s="27">
        <f t="shared" ca="1" si="31"/>
        <v>21</v>
      </c>
      <c r="U43" s="5">
        <f t="shared" ca="1" si="32"/>
        <v>0.99722222222222234</v>
      </c>
      <c r="V43" s="27">
        <f t="shared" ca="1" si="33"/>
        <v>406</v>
      </c>
      <c r="W43" s="35">
        <f t="shared" ca="1" si="34"/>
        <v>44197.997222222228</v>
      </c>
      <c r="X43" s="6" t="str">
        <f t="shared" ca="1" si="35"/>
        <v>Early Arrival</v>
      </c>
      <c r="Y43" s="6">
        <f t="shared" ca="1" si="36"/>
        <v>6.2499999912688509E-3</v>
      </c>
      <c r="Z43" s="8">
        <f t="shared" ca="1" si="20"/>
        <v>0</v>
      </c>
      <c r="AA43" s="8">
        <f t="shared" ca="1" si="37"/>
        <v>9</v>
      </c>
      <c r="AB43" s="8">
        <f t="shared" ca="1" si="21"/>
        <v>-90</v>
      </c>
      <c r="AC43" s="4"/>
    </row>
    <row r="44" spans="1:32">
      <c r="A44" s="3">
        <v>0.71527777777777801</v>
      </c>
      <c r="B44" s="34">
        <v>44197.715277777781</v>
      </c>
      <c r="C44" s="8">
        <f t="shared" ca="1" si="38"/>
        <v>0.17190413585290121</v>
      </c>
      <c r="D44" s="8">
        <f t="shared" ca="1" si="38"/>
        <v>0.38049549303918206</v>
      </c>
      <c r="E44">
        <f t="shared" ca="1" si="22"/>
        <v>11</v>
      </c>
      <c r="F44" s="6">
        <f t="shared" ca="1" si="23"/>
        <v>7.6388888888888886E-3</v>
      </c>
      <c r="G44" t="str">
        <f t="shared" ca="1" si="24"/>
        <v>Late</v>
      </c>
      <c r="H44" s="5">
        <f t="shared" ca="1" si="25"/>
        <v>0.72291666666666687</v>
      </c>
      <c r="I44">
        <f t="shared" ca="1" si="39"/>
        <v>0.39954515902535481</v>
      </c>
      <c r="J44">
        <f t="shared" ca="1" si="39"/>
        <v>1.9714421415718442E-2</v>
      </c>
      <c r="K44">
        <f t="shared" ca="1" si="26"/>
        <v>11</v>
      </c>
      <c r="L44" s="5">
        <f t="shared" ca="1" si="27"/>
        <v>0.73055555555555574</v>
      </c>
      <c r="M44" s="27">
        <f t="shared" ca="1" si="40"/>
        <v>0.74286982106830413</v>
      </c>
      <c r="N44" s="27">
        <f t="shared" ca="1" si="40"/>
        <v>0.46475459101086625</v>
      </c>
      <c r="O44" s="8">
        <f t="shared" ca="1" si="28"/>
        <v>342</v>
      </c>
      <c r="P44" s="6">
        <f t="shared" ca="1" si="29"/>
        <v>0.23750000000000002</v>
      </c>
      <c r="Q44" s="5">
        <f t="shared" ca="1" si="30"/>
        <v>0.96805555555555578</v>
      </c>
      <c r="R44" s="27">
        <f t="shared" ca="1" si="41"/>
        <v>0.21148611612758894</v>
      </c>
      <c r="S44" s="27">
        <f t="shared" ca="1" si="41"/>
        <v>2.635115682595357E-2</v>
      </c>
      <c r="T44" s="27">
        <f t="shared" ca="1" si="31"/>
        <v>7</v>
      </c>
      <c r="U44" s="5">
        <f t="shared" ca="1" si="32"/>
        <v>0.97291666666666687</v>
      </c>
      <c r="V44" s="27">
        <f t="shared" ca="1" si="33"/>
        <v>371</v>
      </c>
      <c r="W44" s="35">
        <f t="shared" ca="1" si="34"/>
        <v>44197.972916666673</v>
      </c>
      <c r="X44" s="6" t="str">
        <f t="shared" ca="1" si="35"/>
        <v>Early Arrival</v>
      </c>
      <c r="Y44" s="6">
        <f t="shared" ca="1" si="36"/>
        <v>3.0555555546015967E-2</v>
      </c>
      <c r="Z44" s="8">
        <f t="shared" ca="1" si="20"/>
        <v>0</v>
      </c>
      <c r="AA44" s="8">
        <f t="shared" ca="1" si="37"/>
        <v>44</v>
      </c>
      <c r="AB44" s="8">
        <f t="shared" ca="1" si="21"/>
        <v>140</v>
      </c>
      <c r="AC44" s="4"/>
    </row>
    <row r="45" spans="1:32">
      <c r="A45" s="11">
        <v>0.71527777777777801</v>
      </c>
      <c r="B45" s="34">
        <v>44197.715277777781</v>
      </c>
      <c r="C45" s="8">
        <f t="shared" ca="1" si="38"/>
        <v>0.12002030483829507</v>
      </c>
      <c r="D45" s="8">
        <f t="shared" ca="1" si="38"/>
        <v>0.66795334928950523</v>
      </c>
      <c r="E45">
        <f t="shared" ca="1" si="22"/>
        <v>24</v>
      </c>
      <c r="F45" s="6">
        <f t="shared" ca="1" si="23"/>
        <v>1.6666666666666666E-2</v>
      </c>
      <c r="G45" t="str">
        <f t="shared" ca="1" si="24"/>
        <v>Late</v>
      </c>
      <c r="H45" s="5">
        <f t="shared" ca="1" si="25"/>
        <v>0.73194444444444473</v>
      </c>
      <c r="I45">
        <f t="shared" ca="1" si="39"/>
        <v>0.40751799338226014</v>
      </c>
      <c r="J45">
        <f t="shared" ca="1" si="39"/>
        <v>0.84931349463790196</v>
      </c>
      <c r="K45">
        <f t="shared" ca="1" si="26"/>
        <v>38</v>
      </c>
      <c r="L45" s="5">
        <f t="shared" ca="1" si="27"/>
        <v>0.75833333333333364</v>
      </c>
      <c r="M45" s="27">
        <f t="shared" ca="1" si="40"/>
        <v>0.53250643403068809</v>
      </c>
      <c r="N45" s="27">
        <f t="shared" ca="1" si="40"/>
        <v>0.91365607453892073</v>
      </c>
      <c r="O45" s="8">
        <f t="shared" ca="1" si="28"/>
        <v>383</v>
      </c>
      <c r="P45" s="6">
        <f t="shared" ca="1" si="29"/>
        <v>0.26597222222222222</v>
      </c>
      <c r="Q45" s="5">
        <f t="shared" ca="1" si="30"/>
        <v>1.0243055555555558</v>
      </c>
      <c r="R45" s="27">
        <f t="shared" ca="1" si="41"/>
        <v>0.44149433224057744</v>
      </c>
      <c r="S45" s="27">
        <f t="shared" ca="1" si="41"/>
        <v>0.62628519544864281</v>
      </c>
      <c r="T45" s="27">
        <f t="shared" ca="1" si="31"/>
        <v>25</v>
      </c>
      <c r="U45" s="5">
        <f t="shared" ca="1" si="32"/>
        <v>1.041666666666667</v>
      </c>
      <c r="V45" s="27">
        <f t="shared" ca="1" si="33"/>
        <v>470</v>
      </c>
      <c r="W45" s="35">
        <f t="shared" ca="1" si="34"/>
        <v>44198.041666666672</v>
      </c>
      <c r="X45" s="6" t="str">
        <f t="shared" ca="1" si="35"/>
        <v>Late</v>
      </c>
      <c r="Y45" s="6">
        <f t="shared" ca="1" si="36"/>
        <v>3.8194444452528842E-2</v>
      </c>
      <c r="Z45" s="8">
        <f t="shared" ca="1" si="20"/>
        <v>0</v>
      </c>
      <c r="AA45" s="8">
        <f t="shared" ca="1" si="37"/>
        <v>55</v>
      </c>
      <c r="AB45" s="8">
        <f t="shared" ca="1" si="21"/>
        <v>550</v>
      </c>
      <c r="AC45" s="4"/>
    </row>
    <row r="46" spans="1:32">
      <c r="A46" s="3">
        <v>0.71527777777777801</v>
      </c>
      <c r="B46" s="34">
        <v>44197.715277777781</v>
      </c>
      <c r="C46" s="8">
        <f t="shared" ca="1" si="38"/>
        <v>0.13171017297784016</v>
      </c>
      <c r="D46" s="8">
        <f t="shared" ca="1" si="38"/>
        <v>0.55598523279527645</v>
      </c>
      <c r="E46">
        <f t="shared" ca="1" si="22"/>
        <v>18</v>
      </c>
      <c r="F46" s="6">
        <f t="shared" ca="1" si="23"/>
        <v>1.2499999999999999E-2</v>
      </c>
      <c r="G46" t="str">
        <f t="shared" ca="1" si="24"/>
        <v>Late</v>
      </c>
      <c r="H46" s="5">
        <f t="shared" ca="1" si="25"/>
        <v>0.72777777777777797</v>
      </c>
      <c r="I46">
        <f t="shared" ca="1" si="39"/>
        <v>4.4675125276480987E-2</v>
      </c>
      <c r="J46">
        <f t="shared" ca="1" si="39"/>
        <v>0.27760943600555343</v>
      </c>
      <c r="K46">
        <f t="shared" ca="1" si="26"/>
        <v>17</v>
      </c>
      <c r="L46" s="5">
        <f t="shared" ca="1" si="27"/>
        <v>0.73958333333333348</v>
      </c>
      <c r="M46" s="27">
        <f t="shared" ca="1" si="40"/>
        <v>0.94404210852444193</v>
      </c>
      <c r="N46" s="27">
        <f t="shared" ca="1" si="40"/>
        <v>0.12781849623389463</v>
      </c>
      <c r="O46" s="8">
        <f t="shared" ca="1" si="28"/>
        <v>323</v>
      </c>
      <c r="P46" s="6">
        <f t="shared" ca="1" si="29"/>
        <v>0.22430555555555556</v>
      </c>
      <c r="Q46" s="5">
        <f t="shared" ca="1" si="30"/>
        <v>0.96388888888888902</v>
      </c>
      <c r="R46" s="27">
        <f t="shared" ca="1" si="41"/>
        <v>0.45805152198775934</v>
      </c>
      <c r="S46" s="27">
        <f t="shared" ca="1" si="41"/>
        <v>0.54459956658083575</v>
      </c>
      <c r="T46" s="27">
        <f t="shared" ca="1" si="31"/>
        <v>22</v>
      </c>
      <c r="U46" s="5">
        <f t="shared" ca="1" si="32"/>
        <v>0.97916666666666674</v>
      </c>
      <c r="V46" s="27">
        <f t="shared" ca="1" si="33"/>
        <v>380</v>
      </c>
      <c r="W46" s="35">
        <f t="shared" ca="1" si="34"/>
        <v>44197.979166666672</v>
      </c>
      <c r="X46" s="6" t="str">
        <f t="shared" ca="1" si="35"/>
        <v>Early Arrival</v>
      </c>
      <c r="Y46" s="6">
        <f t="shared" ca="1" si="36"/>
        <v>2.4305555547471158E-2</v>
      </c>
      <c r="Z46" s="8">
        <f t="shared" ca="1" si="20"/>
        <v>0</v>
      </c>
      <c r="AA46" s="8">
        <f t="shared" ca="1" si="37"/>
        <v>35</v>
      </c>
      <c r="AB46" s="8">
        <f t="shared" ca="1" si="21"/>
        <v>50</v>
      </c>
      <c r="AC46" s="4"/>
    </row>
    <row r="47" spans="1:32">
      <c r="A47" s="11">
        <v>0.71527777777777801</v>
      </c>
      <c r="B47" s="34">
        <v>44197.715277777781</v>
      </c>
      <c r="C47" s="8">
        <f t="shared" ca="1" si="38"/>
        <v>0.93345428104796446</v>
      </c>
      <c r="D47" s="8">
        <f t="shared" ca="1" si="38"/>
        <v>0.25068983275927081</v>
      </c>
      <c r="E47">
        <f t="shared" ca="1" si="22"/>
        <v>0</v>
      </c>
      <c r="F47" s="6">
        <f t="shared" ca="1" si="23"/>
        <v>0</v>
      </c>
      <c r="G47" t="str">
        <f t="shared" ca="1" si="24"/>
        <v>On Time</v>
      </c>
      <c r="H47" s="5">
        <f t="shared" ca="1" si="25"/>
        <v>0.71527777777777801</v>
      </c>
      <c r="I47">
        <f t="shared" ca="1" si="39"/>
        <v>0.547795187250256</v>
      </c>
      <c r="J47">
        <f t="shared" ca="1" si="39"/>
        <v>0.89604545276135983</v>
      </c>
      <c r="K47">
        <f t="shared" ca="1" si="26"/>
        <v>41</v>
      </c>
      <c r="L47" s="5">
        <f t="shared" ca="1" si="27"/>
        <v>0.74375000000000024</v>
      </c>
      <c r="M47" s="27">
        <f t="shared" ca="1" si="40"/>
        <v>0.66524613846022285</v>
      </c>
      <c r="N47" s="27">
        <f t="shared" ca="1" si="40"/>
        <v>0.54676775843041814</v>
      </c>
      <c r="O47" s="8">
        <f t="shared" ca="1" si="28"/>
        <v>348</v>
      </c>
      <c r="P47" s="6">
        <f t="shared" ca="1" si="29"/>
        <v>0.24166666666666667</v>
      </c>
      <c r="Q47" s="5">
        <f t="shared" ca="1" si="30"/>
        <v>0.98541666666666694</v>
      </c>
      <c r="R47" s="27">
        <f t="shared" ca="1" si="41"/>
        <v>0.84604498790078964</v>
      </c>
      <c r="S47" s="27">
        <f t="shared" ca="1" si="41"/>
        <v>0.74972912746399023</v>
      </c>
      <c r="T47" s="27">
        <f t="shared" ca="1" si="31"/>
        <v>31</v>
      </c>
      <c r="U47" s="5">
        <f t="shared" ca="1" si="32"/>
        <v>1.0069444444444446</v>
      </c>
      <c r="V47" s="27">
        <f t="shared" ca="1" si="33"/>
        <v>420</v>
      </c>
      <c r="W47" s="35">
        <f t="shared" ca="1" si="34"/>
        <v>44198.006944444445</v>
      </c>
      <c r="X47" s="6" t="str">
        <f t="shared" ca="1" si="35"/>
        <v>Late</v>
      </c>
      <c r="Y47" s="6">
        <f t="shared" ca="1" si="36"/>
        <v>3.4722222262644209E-3</v>
      </c>
      <c r="Z47" s="8">
        <f t="shared" ca="1" si="20"/>
        <v>0</v>
      </c>
      <c r="AA47" s="8">
        <f t="shared" ca="1" si="37"/>
        <v>5</v>
      </c>
      <c r="AB47" s="8">
        <f t="shared" ca="1" si="21"/>
        <v>50</v>
      </c>
      <c r="AC47" s="4"/>
    </row>
    <row r="48" spans="1:32">
      <c r="A48" s="3">
        <v>0.71527777777777801</v>
      </c>
      <c r="B48" s="34">
        <v>44197.715277777781</v>
      </c>
      <c r="C48" s="8">
        <f t="shared" ca="1" si="38"/>
        <v>0.17546766444146067</v>
      </c>
      <c r="D48" s="8">
        <f t="shared" ca="1" si="38"/>
        <v>0.82362883261315956</v>
      </c>
      <c r="E48">
        <f t="shared" ca="1" si="22"/>
        <v>38</v>
      </c>
      <c r="F48" s="6">
        <f t="shared" ca="1" si="23"/>
        <v>2.6388888888888889E-2</v>
      </c>
      <c r="G48" t="str">
        <f t="shared" ca="1" si="24"/>
        <v>Late</v>
      </c>
      <c r="H48" s="5">
        <f t="shared" ca="1" si="25"/>
        <v>0.74166666666666692</v>
      </c>
      <c r="I48">
        <f t="shared" ca="1" si="39"/>
        <v>0.77137204616186827</v>
      </c>
      <c r="J48">
        <f t="shared" ca="1" si="39"/>
        <v>0.97047248074973402</v>
      </c>
      <c r="K48">
        <f t="shared" ca="1" si="26"/>
        <v>47</v>
      </c>
      <c r="L48" s="5">
        <f t="shared" ca="1" si="27"/>
        <v>0.7743055555555558</v>
      </c>
      <c r="M48" s="27">
        <f t="shared" ca="1" si="40"/>
        <v>0.40435196898103942</v>
      </c>
      <c r="N48" s="27">
        <f t="shared" ca="1" si="40"/>
        <v>0.6347758781095113</v>
      </c>
      <c r="O48" s="8">
        <f t="shared" ca="1" si="28"/>
        <v>354</v>
      </c>
      <c r="P48" s="6">
        <f t="shared" ca="1" si="29"/>
        <v>0.24583333333333335</v>
      </c>
      <c r="Q48" s="5">
        <f t="shared" ca="1" si="30"/>
        <v>1.0201388888888892</v>
      </c>
      <c r="R48" s="27">
        <f t="shared" ca="1" si="41"/>
        <v>0.98464445970536973</v>
      </c>
      <c r="S48" s="27">
        <f t="shared" ca="1" si="41"/>
        <v>0.59641532732237756</v>
      </c>
      <c r="T48" s="27">
        <f t="shared" ca="1" si="31"/>
        <v>24</v>
      </c>
      <c r="U48" s="5">
        <f t="shared" ca="1" si="32"/>
        <v>1.0368055555555558</v>
      </c>
      <c r="V48" s="27">
        <f t="shared" ca="1" si="33"/>
        <v>463</v>
      </c>
      <c r="W48" s="35">
        <f t="shared" ca="1" si="34"/>
        <v>44198.036805555559</v>
      </c>
      <c r="X48" s="6" t="str">
        <f t="shared" ca="1" si="35"/>
        <v>Late</v>
      </c>
      <c r="Y48" s="6">
        <f t="shared" ca="1" si="36"/>
        <v>3.3333333340124227E-2</v>
      </c>
      <c r="Z48" s="8">
        <f t="shared" ca="1" si="20"/>
        <v>0</v>
      </c>
      <c r="AA48" s="8">
        <f t="shared" ca="1" si="37"/>
        <v>48</v>
      </c>
      <c r="AB48" s="8">
        <f t="shared" ca="1" si="21"/>
        <v>480</v>
      </c>
      <c r="AC48" s="4"/>
    </row>
    <row r="49" spans="1:29">
      <c r="A49" s="11">
        <v>0.71527777777777801</v>
      </c>
      <c r="B49" s="34">
        <v>44197.715277777781</v>
      </c>
      <c r="C49" s="8">
        <f t="shared" ca="1" si="38"/>
        <v>0.17948388712850949</v>
      </c>
      <c r="D49" s="8">
        <f t="shared" ca="1" si="38"/>
        <v>0.16235657363338296</v>
      </c>
      <c r="E49">
        <f t="shared" ca="1" si="22"/>
        <v>4</v>
      </c>
      <c r="F49" s="6">
        <f t="shared" ca="1" si="23"/>
        <v>2.7777777777777779E-3</v>
      </c>
      <c r="G49" t="str">
        <f t="shared" ca="1" si="24"/>
        <v>Late</v>
      </c>
      <c r="H49" s="5">
        <f t="shared" ca="1" si="25"/>
        <v>0.71805555555555578</v>
      </c>
      <c r="I49">
        <f t="shared" ca="1" si="39"/>
        <v>0.67037405667136096</v>
      </c>
      <c r="J49">
        <f t="shared" ca="1" si="39"/>
        <v>0.42017629926599009</v>
      </c>
      <c r="K49">
        <f t="shared" ca="1" si="26"/>
        <v>21</v>
      </c>
      <c r="L49" s="5">
        <f t="shared" ca="1" si="27"/>
        <v>0.73263888888888906</v>
      </c>
      <c r="M49" s="27">
        <f t="shared" ca="1" si="40"/>
        <v>0.74182929871880021</v>
      </c>
      <c r="N49" s="27">
        <f t="shared" ca="1" si="40"/>
        <v>0.72126072985523271</v>
      </c>
      <c r="O49" s="8">
        <f t="shared" ca="1" si="28"/>
        <v>361</v>
      </c>
      <c r="P49" s="6">
        <f t="shared" ca="1" si="29"/>
        <v>0.25069444444444444</v>
      </c>
      <c r="Q49" s="5">
        <f t="shared" ca="1" si="30"/>
        <v>0.9833333333333335</v>
      </c>
      <c r="R49" s="27">
        <f t="shared" ca="1" si="41"/>
        <v>0.81403199677828364</v>
      </c>
      <c r="S49" s="27">
        <f t="shared" ca="1" si="41"/>
        <v>0.32547959395848425</v>
      </c>
      <c r="T49" s="27">
        <f t="shared" ca="1" si="31"/>
        <v>15</v>
      </c>
      <c r="U49" s="5">
        <f t="shared" ca="1" si="32"/>
        <v>0.99375000000000013</v>
      </c>
      <c r="V49" s="27">
        <f t="shared" ca="1" si="33"/>
        <v>401</v>
      </c>
      <c r="W49" s="35">
        <f t="shared" ca="1" si="34"/>
        <v>44197.993750000001</v>
      </c>
      <c r="X49" s="6" t="str">
        <f t="shared" ca="1" si="35"/>
        <v>Early Arrival</v>
      </c>
      <c r="Y49" s="6">
        <f t="shared" ca="1" si="36"/>
        <v>9.7222222175332718E-3</v>
      </c>
      <c r="Z49" s="8">
        <f t="shared" ca="1" si="20"/>
        <v>0</v>
      </c>
      <c r="AA49" s="8">
        <f t="shared" ca="1" si="37"/>
        <v>14</v>
      </c>
      <c r="AB49" s="8">
        <f t="shared" ca="1" si="21"/>
        <v>-140</v>
      </c>
      <c r="AC49" s="4"/>
    </row>
    <row r="50" spans="1:29">
      <c r="A50" s="3">
        <v>0.71527777777777801</v>
      </c>
      <c r="B50" s="34">
        <v>44197.715277777781</v>
      </c>
      <c r="C50" s="8">
        <f t="shared" ca="1" si="38"/>
        <v>0.844998133414258</v>
      </c>
      <c r="D50" s="8">
        <f t="shared" ca="1" si="38"/>
        <v>0.36897029562486894</v>
      </c>
      <c r="E50">
        <f t="shared" ca="1" si="22"/>
        <v>-1</v>
      </c>
      <c r="F50" s="6">
        <f t="shared" ca="1" si="23"/>
        <v>6.9444444444444447E-4</v>
      </c>
      <c r="G50" t="str">
        <f t="shared" ca="1" si="24"/>
        <v>Early Departure</v>
      </c>
      <c r="H50" s="5">
        <f t="shared" ca="1" si="25"/>
        <v>0.71458333333333357</v>
      </c>
      <c r="I50">
        <f t="shared" ca="1" si="39"/>
        <v>0.1983527803728532</v>
      </c>
      <c r="J50">
        <f t="shared" ca="1" si="39"/>
        <v>3.5273504402921652E-2</v>
      </c>
      <c r="K50">
        <f t="shared" ca="1" si="26"/>
        <v>7</v>
      </c>
      <c r="L50" s="5">
        <f t="shared" ca="1" si="27"/>
        <v>0.71944444444444466</v>
      </c>
      <c r="M50" s="27">
        <f t="shared" ca="1" si="40"/>
        <v>0.74788375368441262</v>
      </c>
      <c r="N50" s="27">
        <f t="shared" ca="1" si="40"/>
        <v>0.46082259542073545</v>
      </c>
      <c r="O50" s="8">
        <f t="shared" ca="1" si="28"/>
        <v>342</v>
      </c>
      <c r="P50" s="6">
        <f t="shared" ca="1" si="29"/>
        <v>0.23750000000000002</v>
      </c>
      <c r="Q50" s="5">
        <f t="shared" ca="1" si="30"/>
        <v>0.95694444444444471</v>
      </c>
      <c r="R50" s="27">
        <f t="shared" ca="1" si="41"/>
        <v>0.56590294551888631</v>
      </c>
      <c r="S50" s="27">
        <f t="shared" ca="1" si="41"/>
        <v>0.69468960585136963</v>
      </c>
      <c r="T50" s="27">
        <f t="shared" ca="1" si="31"/>
        <v>28</v>
      </c>
      <c r="U50" s="5">
        <f t="shared" ca="1" si="32"/>
        <v>0.97638888888888919</v>
      </c>
      <c r="V50" s="27">
        <f t="shared" ca="1" si="33"/>
        <v>376</v>
      </c>
      <c r="W50" s="35">
        <f t="shared" ca="1" si="34"/>
        <v>44197.976388888892</v>
      </c>
      <c r="X50" s="6" t="str">
        <f t="shared" ca="1" si="35"/>
        <v>Early Arrival</v>
      </c>
      <c r="Y50" s="6">
        <f t="shared" ca="1" si="36"/>
        <v>2.7083333327027503E-2</v>
      </c>
      <c r="Z50" s="8">
        <f t="shared" ca="1" si="20"/>
        <v>0</v>
      </c>
      <c r="AA50" s="8">
        <f t="shared" ca="1" si="37"/>
        <v>39</v>
      </c>
      <c r="AB50" s="8">
        <f t="shared" ca="1" si="21"/>
        <v>90</v>
      </c>
      <c r="AC50" s="4"/>
    </row>
    <row r="51" spans="1:29">
      <c r="A51" s="11">
        <v>0.71527777777777801</v>
      </c>
      <c r="B51" s="34">
        <v>44197.715277777781</v>
      </c>
      <c r="C51" s="8">
        <f t="shared" ca="1" si="38"/>
        <v>0.83905902212139172</v>
      </c>
      <c r="D51" s="8">
        <f t="shared" ca="1" si="38"/>
        <v>0.67342953382984927</v>
      </c>
      <c r="E51">
        <f t="shared" ca="1" si="22"/>
        <v>-4</v>
      </c>
      <c r="F51" s="6">
        <f t="shared" ca="1" si="23"/>
        <v>2.7777777777777779E-3</v>
      </c>
      <c r="G51" t="str">
        <f t="shared" ca="1" si="24"/>
        <v>Early Departure</v>
      </c>
      <c r="H51" s="5">
        <f t="shared" ca="1" si="25"/>
        <v>0.71250000000000024</v>
      </c>
      <c r="I51">
        <f t="shared" ca="1" si="39"/>
        <v>0.48630381891179808</v>
      </c>
      <c r="J51">
        <f t="shared" ca="1" si="39"/>
        <v>0.71145533908531278</v>
      </c>
      <c r="K51">
        <f t="shared" ca="1" si="26"/>
        <v>31</v>
      </c>
      <c r="L51" s="5">
        <f t="shared" ca="1" si="27"/>
        <v>0.73402777777777806</v>
      </c>
      <c r="M51" s="27">
        <f t="shared" ca="1" si="40"/>
        <v>0.37547437724989718</v>
      </c>
      <c r="N51" s="27">
        <f t="shared" ca="1" si="40"/>
        <v>0.9491280913220822</v>
      </c>
      <c r="O51" s="8">
        <f t="shared" ca="1" si="28"/>
        <v>390</v>
      </c>
      <c r="P51" s="6">
        <f t="shared" ca="1" si="29"/>
        <v>0.27083333333333331</v>
      </c>
      <c r="Q51" s="5">
        <f t="shared" ca="1" si="30"/>
        <v>1.0048611111111114</v>
      </c>
      <c r="R51" s="27">
        <f t="shared" ca="1" si="41"/>
        <v>0.37991943709985587</v>
      </c>
      <c r="S51" s="27">
        <f t="shared" ca="1" si="41"/>
        <v>0.25619500508811932</v>
      </c>
      <c r="T51" s="27">
        <f t="shared" ca="1" si="31"/>
        <v>13</v>
      </c>
      <c r="U51" s="5">
        <f t="shared" ca="1" si="32"/>
        <v>1.0138888888888893</v>
      </c>
      <c r="V51" s="27">
        <f t="shared" ca="1" si="33"/>
        <v>430</v>
      </c>
      <c r="W51" s="35">
        <f t="shared" ca="1" si="34"/>
        <v>44198.013888888891</v>
      </c>
      <c r="X51" s="6" t="str">
        <f t="shared" ca="1" si="35"/>
        <v>Late</v>
      </c>
      <c r="Y51" s="6">
        <f t="shared" ca="1" si="36"/>
        <v>1.0416666671517305E-2</v>
      </c>
      <c r="Z51" s="8">
        <f t="shared" ca="1" si="20"/>
        <v>0</v>
      </c>
      <c r="AA51" s="8">
        <f t="shared" ca="1" si="37"/>
        <v>15</v>
      </c>
      <c r="AB51" s="8">
        <f t="shared" ca="1" si="21"/>
        <v>150</v>
      </c>
      <c r="AC51" s="4"/>
    </row>
    <row r="52" spans="1:29">
      <c r="A52" s="3">
        <v>0.71527777777777801</v>
      </c>
      <c r="B52" s="34">
        <v>44197.715277777781</v>
      </c>
      <c r="C52" s="8">
        <f t="shared" ca="1" si="38"/>
        <v>0.80540272660805079</v>
      </c>
      <c r="D52" s="8">
        <f t="shared" ca="1" si="38"/>
        <v>0.67104972410508457</v>
      </c>
      <c r="E52">
        <f t="shared" ca="1" si="22"/>
        <v>-4</v>
      </c>
      <c r="F52" s="6">
        <f t="shared" ca="1" si="23"/>
        <v>2.7777777777777779E-3</v>
      </c>
      <c r="G52" t="str">
        <f t="shared" ca="1" si="24"/>
        <v>Early Departure</v>
      </c>
      <c r="H52" s="5">
        <f t="shared" ca="1" si="25"/>
        <v>0.71250000000000024</v>
      </c>
      <c r="I52">
        <f t="shared" ca="1" si="39"/>
        <v>0.86095918728438614</v>
      </c>
      <c r="J52">
        <f t="shared" ca="1" si="39"/>
        <v>0.53184336071421912</v>
      </c>
      <c r="K52">
        <f t="shared" ca="1" si="26"/>
        <v>24</v>
      </c>
      <c r="L52" s="5">
        <f t="shared" ca="1" si="27"/>
        <v>0.72916666666666696</v>
      </c>
      <c r="M52" s="27">
        <f t="shared" ca="1" si="40"/>
        <v>0.31493760425285289</v>
      </c>
      <c r="N52" s="27">
        <f t="shared" ca="1" si="40"/>
        <v>0.11839511323471286</v>
      </c>
      <c r="O52" s="8">
        <f t="shared" ca="1" si="28"/>
        <v>319</v>
      </c>
      <c r="P52" s="6">
        <f t="shared" ca="1" si="29"/>
        <v>0.22152777777777777</v>
      </c>
      <c r="Q52" s="5">
        <f t="shared" ca="1" si="30"/>
        <v>0.95069444444444473</v>
      </c>
      <c r="R52" s="27">
        <f t="shared" ca="1" si="41"/>
        <v>0.60149204019521274</v>
      </c>
      <c r="S52" s="27">
        <f t="shared" ca="1" si="41"/>
        <v>0.40731602332069161</v>
      </c>
      <c r="T52" s="27">
        <f t="shared" ca="1" si="31"/>
        <v>18</v>
      </c>
      <c r="U52" s="5">
        <f t="shared" ca="1" si="32"/>
        <v>0.96319444444444469</v>
      </c>
      <c r="V52" s="27">
        <f t="shared" ca="1" si="33"/>
        <v>357</v>
      </c>
      <c r="W52" s="35">
        <f t="shared" ca="1" si="34"/>
        <v>44197.963194444448</v>
      </c>
      <c r="X52" s="6" t="str">
        <f t="shared" ca="1" si="35"/>
        <v>Early Arrival</v>
      </c>
      <c r="Y52" s="6">
        <f t="shared" ca="1" si="36"/>
        <v>4.0277777770825196E-2</v>
      </c>
      <c r="Z52" s="8">
        <f t="shared" ca="1" si="20"/>
        <v>0</v>
      </c>
      <c r="AA52" s="8">
        <f t="shared" ca="1" si="37"/>
        <v>58</v>
      </c>
      <c r="AB52" s="8">
        <f t="shared" ca="1" si="21"/>
        <v>280</v>
      </c>
      <c r="AC52" s="4"/>
    </row>
    <row r="53" spans="1:29">
      <c r="A53" s="11">
        <v>0.71527777777777801</v>
      </c>
      <c r="B53" s="34">
        <v>44197.715277777781</v>
      </c>
      <c r="C53" s="8">
        <f t="shared" ca="1" si="38"/>
        <v>0.6672793132046303</v>
      </c>
      <c r="D53" s="8">
        <f t="shared" ca="1" si="38"/>
        <v>0.74910509823244631</v>
      </c>
      <c r="E53">
        <f t="shared" ca="1" si="22"/>
        <v>-4</v>
      </c>
      <c r="F53" s="6">
        <f t="shared" ca="1" si="23"/>
        <v>2.7777777777777779E-3</v>
      </c>
      <c r="G53" t="str">
        <f t="shared" ca="1" si="24"/>
        <v>Early Departure</v>
      </c>
      <c r="H53" s="5">
        <f t="shared" ca="1" si="25"/>
        <v>0.71250000000000024</v>
      </c>
      <c r="I53">
        <f t="shared" ca="1" si="39"/>
        <v>0.67025077432453428</v>
      </c>
      <c r="J53">
        <f t="shared" ca="1" si="39"/>
        <v>0.76599879817596228</v>
      </c>
      <c r="K53">
        <f t="shared" ca="1" si="26"/>
        <v>33</v>
      </c>
      <c r="L53" s="5">
        <f t="shared" ca="1" si="27"/>
        <v>0.73541666666666694</v>
      </c>
      <c r="M53" s="27">
        <f t="shared" ca="1" si="40"/>
        <v>0.19582688105354651</v>
      </c>
      <c r="N53" s="27">
        <f t="shared" ca="1" si="40"/>
        <v>0.59778701218189767</v>
      </c>
      <c r="O53" s="8">
        <f t="shared" ca="1" si="28"/>
        <v>347</v>
      </c>
      <c r="P53" s="6">
        <f t="shared" ca="1" si="29"/>
        <v>0.24097222222222223</v>
      </c>
      <c r="Q53" s="5">
        <f t="shared" ca="1" si="30"/>
        <v>0.97638888888888919</v>
      </c>
      <c r="R53" s="27">
        <f t="shared" ca="1" si="41"/>
        <v>0.45346877843132516</v>
      </c>
      <c r="S53" s="27">
        <f t="shared" ca="1" si="41"/>
        <v>0.47276555350926386</v>
      </c>
      <c r="T53" s="27">
        <f t="shared" ca="1" si="31"/>
        <v>20</v>
      </c>
      <c r="U53" s="5">
        <f t="shared" ca="1" si="32"/>
        <v>0.99027777777777803</v>
      </c>
      <c r="V53" s="27">
        <f t="shared" ca="1" si="33"/>
        <v>396</v>
      </c>
      <c r="W53" s="35">
        <f t="shared" ca="1" si="34"/>
        <v>44197.990277777782</v>
      </c>
      <c r="X53" s="6" t="str">
        <f t="shared" ca="1" si="35"/>
        <v>Early Arrival</v>
      </c>
      <c r="Y53" s="6">
        <f t="shared" ca="1" si="36"/>
        <v>1.3194444436521735E-2</v>
      </c>
      <c r="Z53" s="8">
        <f t="shared" ca="1" si="20"/>
        <v>0</v>
      </c>
      <c r="AA53" s="8">
        <f t="shared" ca="1" si="37"/>
        <v>19</v>
      </c>
      <c r="AB53" s="8">
        <f t="shared" ca="1" si="21"/>
        <v>-190</v>
      </c>
      <c r="AC53" s="4"/>
    </row>
    <row r="54" spans="1:29">
      <c r="A54" s="3">
        <v>0.71527777777777801</v>
      </c>
      <c r="B54" s="34">
        <v>44197.715277777781</v>
      </c>
      <c r="C54" s="8">
        <f t="shared" ca="1" si="38"/>
        <v>0.63999446404230376</v>
      </c>
      <c r="D54" s="8">
        <f t="shared" ca="1" si="38"/>
        <v>0.9569904037916962</v>
      </c>
      <c r="E54">
        <f t="shared" ca="1" si="22"/>
        <v>-10</v>
      </c>
      <c r="F54" s="6">
        <f t="shared" ca="1" si="23"/>
        <v>6.9444444444444441E-3</v>
      </c>
      <c r="G54" t="str">
        <f t="shared" ca="1" si="24"/>
        <v>Early Departure</v>
      </c>
      <c r="H54" s="5">
        <f t="shared" ca="1" si="25"/>
        <v>0.70833333333333359</v>
      </c>
      <c r="I54">
        <f t="shared" ca="1" si="39"/>
        <v>0.641557270364705</v>
      </c>
      <c r="J54">
        <f t="shared" ca="1" si="39"/>
        <v>0.62136114113302243</v>
      </c>
      <c r="K54">
        <f t="shared" ca="1" si="26"/>
        <v>27</v>
      </c>
      <c r="L54" s="5">
        <f t="shared" ca="1" si="27"/>
        <v>0.72708333333333364</v>
      </c>
      <c r="M54" s="27">
        <f t="shared" ca="1" si="40"/>
        <v>0.11492639202663846</v>
      </c>
      <c r="N54" s="27">
        <f t="shared" ca="1" si="40"/>
        <v>0.22936676160629199</v>
      </c>
      <c r="O54" s="8">
        <f t="shared" ca="1" si="28"/>
        <v>328</v>
      </c>
      <c r="P54" s="6">
        <f t="shared" ca="1" si="29"/>
        <v>0.22777777777777777</v>
      </c>
      <c r="Q54" s="5">
        <f t="shared" ca="1" si="30"/>
        <v>0.95486111111111138</v>
      </c>
      <c r="R54" s="27">
        <f t="shared" ca="1" si="41"/>
        <v>0.32027205503349532</v>
      </c>
      <c r="S54" s="27">
        <f t="shared" ca="1" si="41"/>
        <v>0.86188273003032234</v>
      </c>
      <c r="T54" s="27">
        <f t="shared" ca="1" si="31"/>
        <v>37</v>
      </c>
      <c r="U54" s="5">
        <f t="shared" ca="1" si="32"/>
        <v>0.98055555555555585</v>
      </c>
      <c r="V54" s="27">
        <f t="shared" ca="1" si="33"/>
        <v>382</v>
      </c>
      <c r="W54" s="35">
        <f t="shared" ca="1" si="34"/>
        <v>44197.980555555558</v>
      </c>
      <c r="X54" s="6" t="str">
        <f t="shared" ca="1" si="35"/>
        <v>Early Arrival</v>
      </c>
      <c r="Y54" s="6">
        <f t="shared" ca="1" si="36"/>
        <v>2.2916666661330964E-2</v>
      </c>
      <c r="Z54" s="8">
        <f t="shared" ca="1" si="20"/>
        <v>0</v>
      </c>
      <c r="AA54" s="8">
        <f t="shared" ca="1" si="37"/>
        <v>33</v>
      </c>
      <c r="AB54" s="8">
        <f t="shared" ca="1" si="21"/>
        <v>30</v>
      </c>
      <c r="AC54" s="4"/>
    </row>
    <row r="55" spans="1:29">
      <c r="A55" s="11">
        <v>0.71527777777777801</v>
      </c>
      <c r="B55" s="34">
        <v>44197.715277777781</v>
      </c>
      <c r="C55" s="8">
        <f t="shared" ca="1" si="38"/>
        <v>0.56995949500458165</v>
      </c>
      <c r="D55" s="8">
        <f t="shared" ca="1" si="38"/>
        <v>0.7818842769374631</v>
      </c>
      <c r="E55">
        <f t="shared" ca="1" si="22"/>
        <v>-5</v>
      </c>
      <c r="F55" s="6">
        <f t="shared" ca="1" si="23"/>
        <v>3.472222222222222E-3</v>
      </c>
      <c r="G55" t="str">
        <f t="shared" ca="1" si="24"/>
        <v>Early Departure</v>
      </c>
      <c r="H55" s="5">
        <f t="shared" ca="1" si="25"/>
        <v>0.7118055555555558</v>
      </c>
      <c r="I55">
        <f t="shared" ca="1" si="39"/>
        <v>0.55718010696952169</v>
      </c>
      <c r="J55">
        <f t="shared" ca="1" si="39"/>
        <v>0.74066043420155303</v>
      </c>
      <c r="K55">
        <f t="shared" ca="1" si="26"/>
        <v>32</v>
      </c>
      <c r="L55" s="5">
        <f t="shared" ca="1" si="27"/>
        <v>0.73402777777777806</v>
      </c>
      <c r="M55" s="27">
        <f t="shared" ca="1" si="40"/>
        <v>0.85463546224524412</v>
      </c>
      <c r="N55" s="27">
        <f t="shared" ca="1" si="40"/>
        <v>0.51881078336107467</v>
      </c>
      <c r="O55" s="8">
        <f t="shared" ca="1" si="28"/>
        <v>346</v>
      </c>
      <c r="P55" s="6">
        <f t="shared" ca="1" si="29"/>
        <v>0.24027777777777778</v>
      </c>
      <c r="Q55" s="5">
        <f t="shared" ca="1" si="30"/>
        <v>0.97430555555555587</v>
      </c>
      <c r="R55" s="27">
        <f t="shared" ca="1" si="41"/>
        <v>0.5738225937995991</v>
      </c>
      <c r="S55" s="27">
        <f t="shared" ca="1" si="41"/>
        <v>0.54550388576461828</v>
      </c>
      <c r="T55" s="27">
        <f t="shared" ca="1" si="31"/>
        <v>22</v>
      </c>
      <c r="U55" s="5">
        <f t="shared" ca="1" si="32"/>
        <v>0.98958333333333359</v>
      </c>
      <c r="V55" s="27">
        <f t="shared" ca="1" si="33"/>
        <v>395</v>
      </c>
      <c r="W55" s="35">
        <f t="shared" ca="1" si="34"/>
        <v>44197.989583333336</v>
      </c>
      <c r="X55" s="6" t="str">
        <f t="shared" ca="1" si="35"/>
        <v>Early Arrival</v>
      </c>
      <c r="Y55" s="6">
        <f t="shared" ca="1" si="36"/>
        <v>1.3888888883229811E-2</v>
      </c>
      <c r="Z55" s="8">
        <f t="shared" ca="1" si="20"/>
        <v>0</v>
      </c>
      <c r="AA55" s="8">
        <f t="shared" ca="1" si="37"/>
        <v>20</v>
      </c>
      <c r="AB55" s="8">
        <f t="shared" ca="1" si="21"/>
        <v>-200</v>
      </c>
      <c r="AC55" s="4"/>
    </row>
    <row r="56" spans="1:29">
      <c r="A56" s="3">
        <v>0.71527777777777801</v>
      </c>
      <c r="B56" s="34">
        <v>44197.715277777781</v>
      </c>
      <c r="C56" s="8">
        <f t="shared" ca="1" si="38"/>
        <v>0.77806427952098667</v>
      </c>
      <c r="D56" s="8">
        <f t="shared" ca="1" si="38"/>
        <v>0.93557751244530174</v>
      </c>
      <c r="E56">
        <f t="shared" ca="1" si="22"/>
        <v>-9</v>
      </c>
      <c r="F56" s="6">
        <f t="shared" ca="1" si="23"/>
        <v>6.2499999999999995E-3</v>
      </c>
      <c r="G56" t="str">
        <f t="shared" ca="1" si="24"/>
        <v>Early Departure</v>
      </c>
      <c r="H56" s="5">
        <f t="shared" ca="1" si="25"/>
        <v>0.70902777777777803</v>
      </c>
      <c r="I56">
        <f t="shared" ca="1" si="39"/>
        <v>0.65787231887582853</v>
      </c>
      <c r="J56">
        <f t="shared" ca="1" si="39"/>
        <v>0.55671179377855839</v>
      </c>
      <c r="K56">
        <f t="shared" ca="1" si="26"/>
        <v>25</v>
      </c>
      <c r="L56" s="5">
        <f t="shared" ca="1" si="27"/>
        <v>0.72638888888888919</v>
      </c>
      <c r="M56" s="27">
        <f t="shared" ca="1" si="40"/>
        <v>0.3155820400022441</v>
      </c>
      <c r="N56" s="27">
        <f t="shared" ca="1" si="40"/>
        <v>0.34716675100003702</v>
      </c>
      <c r="O56" s="8">
        <f t="shared" ca="1" si="28"/>
        <v>335</v>
      </c>
      <c r="P56" s="6">
        <f t="shared" ca="1" si="29"/>
        <v>0.23263888888888887</v>
      </c>
      <c r="Q56" s="5">
        <f t="shared" ca="1" si="30"/>
        <v>0.95902777777777803</v>
      </c>
      <c r="R56" s="27">
        <f t="shared" ca="1" si="41"/>
        <v>0.91917597763784631</v>
      </c>
      <c r="S56" s="27">
        <f t="shared" ca="1" si="41"/>
        <v>0.96423474788682828</v>
      </c>
      <c r="T56" s="27">
        <f t="shared" ca="1" si="31"/>
        <v>47</v>
      </c>
      <c r="U56" s="5">
        <f t="shared" ca="1" si="32"/>
        <v>0.99166666666666692</v>
      </c>
      <c r="V56" s="27">
        <f t="shared" ca="1" si="33"/>
        <v>398</v>
      </c>
      <c r="W56" s="35">
        <f t="shared" ca="1" si="34"/>
        <v>44197.991666666669</v>
      </c>
      <c r="X56" s="6" t="str">
        <f t="shared" ca="1" si="35"/>
        <v>Early Arrival</v>
      </c>
      <c r="Y56" s="6">
        <f t="shared" ca="1" si="36"/>
        <v>1.1805555550381541E-2</v>
      </c>
      <c r="Z56" s="8">
        <f t="shared" ca="1" si="20"/>
        <v>0</v>
      </c>
      <c r="AA56" s="8">
        <f t="shared" ca="1" si="37"/>
        <v>17</v>
      </c>
      <c r="AB56" s="8">
        <f t="shared" ca="1" si="21"/>
        <v>-170</v>
      </c>
      <c r="AC56" s="4"/>
    </row>
    <row r="57" spans="1:29">
      <c r="A57" s="11">
        <v>0.71527777777777801</v>
      </c>
      <c r="B57" s="34">
        <v>44197.715277777781</v>
      </c>
      <c r="C57" s="8">
        <f t="shared" ca="1" si="38"/>
        <v>0.21997061314142619</v>
      </c>
      <c r="D57" s="8">
        <f t="shared" ca="1" si="38"/>
        <v>3.7915158214857025E-2</v>
      </c>
      <c r="E57">
        <f t="shared" ca="1" si="22"/>
        <v>1</v>
      </c>
      <c r="F57" s="6">
        <f t="shared" ca="1" si="23"/>
        <v>6.9444444444444447E-4</v>
      </c>
      <c r="G57" t="str">
        <f t="shared" ca="1" si="24"/>
        <v>Late</v>
      </c>
      <c r="H57" s="5">
        <f t="shared" ca="1" si="25"/>
        <v>0.71597222222222245</v>
      </c>
      <c r="I57">
        <f t="shared" ca="1" si="39"/>
        <v>0.75948942351194304</v>
      </c>
      <c r="J57">
        <f t="shared" ca="1" si="39"/>
        <v>0.38029531758183421</v>
      </c>
      <c r="K57">
        <f t="shared" ca="1" si="26"/>
        <v>20</v>
      </c>
      <c r="L57" s="5">
        <f t="shared" ca="1" si="27"/>
        <v>0.72986111111111129</v>
      </c>
      <c r="M57" s="27">
        <f t="shared" ca="1" si="40"/>
        <v>0.72069800192885991</v>
      </c>
      <c r="N57" s="27">
        <f t="shared" ca="1" si="40"/>
        <v>0.6687932464400913</v>
      </c>
      <c r="O57" s="8">
        <f t="shared" ca="1" si="28"/>
        <v>357</v>
      </c>
      <c r="P57" s="6">
        <f t="shared" ca="1" si="29"/>
        <v>0.24791666666666667</v>
      </c>
      <c r="Q57" s="5">
        <f t="shared" ca="1" si="30"/>
        <v>0.97777777777777797</v>
      </c>
      <c r="R57" s="27">
        <f t="shared" ca="1" si="41"/>
        <v>0.87444309781916352</v>
      </c>
      <c r="S57" s="27">
        <f t="shared" ca="1" si="41"/>
        <v>0.85704523142108802</v>
      </c>
      <c r="T57" s="27">
        <f t="shared" ca="1" si="31"/>
        <v>37</v>
      </c>
      <c r="U57" s="5">
        <f t="shared" ca="1" si="32"/>
        <v>1.0034722222222223</v>
      </c>
      <c r="V57" s="27">
        <f t="shared" ca="1" si="33"/>
        <v>415</v>
      </c>
      <c r="W57" s="35">
        <f t="shared" ca="1" si="34"/>
        <v>44198.003472222226</v>
      </c>
      <c r="X57" s="6" t="str">
        <f t="shared" ca="1" si="35"/>
        <v>On Time</v>
      </c>
      <c r="Y57" s="6">
        <f t="shared" ca="1" si="36"/>
        <v>0</v>
      </c>
      <c r="Z57" s="8">
        <f t="shared" ca="1" si="20"/>
        <v>0</v>
      </c>
      <c r="AA57" s="8">
        <f t="shared" ca="1" si="37"/>
        <v>0</v>
      </c>
      <c r="AB57" s="8">
        <f t="shared" ca="1" si="21"/>
        <v>0</v>
      </c>
      <c r="AC57" s="4"/>
    </row>
    <row r="58" spans="1:29">
      <c r="A58" s="3">
        <v>0.71527777777777801</v>
      </c>
      <c r="B58" s="34">
        <v>44197.715277777781</v>
      </c>
      <c r="C58" s="8">
        <f t="shared" ca="1" si="38"/>
        <v>2.1806163210496887E-2</v>
      </c>
      <c r="D58" s="8">
        <f t="shared" ca="1" si="38"/>
        <v>8.1928441074104463E-2</v>
      </c>
      <c r="E58">
        <f t="shared" ca="1" si="22"/>
        <v>2</v>
      </c>
      <c r="F58" s="6">
        <f t="shared" ca="1" si="23"/>
        <v>1.3888888888888889E-3</v>
      </c>
      <c r="G58" t="str">
        <f t="shared" ca="1" si="24"/>
        <v>Late</v>
      </c>
      <c r="H58" s="5">
        <f t="shared" ca="1" si="25"/>
        <v>0.7166666666666669</v>
      </c>
      <c r="I58">
        <f t="shared" ca="1" si="39"/>
        <v>0.3275062135248894</v>
      </c>
      <c r="J58">
        <f t="shared" ca="1" si="39"/>
        <v>0.35272610596485443</v>
      </c>
      <c r="K58">
        <f t="shared" ca="1" si="26"/>
        <v>19</v>
      </c>
      <c r="L58" s="5">
        <f t="shared" ca="1" si="27"/>
        <v>0.72986111111111129</v>
      </c>
      <c r="M58" s="27">
        <f t="shared" ca="1" si="40"/>
        <v>0.53886989175531985</v>
      </c>
      <c r="N58" s="27">
        <f t="shared" ca="1" si="40"/>
        <v>0.16644273190490022</v>
      </c>
      <c r="O58" s="8">
        <f t="shared" ca="1" si="28"/>
        <v>325</v>
      </c>
      <c r="P58" s="6">
        <f t="shared" ca="1" si="29"/>
        <v>0.22569444444444445</v>
      </c>
      <c r="Q58" s="5">
        <f t="shared" ca="1" si="30"/>
        <v>0.95555555555555571</v>
      </c>
      <c r="R58" s="27">
        <f t="shared" ca="1" si="41"/>
        <v>0.8161029467412978</v>
      </c>
      <c r="S58" s="27">
        <f t="shared" ca="1" si="41"/>
        <v>2.9068589584907545E-2</v>
      </c>
      <c r="T58" s="27">
        <f t="shared" ca="1" si="31"/>
        <v>7</v>
      </c>
      <c r="U58" s="5">
        <f t="shared" ca="1" si="32"/>
        <v>0.96041666666666681</v>
      </c>
      <c r="V58" s="27">
        <f t="shared" ca="1" si="33"/>
        <v>353</v>
      </c>
      <c r="W58" s="35">
        <f t="shared" ca="1" si="34"/>
        <v>44197.960416666669</v>
      </c>
      <c r="X58" s="6" t="str">
        <f t="shared" ca="1" si="35"/>
        <v>Early Arrival</v>
      </c>
      <c r="Y58" s="6">
        <f t="shared" ca="1" si="36"/>
        <v>4.3055555550381541E-2</v>
      </c>
      <c r="Z58" s="8">
        <f t="shared" ca="1" si="20"/>
        <v>1</v>
      </c>
      <c r="AA58" s="8">
        <f t="shared" ca="1" si="37"/>
        <v>2</v>
      </c>
      <c r="AB58" s="8">
        <f t="shared" ca="1" si="21"/>
        <v>320</v>
      </c>
      <c r="AC58" s="4"/>
    </row>
    <row r="59" spans="1:29">
      <c r="A59" s="11">
        <v>0.71527777777777801</v>
      </c>
      <c r="B59" s="34">
        <v>44197.715277777781</v>
      </c>
      <c r="C59" s="8">
        <f t="shared" ca="1" si="38"/>
        <v>8.0069611594494328E-3</v>
      </c>
      <c r="D59" s="8">
        <f t="shared" ca="1" si="38"/>
        <v>0.66438452231907119</v>
      </c>
      <c r="E59">
        <f t="shared" ca="1" si="22"/>
        <v>24</v>
      </c>
      <c r="F59" s="6">
        <f t="shared" ca="1" si="23"/>
        <v>1.6666666666666666E-2</v>
      </c>
      <c r="G59" t="str">
        <f t="shared" ca="1" si="24"/>
        <v>Late</v>
      </c>
      <c r="H59" s="5">
        <f t="shared" ca="1" si="25"/>
        <v>0.73194444444444473</v>
      </c>
      <c r="I59">
        <f t="shared" ca="1" si="39"/>
        <v>0.10845466061071896</v>
      </c>
      <c r="J59">
        <f t="shared" ca="1" si="39"/>
        <v>0.59707536991767884</v>
      </c>
      <c r="K59">
        <f t="shared" ca="1" si="26"/>
        <v>24</v>
      </c>
      <c r="L59" s="5">
        <f t="shared" ca="1" si="27"/>
        <v>0.74861111111111145</v>
      </c>
      <c r="M59" s="27">
        <f t="shared" ca="1" si="40"/>
        <v>0.74807604652762361</v>
      </c>
      <c r="N59" s="27">
        <f t="shared" ca="1" si="40"/>
        <v>2.5282549135325572E-2</v>
      </c>
      <c r="O59" s="8">
        <f t="shared" ca="1" si="28"/>
        <v>318</v>
      </c>
      <c r="P59" s="6">
        <f t="shared" ca="1" si="29"/>
        <v>0.22083333333333333</v>
      </c>
      <c r="Q59" s="5">
        <f t="shared" ca="1" si="30"/>
        <v>0.96944444444444478</v>
      </c>
      <c r="R59" s="27">
        <f t="shared" ca="1" si="41"/>
        <v>0.38604840432598952</v>
      </c>
      <c r="S59" s="27">
        <f t="shared" ca="1" si="41"/>
        <v>0.68216242432711649</v>
      </c>
      <c r="T59" s="27">
        <f t="shared" ca="1" si="31"/>
        <v>28</v>
      </c>
      <c r="U59" s="5">
        <f t="shared" ca="1" si="32"/>
        <v>0.98888888888888926</v>
      </c>
      <c r="V59" s="27">
        <f t="shared" ca="1" si="33"/>
        <v>394</v>
      </c>
      <c r="W59" s="35">
        <f t="shared" ca="1" si="34"/>
        <v>44197.988888888889</v>
      </c>
      <c r="X59" s="6" t="str">
        <f t="shared" ca="1" si="35"/>
        <v>Early Arrival</v>
      </c>
      <c r="Y59" s="6">
        <f t="shared" ca="1" si="36"/>
        <v>1.4583333329937886E-2</v>
      </c>
      <c r="Z59" s="8">
        <f t="shared" ca="1" si="20"/>
        <v>0</v>
      </c>
      <c r="AA59" s="8">
        <f t="shared" ca="1" si="37"/>
        <v>21</v>
      </c>
      <c r="AB59" s="8">
        <f t="shared" ca="1" si="21"/>
        <v>-210</v>
      </c>
      <c r="AC59" s="4"/>
    </row>
    <row r="60" spans="1:29">
      <c r="A60" s="3">
        <v>0.71527777777777801</v>
      </c>
      <c r="B60" s="34">
        <v>44197.715277777781</v>
      </c>
      <c r="C60" s="8">
        <f t="shared" ca="1" si="38"/>
        <v>0.57351237669925725</v>
      </c>
      <c r="D60" s="8">
        <f t="shared" ca="1" si="38"/>
        <v>0.54138139482861658</v>
      </c>
      <c r="E60">
        <f t="shared" ca="1" si="22"/>
        <v>-2</v>
      </c>
      <c r="F60" s="6">
        <f t="shared" ca="1" si="23"/>
        <v>1.3888888888888889E-3</v>
      </c>
      <c r="G60" t="str">
        <f t="shared" ca="1" si="24"/>
        <v>Early Departure</v>
      </c>
      <c r="H60" s="5">
        <f t="shared" ca="1" si="25"/>
        <v>0.71388888888888913</v>
      </c>
      <c r="I60">
        <f t="shared" ca="1" si="39"/>
        <v>0.55154864004681103</v>
      </c>
      <c r="J60">
        <f t="shared" ca="1" si="39"/>
        <v>0.26523732334812944</v>
      </c>
      <c r="K60">
        <f t="shared" ca="1" si="26"/>
        <v>17</v>
      </c>
      <c r="L60" s="5">
        <f t="shared" ca="1" si="27"/>
        <v>0.72569444444444464</v>
      </c>
      <c r="M60" s="27">
        <f t="shared" ca="1" si="40"/>
        <v>0.47415810305725692</v>
      </c>
      <c r="N60" s="27">
        <f t="shared" ca="1" si="40"/>
        <v>0.88453879121718981</v>
      </c>
      <c r="O60" s="8">
        <f t="shared" ca="1" si="28"/>
        <v>379</v>
      </c>
      <c r="P60" s="6">
        <f t="shared" ca="1" si="29"/>
        <v>0.26319444444444445</v>
      </c>
      <c r="Q60" s="5">
        <f t="shared" ca="1" si="30"/>
        <v>0.98888888888888915</v>
      </c>
      <c r="R60" s="27">
        <f t="shared" ca="1" si="41"/>
        <v>0.36832183076081737</v>
      </c>
      <c r="S60" s="27">
        <f t="shared" ca="1" si="41"/>
        <v>0.89191038107862164</v>
      </c>
      <c r="T60" s="27">
        <f t="shared" ca="1" si="31"/>
        <v>40</v>
      </c>
      <c r="U60" s="5">
        <f t="shared" ca="1" si="32"/>
        <v>1.0166666666666668</v>
      </c>
      <c r="V60" s="27">
        <f t="shared" ca="1" si="33"/>
        <v>434</v>
      </c>
      <c r="W60" s="35">
        <f t="shared" ca="1" si="34"/>
        <v>44198.01666666667</v>
      </c>
      <c r="X60" s="6" t="str">
        <f t="shared" ca="1" si="35"/>
        <v>Late</v>
      </c>
      <c r="Y60" s="6">
        <f t="shared" ca="1" si="36"/>
        <v>1.319444445107365E-2</v>
      </c>
      <c r="Z60" s="8">
        <f t="shared" ca="1" si="20"/>
        <v>0</v>
      </c>
      <c r="AA60" s="8">
        <f t="shared" ca="1" si="37"/>
        <v>19</v>
      </c>
      <c r="AB60" s="8">
        <f t="shared" ca="1" si="21"/>
        <v>190</v>
      </c>
      <c r="AC60" s="4"/>
    </row>
    <row r="61" spans="1:29">
      <c r="A61" s="11">
        <v>0.71527777777777801</v>
      </c>
      <c r="B61" s="34">
        <v>44197.715277777781</v>
      </c>
      <c r="C61" s="8">
        <f t="shared" ca="1" si="38"/>
        <v>3.3518942310361677E-2</v>
      </c>
      <c r="D61" s="8">
        <f t="shared" ca="1" si="38"/>
        <v>0.72463172425145095</v>
      </c>
      <c r="E61">
        <f t="shared" ca="1" si="22"/>
        <v>28</v>
      </c>
      <c r="F61" s="6">
        <f t="shared" ca="1" si="23"/>
        <v>1.9444444444444445E-2</v>
      </c>
      <c r="G61" t="str">
        <f t="shared" ca="1" si="24"/>
        <v>Late</v>
      </c>
      <c r="H61" s="5">
        <f t="shared" ca="1" si="25"/>
        <v>0.7347222222222225</v>
      </c>
      <c r="I61">
        <f t="shared" ca="1" si="39"/>
        <v>0.99772889642391804</v>
      </c>
      <c r="J61">
        <f t="shared" ca="1" si="39"/>
        <v>0.79553471128829256</v>
      </c>
      <c r="K61">
        <f t="shared" ca="1" si="26"/>
        <v>35</v>
      </c>
      <c r="L61" s="5">
        <f t="shared" ca="1" si="27"/>
        <v>0.75902777777777808</v>
      </c>
      <c r="M61" s="27">
        <f t="shared" ca="1" si="40"/>
        <v>0.48418848123306202</v>
      </c>
      <c r="N61" s="27">
        <f t="shared" ca="1" si="40"/>
        <v>0.54305584863225786</v>
      </c>
      <c r="O61" s="8">
        <f t="shared" ca="1" si="28"/>
        <v>347</v>
      </c>
      <c r="P61" s="6">
        <f t="shared" ca="1" si="29"/>
        <v>0.24097222222222223</v>
      </c>
      <c r="Q61" s="5">
        <f t="shared" ca="1" si="30"/>
        <v>1.0000000000000002</v>
      </c>
      <c r="R61" s="27">
        <f t="shared" ca="1" si="41"/>
        <v>0.75179177962207411</v>
      </c>
      <c r="S61" s="27">
        <f t="shared" ca="1" si="41"/>
        <v>0.99352919034559151</v>
      </c>
      <c r="T61" s="27">
        <f t="shared" ca="1" si="31"/>
        <v>52</v>
      </c>
      <c r="U61" s="5">
        <f t="shared" ca="1" si="32"/>
        <v>1.0361111111111114</v>
      </c>
      <c r="V61" s="27">
        <f t="shared" ca="1" si="33"/>
        <v>462</v>
      </c>
      <c r="W61" s="35">
        <f t="shared" ca="1" si="34"/>
        <v>44198.036111111112</v>
      </c>
      <c r="X61" s="6" t="str">
        <f t="shared" ca="1" si="35"/>
        <v>Late</v>
      </c>
      <c r="Y61" s="6">
        <f t="shared" ca="1" si="36"/>
        <v>3.2638888893416151E-2</v>
      </c>
      <c r="Z61" s="8">
        <f t="shared" ca="1" si="20"/>
        <v>0</v>
      </c>
      <c r="AA61" s="8">
        <f t="shared" ca="1" si="37"/>
        <v>47</v>
      </c>
      <c r="AB61" s="8">
        <f t="shared" ca="1" si="21"/>
        <v>470</v>
      </c>
      <c r="AC61" s="4"/>
    </row>
    <row r="62" spans="1:29">
      <c r="A62" s="3">
        <v>0.71527777777777801</v>
      </c>
      <c r="B62" s="34">
        <v>44197.715277777781</v>
      </c>
      <c r="C62" s="8">
        <f t="shared" ca="1" si="38"/>
        <v>0.40583738907255085</v>
      </c>
      <c r="D62" s="8">
        <f t="shared" ca="1" si="38"/>
        <v>0.20146489054986338</v>
      </c>
      <c r="E62">
        <f t="shared" ca="1" si="22"/>
        <v>5</v>
      </c>
      <c r="F62" s="6">
        <f t="shared" ca="1" si="23"/>
        <v>3.472222222222222E-3</v>
      </c>
      <c r="G62" t="str">
        <f t="shared" ca="1" si="24"/>
        <v>Late</v>
      </c>
      <c r="H62" s="5">
        <f t="shared" ca="1" si="25"/>
        <v>0.71875000000000022</v>
      </c>
      <c r="I62">
        <f t="shared" ca="1" si="39"/>
        <v>0.67401751267337029</v>
      </c>
      <c r="J62">
        <f t="shared" ca="1" si="39"/>
        <v>0.98600164864976603</v>
      </c>
      <c r="K62">
        <f t="shared" ca="1" si="26"/>
        <v>50</v>
      </c>
      <c r="L62" s="5">
        <f t="shared" ca="1" si="27"/>
        <v>0.75347222222222243</v>
      </c>
      <c r="M62" s="27">
        <f t="shared" ca="1" si="40"/>
        <v>3.6077772580342393E-2</v>
      </c>
      <c r="N62" s="27">
        <f t="shared" ca="1" si="40"/>
        <v>0.46852913744331592</v>
      </c>
      <c r="O62" s="8">
        <f t="shared" ca="1" si="28"/>
        <v>341</v>
      </c>
      <c r="P62" s="6">
        <f t="shared" ca="1" si="29"/>
        <v>0.23680555555555557</v>
      </c>
      <c r="Q62" s="5">
        <f t="shared" ca="1" si="30"/>
        <v>0.99027777777777803</v>
      </c>
      <c r="R62" s="27">
        <f t="shared" ca="1" si="41"/>
        <v>0.14245430890794775</v>
      </c>
      <c r="S62" s="27">
        <f t="shared" ca="1" si="41"/>
        <v>5.2965104665328444E-2</v>
      </c>
      <c r="T62" s="27">
        <f t="shared" ca="1" si="31"/>
        <v>7</v>
      </c>
      <c r="U62" s="5">
        <f t="shared" ca="1" si="32"/>
        <v>0.99513888888888913</v>
      </c>
      <c r="V62" s="27">
        <f t="shared" ca="1" si="33"/>
        <v>403</v>
      </c>
      <c r="W62" s="35">
        <f t="shared" ca="1" si="34"/>
        <v>44197.995138888895</v>
      </c>
      <c r="X62" s="6" t="str">
        <f t="shared" ca="1" si="35"/>
        <v>Early Arrival</v>
      </c>
      <c r="Y62" s="6">
        <f t="shared" ca="1" si="36"/>
        <v>8.3333333241171204E-3</v>
      </c>
      <c r="Z62" s="8">
        <f t="shared" ca="1" si="20"/>
        <v>0</v>
      </c>
      <c r="AA62" s="8">
        <f t="shared" ca="1" si="37"/>
        <v>12</v>
      </c>
      <c r="AB62" s="8">
        <f t="shared" ca="1" si="21"/>
        <v>-120</v>
      </c>
      <c r="AC62" s="4"/>
    </row>
    <row r="63" spans="1:29">
      <c r="A63" s="11">
        <v>0.71527777777777801</v>
      </c>
      <c r="B63" s="34">
        <v>44197.715277777781</v>
      </c>
      <c r="C63" s="8">
        <f t="shared" ca="1" si="38"/>
        <v>0.68401012287029306</v>
      </c>
      <c r="D63" s="8">
        <f t="shared" ca="1" si="38"/>
        <v>9.7626584765625357E-2</v>
      </c>
      <c r="E63">
        <f t="shared" ca="1" si="22"/>
        <v>0</v>
      </c>
      <c r="F63" s="6">
        <f t="shared" ca="1" si="23"/>
        <v>0</v>
      </c>
      <c r="G63" t="str">
        <f t="shared" ca="1" si="24"/>
        <v>On Time</v>
      </c>
      <c r="H63" s="5">
        <f t="shared" ca="1" si="25"/>
        <v>0.71527777777777801</v>
      </c>
      <c r="I63">
        <f t="shared" ca="1" si="39"/>
        <v>9.2942148678915926E-2</v>
      </c>
      <c r="J63">
        <f t="shared" ca="1" si="39"/>
        <v>0.10859029196537129</v>
      </c>
      <c r="K63">
        <f t="shared" ca="1" si="26"/>
        <v>11</v>
      </c>
      <c r="L63" s="5">
        <f t="shared" ca="1" si="27"/>
        <v>0.72291666666666687</v>
      </c>
      <c r="M63" s="27">
        <f t="shared" ca="1" si="40"/>
        <v>0.71598656724248466</v>
      </c>
      <c r="N63" s="27">
        <f t="shared" ca="1" si="40"/>
        <v>0.22292584464359788</v>
      </c>
      <c r="O63" s="8">
        <f t="shared" ca="1" si="28"/>
        <v>328</v>
      </c>
      <c r="P63" s="6">
        <f t="shared" ca="1" si="29"/>
        <v>0.22777777777777777</v>
      </c>
      <c r="Q63" s="5">
        <f t="shared" ca="1" si="30"/>
        <v>0.95069444444444462</v>
      </c>
      <c r="R63" s="27">
        <f t="shared" ca="1" si="41"/>
        <v>0.40567704684408323</v>
      </c>
      <c r="S63" s="27">
        <f t="shared" ca="1" si="41"/>
        <v>0.44105544512312211</v>
      </c>
      <c r="T63" s="27">
        <f t="shared" ca="1" si="31"/>
        <v>19</v>
      </c>
      <c r="U63" s="5">
        <f t="shared" ca="1" si="32"/>
        <v>0.96388888888888902</v>
      </c>
      <c r="V63" s="27">
        <f t="shared" ca="1" si="33"/>
        <v>358</v>
      </c>
      <c r="W63" s="35">
        <f t="shared" ca="1" si="34"/>
        <v>44197.963888888895</v>
      </c>
      <c r="X63" s="6" t="str">
        <f t="shared" ca="1" si="35"/>
        <v>Early Arrival</v>
      </c>
      <c r="Y63" s="6">
        <f t="shared" ca="1" si="36"/>
        <v>3.958333332411712E-2</v>
      </c>
      <c r="Z63" s="8">
        <f t="shared" ca="1" si="20"/>
        <v>0</v>
      </c>
      <c r="AA63" s="8">
        <f t="shared" ca="1" si="37"/>
        <v>57</v>
      </c>
      <c r="AB63" s="8">
        <f t="shared" ca="1" si="21"/>
        <v>270</v>
      </c>
      <c r="AC63" s="4"/>
    </row>
    <row r="64" spans="1:29">
      <c r="A64" s="3">
        <v>0.71527777777777801</v>
      </c>
      <c r="B64" s="34">
        <v>44197.715277777781</v>
      </c>
      <c r="C64" s="8">
        <f t="shared" ca="1" si="38"/>
        <v>0.26409363748188497</v>
      </c>
      <c r="D64" s="8">
        <f t="shared" ca="1" si="38"/>
        <v>0.72591511256325403</v>
      </c>
      <c r="E64">
        <f t="shared" ca="1" si="22"/>
        <v>28</v>
      </c>
      <c r="F64" s="6">
        <f t="shared" ca="1" si="23"/>
        <v>1.9444444444444445E-2</v>
      </c>
      <c r="G64" t="str">
        <f t="shared" ca="1" si="24"/>
        <v>Late</v>
      </c>
      <c r="H64" s="5">
        <f t="shared" ca="1" si="25"/>
        <v>0.7347222222222225</v>
      </c>
      <c r="I64">
        <f t="shared" ca="1" si="39"/>
        <v>0.70339389586043466</v>
      </c>
      <c r="J64">
        <f t="shared" ca="1" si="39"/>
        <v>0.47742498865771354</v>
      </c>
      <c r="K64">
        <f t="shared" ca="1" si="26"/>
        <v>23</v>
      </c>
      <c r="L64" s="5">
        <f t="shared" ca="1" si="27"/>
        <v>0.75069444444444478</v>
      </c>
      <c r="M64" s="27">
        <f t="shared" ca="1" si="40"/>
        <v>0.47920423121889022</v>
      </c>
      <c r="N64" s="27">
        <f t="shared" ca="1" si="40"/>
        <v>0.69202863166670814</v>
      </c>
      <c r="O64" s="8">
        <f t="shared" ca="1" si="28"/>
        <v>359</v>
      </c>
      <c r="P64" s="6">
        <f t="shared" ca="1" si="29"/>
        <v>0.24930555555555556</v>
      </c>
      <c r="Q64" s="5">
        <f t="shared" ca="1" si="30"/>
        <v>1.0000000000000004</v>
      </c>
      <c r="R64" s="27">
        <f t="shared" ca="1" si="41"/>
        <v>0.97988469241062048</v>
      </c>
      <c r="S64" s="27">
        <f t="shared" ca="1" si="41"/>
        <v>0.68104081373853975</v>
      </c>
      <c r="T64" s="27">
        <f t="shared" ca="1" si="31"/>
        <v>28</v>
      </c>
      <c r="U64" s="5">
        <f t="shared" ca="1" si="32"/>
        <v>1.0194444444444448</v>
      </c>
      <c r="V64" s="27">
        <f t="shared" ca="1" si="33"/>
        <v>438</v>
      </c>
      <c r="W64" s="35">
        <f t="shared" ca="1" si="34"/>
        <v>44198.01944444445</v>
      </c>
      <c r="X64" s="6" t="str">
        <f t="shared" ca="1" si="35"/>
        <v>Late</v>
      </c>
      <c r="Y64" s="6">
        <f t="shared" ca="1" si="36"/>
        <v>1.5972222230629995E-2</v>
      </c>
      <c r="Z64" s="8">
        <f t="shared" ca="1" si="20"/>
        <v>0</v>
      </c>
      <c r="AA64" s="8">
        <f t="shared" ca="1" si="37"/>
        <v>23</v>
      </c>
      <c r="AB64" s="8">
        <f t="shared" ca="1" si="21"/>
        <v>230</v>
      </c>
      <c r="AC64" s="4"/>
    </row>
    <row r="65" spans="1:29">
      <c r="A65" s="11">
        <v>0.71527777777777801</v>
      </c>
      <c r="B65" s="34">
        <v>44197.715277777781</v>
      </c>
      <c r="C65" s="8">
        <f t="shared" ca="1" si="38"/>
        <v>0.74063733715621483</v>
      </c>
      <c r="D65" s="8">
        <f t="shared" ca="1" si="38"/>
        <v>0.63704271482472763</v>
      </c>
      <c r="E65">
        <f t="shared" ca="1" si="22"/>
        <v>-3</v>
      </c>
      <c r="F65" s="6">
        <f t="shared" ca="1" si="23"/>
        <v>2.0833333333333333E-3</v>
      </c>
      <c r="G65" t="str">
        <f t="shared" ca="1" si="24"/>
        <v>Early Departure</v>
      </c>
      <c r="H65" s="5">
        <f t="shared" ca="1" si="25"/>
        <v>0.71319444444444469</v>
      </c>
      <c r="I65">
        <f t="shared" ca="1" si="39"/>
        <v>0.1384441554601592</v>
      </c>
      <c r="J65">
        <f t="shared" ca="1" si="39"/>
        <v>0.97357003031972589</v>
      </c>
      <c r="K65">
        <f t="shared" ca="1" si="26"/>
        <v>31</v>
      </c>
      <c r="L65" s="5">
        <f t="shared" ca="1" si="27"/>
        <v>0.7347222222222225</v>
      </c>
      <c r="M65" s="27">
        <f t="shared" ca="1" si="40"/>
        <v>0.30793970091938805</v>
      </c>
      <c r="N65" s="27">
        <f t="shared" ca="1" si="40"/>
        <v>0.87788322360652649</v>
      </c>
      <c r="O65" s="8">
        <f t="shared" ca="1" si="28"/>
        <v>357</v>
      </c>
      <c r="P65" s="6">
        <f t="shared" ca="1" si="29"/>
        <v>0.24791666666666667</v>
      </c>
      <c r="Q65" s="5">
        <f t="shared" ca="1" si="30"/>
        <v>0.98263888888888917</v>
      </c>
      <c r="R65" s="27">
        <f t="shared" ca="1" si="41"/>
        <v>0.2826102634288411</v>
      </c>
      <c r="S65" s="27">
        <f t="shared" ca="1" si="41"/>
        <v>0.26642735919924421</v>
      </c>
      <c r="T65" s="27">
        <f t="shared" ca="1" si="31"/>
        <v>13</v>
      </c>
      <c r="U65" s="5">
        <f t="shared" ca="1" si="32"/>
        <v>0.99166666666666692</v>
      </c>
      <c r="V65" s="27">
        <f t="shared" ca="1" si="33"/>
        <v>398</v>
      </c>
      <c r="W65" s="35">
        <f t="shared" ca="1" si="34"/>
        <v>44197.991666666669</v>
      </c>
      <c r="X65" s="6" t="str">
        <f t="shared" ca="1" si="35"/>
        <v>Early Arrival</v>
      </c>
      <c r="Y65" s="6">
        <f t="shared" ca="1" si="36"/>
        <v>1.1805555550381541E-2</v>
      </c>
      <c r="Z65" s="8">
        <f t="shared" ca="1" si="20"/>
        <v>0</v>
      </c>
      <c r="AA65" s="8">
        <f t="shared" ca="1" si="37"/>
        <v>17</v>
      </c>
      <c r="AB65" s="8">
        <f t="shared" ca="1" si="21"/>
        <v>-170</v>
      </c>
      <c r="AC65" s="4"/>
    </row>
    <row r="66" spans="1:29">
      <c r="A66" s="3">
        <v>0.71527777777777801</v>
      </c>
      <c r="B66" s="34">
        <v>44197.715277777781</v>
      </c>
      <c r="C66" s="8">
        <f t="shared" ca="1" si="38"/>
        <v>0.82999083027583032</v>
      </c>
      <c r="D66" s="8">
        <f t="shared" ca="1" si="38"/>
        <v>0.99758978308757729</v>
      </c>
      <c r="E66">
        <f t="shared" ca="1" si="22"/>
        <v>-19</v>
      </c>
      <c r="F66" s="6">
        <f t="shared" ca="1" si="23"/>
        <v>1.3194444444444444E-2</v>
      </c>
      <c r="G66" t="str">
        <f t="shared" ca="1" si="24"/>
        <v>Early Departure</v>
      </c>
      <c r="H66" s="5">
        <f t="shared" ca="1" si="25"/>
        <v>0.70208333333333361</v>
      </c>
      <c r="I66">
        <f t="shared" ca="1" si="39"/>
        <v>0.93054717512679619</v>
      </c>
      <c r="J66">
        <f t="shared" ca="1" si="39"/>
        <v>5.4059620670353192E-2</v>
      </c>
      <c r="K66">
        <f t="shared" ca="1" si="26"/>
        <v>12</v>
      </c>
      <c r="L66" s="5">
        <f t="shared" ca="1" si="27"/>
        <v>0.71041666666666692</v>
      </c>
      <c r="M66" s="27">
        <f t="shared" ca="1" si="40"/>
        <v>0.9152115947247037</v>
      </c>
      <c r="N66" s="27">
        <f t="shared" ca="1" si="40"/>
        <v>2.1346311647101324E-3</v>
      </c>
      <c r="O66" s="8">
        <f t="shared" ca="1" si="28"/>
        <v>317</v>
      </c>
      <c r="P66" s="6">
        <f t="shared" ca="1" si="29"/>
        <v>0.22013888888888888</v>
      </c>
      <c r="Q66" s="5">
        <f t="shared" ca="1" si="30"/>
        <v>0.9305555555555558</v>
      </c>
      <c r="R66" s="27">
        <f t="shared" ca="1" si="41"/>
        <v>0.2896912747437822</v>
      </c>
      <c r="S66" s="27">
        <f t="shared" ca="1" si="41"/>
        <v>0.70978611025136984</v>
      </c>
      <c r="T66" s="27">
        <f t="shared" ca="1" si="31"/>
        <v>29</v>
      </c>
      <c r="U66" s="5">
        <f t="shared" ca="1" si="32"/>
        <v>0.95069444444444473</v>
      </c>
      <c r="V66" s="27">
        <f t="shared" ca="1" si="33"/>
        <v>339</v>
      </c>
      <c r="W66" s="35">
        <f t="shared" ca="1" si="34"/>
        <v>44197.950694444451</v>
      </c>
      <c r="X66" s="6" t="str">
        <f t="shared" ca="1" si="35"/>
        <v>Early Arrival</v>
      </c>
      <c r="Y66" s="6">
        <f t="shared" ca="1" si="36"/>
        <v>5.2777777767914813E-2</v>
      </c>
      <c r="Z66" s="8">
        <f t="shared" ca="1" si="20"/>
        <v>1</v>
      </c>
      <c r="AA66" s="8">
        <f t="shared" ca="1" si="37"/>
        <v>16</v>
      </c>
      <c r="AB66" s="8">
        <f t="shared" ca="1" si="21"/>
        <v>460</v>
      </c>
      <c r="AC66" s="4"/>
    </row>
    <row r="67" spans="1:29">
      <c r="A67" s="11">
        <v>0.71527777777777801</v>
      </c>
      <c r="B67" s="34">
        <v>44197.715277777781</v>
      </c>
      <c r="C67" s="8">
        <f t="shared" ca="1" si="38"/>
        <v>0.30809083458285769</v>
      </c>
      <c r="D67" s="8">
        <f t="shared" ca="1" si="38"/>
        <v>0.18778101094831312</v>
      </c>
      <c r="E67">
        <f t="shared" ca="1" si="22"/>
        <v>5</v>
      </c>
      <c r="F67" s="6">
        <f t="shared" ca="1" si="23"/>
        <v>3.472222222222222E-3</v>
      </c>
      <c r="G67" t="str">
        <f t="shared" ca="1" si="24"/>
        <v>Late</v>
      </c>
      <c r="H67" s="5">
        <f t="shared" ca="1" si="25"/>
        <v>0.71875000000000022</v>
      </c>
      <c r="I67">
        <f t="shared" ca="1" si="39"/>
        <v>0.68496815577178738</v>
      </c>
      <c r="J67">
        <f t="shared" ca="1" si="39"/>
        <v>0.74331968424163208</v>
      </c>
      <c r="K67">
        <f t="shared" ca="1" si="26"/>
        <v>32</v>
      </c>
      <c r="L67" s="5">
        <f t="shared" ca="1" si="27"/>
        <v>0.74097222222222248</v>
      </c>
      <c r="M67" s="27">
        <f t="shared" ca="1" si="40"/>
        <v>0.3751776261411861</v>
      </c>
      <c r="N67" s="27">
        <f t="shared" ca="1" si="40"/>
        <v>0.51082366704755455</v>
      </c>
      <c r="O67" s="8">
        <f t="shared" ca="1" si="28"/>
        <v>345</v>
      </c>
      <c r="P67" s="6">
        <f t="shared" ca="1" si="29"/>
        <v>0.23958333333333334</v>
      </c>
      <c r="Q67" s="5">
        <f t="shared" ca="1" si="30"/>
        <v>0.98055555555555585</v>
      </c>
      <c r="R67" s="27">
        <f t="shared" ca="1" si="41"/>
        <v>0.48907669931506403</v>
      </c>
      <c r="S67" s="27">
        <f t="shared" ca="1" si="41"/>
        <v>0.79420987964367806</v>
      </c>
      <c r="T67" s="27">
        <f t="shared" ca="1" si="31"/>
        <v>33</v>
      </c>
      <c r="U67" s="5">
        <f t="shared" ca="1" si="32"/>
        <v>1.0034722222222225</v>
      </c>
      <c r="V67" s="27">
        <f t="shared" ca="1" si="33"/>
        <v>415</v>
      </c>
      <c r="W67" s="35">
        <f t="shared" ca="1" si="34"/>
        <v>44198.003472222226</v>
      </c>
      <c r="X67" s="6" t="str">
        <f t="shared" ca="1" si="35"/>
        <v>On Time</v>
      </c>
      <c r="Y67" s="6">
        <f t="shared" ca="1" si="36"/>
        <v>0</v>
      </c>
      <c r="Z67" s="8">
        <f t="shared" ref="Z67:Z130" ca="1" si="42">HOUR(Y67)</f>
        <v>0</v>
      </c>
      <c r="AA67" s="8">
        <f t="shared" ca="1" si="37"/>
        <v>0</v>
      </c>
      <c r="AB67" s="8">
        <f t="shared" ref="AB67:AB130" ca="1" si="43">IF(X67="Early Arrival",IF(((Z67*60)+AA67)&lt;=$AF$5,((Z67*60)+AA67)*(-$AF$8),(((Z67*60)+AA67)-$AF$5)*$AF$6),((Z67*60)+AA67)*($AF$8))</f>
        <v>0</v>
      </c>
      <c r="AC67" s="4"/>
    </row>
    <row r="68" spans="1:29">
      <c r="A68" s="3">
        <v>0.71527777777777801</v>
      </c>
      <c r="B68" s="34">
        <v>44197.715277777781</v>
      </c>
      <c r="C68" s="8">
        <f t="shared" ca="1" si="38"/>
        <v>0.19357080144790373</v>
      </c>
      <c r="D68" s="8">
        <f t="shared" ca="1" si="38"/>
        <v>0.99087021836028255</v>
      </c>
      <c r="E68">
        <f t="shared" ca="1" si="22"/>
        <v>103</v>
      </c>
      <c r="F68" s="6">
        <f t="shared" ca="1" si="23"/>
        <v>7.1527777777777787E-2</v>
      </c>
      <c r="G68" t="str">
        <f t="shared" ca="1" si="24"/>
        <v>Late</v>
      </c>
      <c r="H68" s="5">
        <f t="shared" ca="1" si="25"/>
        <v>0.78680555555555576</v>
      </c>
      <c r="I68">
        <f t="shared" ca="1" si="39"/>
        <v>0.53478872693254464</v>
      </c>
      <c r="J68">
        <f t="shared" ca="1" si="39"/>
        <v>0.29855441802754179</v>
      </c>
      <c r="K68">
        <f t="shared" ca="1" si="26"/>
        <v>18</v>
      </c>
      <c r="L68" s="5">
        <f t="shared" ca="1" si="27"/>
        <v>0.79930555555555571</v>
      </c>
      <c r="M68" s="27">
        <f t="shared" ca="1" si="40"/>
        <v>0.90123434153686732</v>
      </c>
      <c r="N68" s="27">
        <f t="shared" ca="1" si="40"/>
        <v>2.4990435306961545E-2</v>
      </c>
      <c r="O68" s="8">
        <f t="shared" ca="1" si="28"/>
        <v>318</v>
      </c>
      <c r="P68" s="6">
        <f t="shared" ca="1" si="29"/>
        <v>0.22083333333333333</v>
      </c>
      <c r="Q68" s="5">
        <f t="shared" ca="1" si="30"/>
        <v>1.0201388888888889</v>
      </c>
      <c r="R68" s="27">
        <f t="shared" ca="1" si="41"/>
        <v>0.23661392880461651</v>
      </c>
      <c r="S68" s="27">
        <f t="shared" ca="1" si="41"/>
        <v>1.7557455682646106E-2</v>
      </c>
      <c r="T68" s="27">
        <f t="shared" ca="1" si="31"/>
        <v>6</v>
      </c>
      <c r="U68" s="5">
        <f t="shared" ca="1" si="32"/>
        <v>1.0243055555555556</v>
      </c>
      <c r="V68" s="27">
        <f t="shared" ca="1" si="33"/>
        <v>445</v>
      </c>
      <c r="W68" s="35">
        <f t="shared" ca="1" si="34"/>
        <v>44198.024305555562</v>
      </c>
      <c r="X68" s="6" t="str">
        <f t="shared" ca="1" si="35"/>
        <v>Late</v>
      </c>
      <c r="Y68" s="6">
        <f t="shared" ca="1" si="36"/>
        <v>2.083333334303461E-2</v>
      </c>
      <c r="Z68" s="8">
        <f t="shared" ca="1" si="42"/>
        <v>0</v>
      </c>
      <c r="AA68" s="8">
        <f t="shared" ca="1" si="37"/>
        <v>30</v>
      </c>
      <c r="AB68" s="8">
        <f t="shared" ca="1" si="43"/>
        <v>300</v>
      </c>
      <c r="AC68" s="4"/>
    </row>
    <row r="69" spans="1:29">
      <c r="A69" s="11">
        <v>0.71527777777777801</v>
      </c>
      <c r="B69" s="34">
        <v>44197.715277777781</v>
      </c>
      <c r="C69" s="8">
        <f t="shared" ca="1" si="38"/>
        <v>0.16794911000996826</v>
      </c>
      <c r="D69" s="8">
        <f t="shared" ca="1" si="38"/>
        <v>0.70912606774768072</v>
      </c>
      <c r="E69">
        <f t="shared" ca="1" si="22"/>
        <v>27</v>
      </c>
      <c r="F69" s="6">
        <f t="shared" ca="1" si="23"/>
        <v>1.8749999999999999E-2</v>
      </c>
      <c r="G69" t="str">
        <f t="shared" ca="1" si="24"/>
        <v>Late</v>
      </c>
      <c r="H69" s="5">
        <f t="shared" ca="1" si="25"/>
        <v>0.73402777777777806</v>
      </c>
      <c r="I69">
        <f t="shared" ca="1" si="39"/>
        <v>0.88263791108405065</v>
      </c>
      <c r="J69">
        <f t="shared" ca="1" si="39"/>
        <v>0.34296825692130728</v>
      </c>
      <c r="K69">
        <f t="shared" ca="1" si="26"/>
        <v>19</v>
      </c>
      <c r="L69" s="5">
        <f t="shared" ca="1" si="27"/>
        <v>0.74722222222222245</v>
      </c>
      <c r="M69" s="27">
        <f t="shared" ca="1" si="40"/>
        <v>0.38029856232084258</v>
      </c>
      <c r="N69" s="27">
        <f t="shared" ca="1" si="40"/>
        <v>0.6794927945643856</v>
      </c>
      <c r="O69" s="8">
        <f t="shared" ca="1" si="28"/>
        <v>358</v>
      </c>
      <c r="P69" s="6">
        <f t="shared" ca="1" si="29"/>
        <v>0.24861111111111112</v>
      </c>
      <c r="Q69" s="5">
        <f t="shared" ca="1" si="30"/>
        <v>0.99583333333333357</v>
      </c>
      <c r="R69" s="27">
        <f t="shared" ca="1" si="41"/>
        <v>0.72422816039226012</v>
      </c>
      <c r="S69" s="27">
        <f t="shared" ca="1" si="41"/>
        <v>0.75996134805975557</v>
      </c>
      <c r="T69" s="27">
        <f t="shared" ca="1" si="31"/>
        <v>32</v>
      </c>
      <c r="U69" s="5">
        <f t="shared" ca="1" si="32"/>
        <v>1.0180555555555557</v>
      </c>
      <c r="V69" s="27">
        <f t="shared" ca="1" si="33"/>
        <v>436</v>
      </c>
      <c r="W69" s="35">
        <f t="shared" ca="1" si="34"/>
        <v>44198.018055555556</v>
      </c>
      <c r="X69" s="6" t="str">
        <f t="shared" ca="1" si="35"/>
        <v>Late</v>
      </c>
      <c r="Y69" s="6">
        <f t="shared" ca="1" si="36"/>
        <v>1.4583333337213844E-2</v>
      </c>
      <c r="Z69" s="8">
        <f t="shared" ca="1" si="42"/>
        <v>0</v>
      </c>
      <c r="AA69" s="8">
        <f t="shared" ca="1" si="37"/>
        <v>21</v>
      </c>
      <c r="AB69" s="8">
        <f t="shared" ca="1" si="43"/>
        <v>210</v>
      </c>
      <c r="AC69" s="4"/>
    </row>
    <row r="70" spans="1:29">
      <c r="A70" s="3">
        <v>0.71527777777777801</v>
      </c>
      <c r="B70" s="34">
        <v>44197.715277777781</v>
      </c>
      <c r="C70" s="8">
        <f t="shared" ca="1" si="38"/>
        <v>9.7022718275396547E-2</v>
      </c>
      <c r="D70" s="8">
        <f t="shared" ca="1" si="38"/>
        <v>0.38834215715531639</v>
      </c>
      <c r="E70">
        <f t="shared" ca="1" si="22"/>
        <v>11</v>
      </c>
      <c r="F70" s="6">
        <f t="shared" ca="1" si="23"/>
        <v>7.6388888888888886E-3</v>
      </c>
      <c r="G70" t="str">
        <f t="shared" ca="1" si="24"/>
        <v>Late</v>
      </c>
      <c r="H70" s="5">
        <f t="shared" ca="1" si="25"/>
        <v>0.72291666666666687</v>
      </c>
      <c r="I70">
        <f t="shared" ca="1" si="39"/>
        <v>0.16881592355906239</v>
      </c>
      <c r="J70">
        <f t="shared" ca="1" si="39"/>
        <v>0.46458290795423629</v>
      </c>
      <c r="K70">
        <f t="shared" ca="1" si="26"/>
        <v>22</v>
      </c>
      <c r="L70" s="5">
        <f t="shared" ca="1" si="27"/>
        <v>0.7381944444444446</v>
      </c>
      <c r="M70" s="27">
        <f t="shared" ca="1" si="40"/>
        <v>2.1946929032290119E-2</v>
      </c>
      <c r="N70" s="27">
        <f t="shared" ca="1" si="40"/>
        <v>0.38346386130019283</v>
      </c>
      <c r="O70" s="8">
        <f t="shared" ca="1" si="28"/>
        <v>337</v>
      </c>
      <c r="P70" s="6">
        <f t="shared" ca="1" si="29"/>
        <v>0.23402777777777781</v>
      </c>
      <c r="Q70" s="5">
        <f t="shared" ca="1" si="30"/>
        <v>0.97222222222222243</v>
      </c>
      <c r="R70" s="27">
        <f t="shared" ca="1" si="41"/>
        <v>0.83773987702143549</v>
      </c>
      <c r="S70" s="27">
        <f t="shared" ca="1" si="41"/>
        <v>0.12232737096145552</v>
      </c>
      <c r="T70" s="27">
        <f t="shared" ca="1" si="31"/>
        <v>9</v>
      </c>
      <c r="U70" s="5">
        <f t="shared" ca="1" si="32"/>
        <v>0.97847222222222241</v>
      </c>
      <c r="V70" s="27">
        <f t="shared" ca="1" si="33"/>
        <v>379</v>
      </c>
      <c r="W70" s="35">
        <f t="shared" ca="1" si="34"/>
        <v>44197.978472222225</v>
      </c>
      <c r="X70" s="6" t="str">
        <f t="shared" ca="1" si="35"/>
        <v>Early Arrival</v>
      </c>
      <c r="Y70" s="6">
        <f t="shared" ca="1" si="36"/>
        <v>2.4999999994179234E-2</v>
      </c>
      <c r="Z70" s="8">
        <f t="shared" ca="1" si="42"/>
        <v>0</v>
      </c>
      <c r="AA70" s="8">
        <f t="shared" ca="1" si="37"/>
        <v>36</v>
      </c>
      <c r="AB70" s="8">
        <f t="shared" ca="1" si="43"/>
        <v>60</v>
      </c>
      <c r="AC70" s="4"/>
    </row>
    <row r="71" spans="1:29">
      <c r="A71" s="11">
        <v>0.71527777777777801</v>
      </c>
      <c r="B71" s="34">
        <v>44197.715277777781</v>
      </c>
      <c r="C71" s="8">
        <f t="shared" ca="1" si="38"/>
        <v>2.9623726956755636E-2</v>
      </c>
      <c r="D71" s="8">
        <f t="shared" ca="1" si="38"/>
        <v>0.47841161620884365</v>
      </c>
      <c r="E71">
        <f t="shared" ca="1" si="22"/>
        <v>14</v>
      </c>
      <c r="F71" s="6">
        <f t="shared" ca="1" si="23"/>
        <v>9.7222222222222224E-3</v>
      </c>
      <c r="G71" t="str">
        <f t="shared" ca="1" si="24"/>
        <v>Late</v>
      </c>
      <c r="H71" s="5">
        <f t="shared" ca="1" si="25"/>
        <v>0.7250000000000002</v>
      </c>
      <c r="I71">
        <f t="shared" ca="1" si="39"/>
        <v>0.54456099981050432</v>
      </c>
      <c r="J71">
        <f t="shared" ca="1" si="39"/>
        <v>0.97392725263061919</v>
      </c>
      <c r="K71">
        <f t="shared" ca="1" si="26"/>
        <v>48</v>
      </c>
      <c r="L71" s="5">
        <f t="shared" ca="1" si="27"/>
        <v>0.75833333333333353</v>
      </c>
      <c r="M71" s="27">
        <f t="shared" ca="1" si="40"/>
        <v>0.44557947618079874</v>
      </c>
      <c r="N71" s="27">
        <f t="shared" ca="1" si="40"/>
        <v>0.86427596111934823</v>
      </c>
      <c r="O71" s="8">
        <f t="shared" ca="1" si="28"/>
        <v>376</v>
      </c>
      <c r="P71" s="6">
        <f t="shared" ca="1" si="29"/>
        <v>0.26111111111111113</v>
      </c>
      <c r="Q71" s="5">
        <f t="shared" ca="1" si="30"/>
        <v>1.0194444444444446</v>
      </c>
      <c r="R71" s="27">
        <f t="shared" ca="1" si="41"/>
        <v>4.4585379572354755E-2</v>
      </c>
      <c r="S71" s="27">
        <f t="shared" ca="1" si="41"/>
        <v>0.94432124543877405</v>
      </c>
      <c r="T71" s="27">
        <f t="shared" ca="1" si="31"/>
        <v>18</v>
      </c>
      <c r="U71" s="5">
        <f t="shared" ca="1" si="32"/>
        <v>1.0319444444444446</v>
      </c>
      <c r="V71" s="27">
        <f t="shared" ca="1" si="33"/>
        <v>456</v>
      </c>
      <c r="W71" s="35">
        <f t="shared" ca="1" si="34"/>
        <v>44198.031944444447</v>
      </c>
      <c r="X71" s="6" t="str">
        <f t="shared" ca="1" si="35"/>
        <v>Late</v>
      </c>
      <c r="Y71" s="6">
        <f t="shared" ca="1" si="36"/>
        <v>2.8472222227719612E-2</v>
      </c>
      <c r="Z71" s="8">
        <f t="shared" ca="1" si="42"/>
        <v>0</v>
      </c>
      <c r="AA71" s="8">
        <f t="shared" ca="1" si="37"/>
        <v>41</v>
      </c>
      <c r="AB71" s="8">
        <f t="shared" ca="1" si="43"/>
        <v>410</v>
      </c>
      <c r="AC71" s="4"/>
    </row>
    <row r="72" spans="1:29">
      <c r="A72" s="3">
        <v>0.71527777777777801</v>
      </c>
      <c r="B72" s="34">
        <v>44197.715277777781</v>
      </c>
      <c r="C72" s="8">
        <f t="shared" ca="1" si="38"/>
        <v>0.15065400884498503</v>
      </c>
      <c r="D72" s="8">
        <f t="shared" ca="1" si="38"/>
        <v>0.79720831534594894</v>
      </c>
      <c r="E72">
        <f t="shared" ca="1" si="22"/>
        <v>35</v>
      </c>
      <c r="F72" s="6">
        <f t="shared" ca="1" si="23"/>
        <v>2.4305555555555556E-2</v>
      </c>
      <c r="G72" t="str">
        <f t="shared" ca="1" si="24"/>
        <v>Late</v>
      </c>
      <c r="H72" s="5">
        <f t="shared" ca="1" si="25"/>
        <v>0.73958333333333359</v>
      </c>
      <c r="I72">
        <f t="shared" ca="1" si="39"/>
        <v>0.92667476385890912</v>
      </c>
      <c r="J72">
        <f t="shared" ca="1" si="39"/>
        <v>0.1708265351746332</v>
      </c>
      <c r="K72">
        <f t="shared" ca="1" si="26"/>
        <v>14</v>
      </c>
      <c r="L72" s="5">
        <f t="shared" ca="1" si="27"/>
        <v>0.74930555555555578</v>
      </c>
      <c r="M72" s="27">
        <f t="shared" ca="1" si="40"/>
        <v>0.98355970575966345</v>
      </c>
      <c r="N72" s="27">
        <f t="shared" ca="1" si="40"/>
        <v>1.1579221241846294E-2</v>
      </c>
      <c r="O72" s="8">
        <f t="shared" ca="1" si="28"/>
        <v>317</v>
      </c>
      <c r="P72" s="6">
        <f t="shared" ca="1" si="29"/>
        <v>0.22013888888888888</v>
      </c>
      <c r="Q72" s="5">
        <f t="shared" ca="1" si="30"/>
        <v>0.96944444444444466</v>
      </c>
      <c r="R72" s="27">
        <f t="shared" ca="1" si="41"/>
        <v>0.98428563411281123</v>
      </c>
      <c r="S72" s="27">
        <f t="shared" ca="1" si="41"/>
        <v>0.32196824322364337</v>
      </c>
      <c r="T72" s="27">
        <f t="shared" ca="1" si="31"/>
        <v>15</v>
      </c>
      <c r="U72" s="5">
        <f t="shared" ca="1" si="32"/>
        <v>0.97986111111111129</v>
      </c>
      <c r="V72" s="27">
        <f t="shared" ca="1" si="33"/>
        <v>381</v>
      </c>
      <c r="W72" s="35">
        <f t="shared" ca="1" si="34"/>
        <v>44197.979861111111</v>
      </c>
      <c r="X72" s="6" t="str">
        <f t="shared" ca="1" si="35"/>
        <v>Early Arrival</v>
      </c>
      <c r="Y72" s="6">
        <f t="shared" ca="1" si="36"/>
        <v>2.361111110803904E-2</v>
      </c>
      <c r="Z72" s="8">
        <f t="shared" ca="1" si="42"/>
        <v>0</v>
      </c>
      <c r="AA72" s="8">
        <f t="shared" ca="1" si="37"/>
        <v>34</v>
      </c>
      <c r="AB72" s="8">
        <f t="shared" ca="1" si="43"/>
        <v>40</v>
      </c>
      <c r="AC72" s="4"/>
    </row>
    <row r="73" spans="1:29">
      <c r="A73" s="11">
        <v>0.71527777777777801</v>
      </c>
      <c r="B73" s="34">
        <v>44197.715277777781</v>
      </c>
      <c r="C73" s="8">
        <f t="shared" ca="1" si="38"/>
        <v>0.96278316301867484</v>
      </c>
      <c r="D73" s="8">
        <f t="shared" ca="1" si="38"/>
        <v>8.922208009102206E-2</v>
      </c>
      <c r="E73">
        <f t="shared" ca="1" si="22"/>
        <v>0</v>
      </c>
      <c r="F73" s="6">
        <f t="shared" ca="1" si="23"/>
        <v>0</v>
      </c>
      <c r="G73" t="str">
        <f t="shared" ca="1" si="24"/>
        <v>On Time</v>
      </c>
      <c r="H73" s="5">
        <f t="shared" ca="1" si="25"/>
        <v>0.71527777777777801</v>
      </c>
      <c r="I73">
        <f t="shared" ca="1" si="39"/>
        <v>0.26638906161916098</v>
      </c>
      <c r="J73">
        <f t="shared" ca="1" si="39"/>
        <v>0.59286409437525467</v>
      </c>
      <c r="K73">
        <f t="shared" ca="1" si="26"/>
        <v>24</v>
      </c>
      <c r="L73" s="5">
        <f t="shared" ca="1" si="27"/>
        <v>0.73194444444444473</v>
      </c>
      <c r="M73" s="27">
        <f t="shared" ca="1" si="40"/>
        <v>0.19554795823452475</v>
      </c>
      <c r="N73" s="27">
        <f t="shared" ca="1" si="40"/>
        <v>0.45739488368055392</v>
      </c>
      <c r="O73" s="8">
        <f t="shared" ca="1" si="28"/>
        <v>340</v>
      </c>
      <c r="P73" s="6">
        <f t="shared" ca="1" si="29"/>
        <v>0.23611111111111113</v>
      </c>
      <c r="Q73" s="5">
        <f t="shared" ca="1" si="30"/>
        <v>0.96805555555555589</v>
      </c>
      <c r="R73" s="27">
        <f t="shared" ca="1" si="41"/>
        <v>9.0944321192110156E-3</v>
      </c>
      <c r="S73" s="27">
        <f t="shared" ca="1" si="41"/>
        <v>0.35994919333911857</v>
      </c>
      <c r="T73" s="27">
        <f t="shared" ca="1" si="31"/>
        <v>13</v>
      </c>
      <c r="U73" s="5">
        <f t="shared" ca="1" si="32"/>
        <v>0.97708333333333364</v>
      </c>
      <c r="V73" s="27">
        <f t="shared" ca="1" si="33"/>
        <v>377</v>
      </c>
      <c r="W73" s="35">
        <f t="shared" ca="1" si="34"/>
        <v>44197.977083333339</v>
      </c>
      <c r="X73" s="6" t="str">
        <f t="shared" ca="1" si="35"/>
        <v>Early Arrival</v>
      </c>
      <c r="Y73" s="6">
        <f t="shared" ca="1" si="36"/>
        <v>2.6388888880319428E-2</v>
      </c>
      <c r="Z73" s="8">
        <f t="shared" ca="1" si="42"/>
        <v>0</v>
      </c>
      <c r="AA73" s="8">
        <f t="shared" ca="1" si="37"/>
        <v>38</v>
      </c>
      <c r="AB73" s="8">
        <f t="shared" ca="1" si="43"/>
        <v>80</v>
      </c>
      <c r="AC73" s="4"/>
    </row>
    <row r="74" spans="1:29">
      <c r="A74" s="3">
        <v>0.71527777777777801</v>
      </c>
      <c r="B74" s="34">
        <v>44197.715277777781</v>
      </c>
      <c r="C74" s="8">
        <f t="shared" ca="1" si="38"/>
        <v>0.77823682896692115</v>
      </c>
      <c r="D74" s="8">
        <f t="shared" ca="1" si="38"/>
        <v>0.44171928920758163</v>
      </c>
      <c r="E74">
        <f t="shared" ca="1" si="22"/>
        <v>-2</v>
      </c>
      <c r="F74" s="6">
        <f t="shared" ca="1" si="23"/>
        <v>1.3888888888888889E-3</v>
      </c>
      <c r="G74" t="str">
        <f t="shared" ca="1" si="24"/>
        <v>Early Departure</v>
      </c>
      <c r="H74" s="5">
        <f t="shared" ca="1" si="25"/>
        <v>0.71388888888888913</v>
      </c>
      <c r="I74">
        <f t="shared" ca="1" si="39"/>
        <v>0.4784293564419454</v>
      </c>
      <c r="J74">
        <f t="shared" ca="1" si="39"/>
        <v>0.6556685876545425</v>
      </c>
      <c r="K74">
        <f t="shared" ca="1" si="26"/>
        <v>29</v>
      </c>
      <c r="L74" s="5">
        <f t="shared" ca="1" si="27"/>
        <v>0.73402777777777806</v>
      </c>
      <c r="M74" s="27">
        <f t="shared" ca="1" si="40"/>
        <v>0.82645927620720006</v>
      </c>
      <c r="N74" s="27">
        <f t="shared" ca="1" si="40"/>
        <v>0.62519642274262544</v>
      </c>
      <c r="O74" s="8">
        <f t="shared" ca="1" si="28"/>
        <v>353</v>
      </c>
      <c r="P74" s="6">
        <f t="shared" ca="1" si="29"/>
        <v>0.24513888888888888</v>
      </c>
      <c r="Q74" s="5">
        <f t="shared" ca="1" si="30"/>
        <v>0.97916666666666696</v>
      </c>
      <c r="R74" s="27">
        <f t="shared" ca="1" si="41"/>
        <v>0.74856727144816293</v>
      </c>
      <c r="S74" s="27">
        <f t="shared" ca="1" si="41"/>
        <v>0.14679774260479261</v>
      </c>
      <c r="T74" s="27">
        <f t="shared" ca="1" si="31"/>
        <v>10</v>
      </c>
      <c r="U74" s="5">
        <f t="shared" ca="1" si="32"/>
        <v>0.98611111111111138</v>
      </c>
      <c r="V74" s="27">
        <f t="shared" ca="1" si="33"/>
        <v>390</v>
      </c>
      <c r="W74" s="35">
        <f t="shared" ca="1" si="34"/>
        <v>44197.986111111117</v>
      </c>
      <c r="X74" s="6" t="str">
        <f t="shared" ca="1" si="35"/>
        <v>Early Arrival</v>
      </c>
      <c r="Y74" s="6">
        <f t="shared" ca="1" si="36"/>
        <v>1.7361111102218274E-2</v>
      </c>
      <c r="Z74" s="8">
        <f t="shared" ca="1" si="42"/>
        <v>0</v>
      </c>
      <c r="AA74" s="8">
        <f t="shared" ca="1" si="37"/>
        <v>25</v>
      </c>
      <c r="AB74" s="8">
        <f t="shared" ca="1" si="43"/>
        <v>-250</v>
      </c>
      <c r="AC74" s="4"/>
    </row>
    <row r="75" spans="1:29">
      <c r="A75" s="11">
        <v>0.71527777777777801</v>
      </c>
      <c r="B75" s="34">
        <v>44197.715277777781</v>
      </c>
      <c r="C75" s="8">
        <f t="shared" ca="1" si="38"/>
        <v>0.44262494394845364</v>
      </c>
      <c r="D75" s="8">
        <f t="shared" ca="1" si="38"/>
        <v>0.55305828161168502</v>
      </c>
      <c r="E75">
        <f t="shared" ref="E75:E138" ca="1" si="44">VALUE(IF(C75&lt;$AG$14,ROUND((-LN(1-D75)/$AF$12),0),IF(AND(C75&gt;=$AG$14,C75&lt;$AG$15),-ROUND((-LN(1-D75)/$AF$13),0),0)))</f>
        <v>18</v>
      </c>
      <c r="F75" s="6">
        <f t="shared" ref="F75:F138" ca="1" si="45">TIME(QUOTIENT(E75,60),IF(E75&gt;0,(E75-(QUOTIENT(E75,60)*60)),((-E75)-(QUOTIENT(E75,60)*60))),0)</f>
        <v>1.2499999999999999E-2</v>
      </c>
      <c r="G75" t="str">
        <f t="shared" ref="G75:G138" ca="1" si="46">IF(E75&lt;0,"Early Departure",IF(E75=0,"On Time","Late"))</f>
        <v>Late</v>
      </c>
      <c r="H75" s="5">
        <f t="shared" ref="H75:H138" ca="1" si="47">IF(G75="Late",A75+F75,IF(G75="Early Departure",A75-F75,A75))</f>
        <v>0.72777777777777797</v>
      </c>
      <c r="I75">
        <f t="shared" ca="1" si="39"/>
        <v>0.28422061257231512</v>
      </c>
      <c r="J75">
        <f t="shared" ca="1" si="39"/>
        <v>0.31994483250697892</v>
      </c>
      <c r="K75">
        <f t="shared" ref="K75:K138" ca="1" si="48">ROUND(IF(($AF$28-$AF$26)/($AF$27-$AF$26)&gt;=I75,(SQRT(J75*(($AF$27-$AF$26)*($AF$28-$AF$26))))+$AF$26,($AF$27-SQRT((1-J75)*($AF$27-$AF$26)*($AF$27-$AF$28)))),0)</f>
        <v>18</v>
      </c>
      <c r="L75" s="5">
        <f t="shared" ref="L75:L138" ca="1" si="49">H75+TIME(0,K75,0)</f>
        <v>0.74027777777777792</v>
      </c>
      <c r="M75" s="27">
        <f t="shared" ca="1" si="40"/>
        <v>0.69767171111381265</v>
      </c>
      <c r="N75" s="27">
        <f t="shared" ca="1" si="40"/>
        <v>6.5751784390592038E-2</v>
      </c>
      <c r="O75" s="8">
        <f t="shared" ref="O75:O138" ca="1" si="50">ROUND(IF(($AF$22-$AF$20)/($AF$21-$AF$20)&gt;=M75,(SQRT(N75*(($AF$21-$AF$20)*($AF$22-$AF$20))))+$AF$20,($AF$21-SQRT((1-N75)*($AF$21-$AF$20)*($AF$21-$AF$22)))),0)</f>
        <v>320</v>
      </c>
      <c r="P75" s="6">
        <f t="shared" ref="P75:P138" ca="1" si="51">TIME(QUOTIENT(O75,60),O75-(QUOTIENT(O75,60)*60),0)</f>
        <v>0.22222222222222221</v>
      </c>
      <c r="Q75" s="5">
        <f t="shared" ref="Q75:Q138" ca="1" si="52">L75+P75</f>
        <v>0.96250000000000013</v>
      </c>
      <c r="R75" s="27">
        <f t="shared" ca="1" si="41"/>
        <v>0.52401747442151891</v>
      </c>
      <c r="S75" s="27">
        <f t="shared" ca="1" si="41"/>
        <v>0.73216535374444414</v>
      </c>
      <c r="T75" s="27">
        <f t="shared" ref="T75:T138" ca="1" si="53">ROUND(IF(($AF$34-$AF$32)/($AF$33-$AF$32)&gt;=R75,(SQRT(S75*(($AF$33-$AF$32)*($AF$34-$AF$32))))+$AF$32,($AF$33-SQRT((1-S75)*($AF$33-$AF$32)*($AF$33-$AF$34)))),0)</f>
        <v>30</v>
      </c>
      <c r="U75" s="5">
        <f t="shared" ref="U75:U138" ca="1" si="54">Q75+TIME(0,T75,0)</f>
        <v>0.9833333333333335</v>
      </c>
      <c r="V75" s="27">
        <f t="shared" ref="V75:V138" ca="1" si="55">SUM(T75,O75,K75,E75)</f>
        <v>386</v>
      </c>
      <c r="W75" s="35">
        <f t="shared" ref="W75:W138" ca="1" si="56">B75+TIME(0,V75,0)</f>
        <v>44197.983333333337</v>
      </c>
      <c r="X75" s="6" t="str">
        <f t="shared" ref="X75:X138" ca="1" si="57">IF($AF$7=W75,"On Time",IF($AF$7&gt;W75,"Early Arrival","Late"))</f>
        <v>Early Arrival</v>
      </c>
      <c r="Y75" s="6">
        <f t="shared" ref="Y75:Y138" ca="1" si="58">IF(X75="On Time",0,IF(X75="Early Arrival",$AF$7-W75,W75-$AF$7))</f>
        <v>2.0138888881774619E-2</v>
      </c>
      <c r="Z75" s="8">
        <f t="shared" ca="1" si="42"/>
        <v>0</v>
      </c>
      <c r="AA75" s="8">
        <f t="shared" ref="AA75:AA138" ca="1" si="59">MINUTE(Y75)</f>
        <v>29</v>
      </c>
      <c r="AB75" s="8">
        <f t="shared" ca="1" si="43"/>
        <v>-290</v>
      </c>
      <c r="AC75" s="4"/>
    </row>
    <row r="76" spans="1:29">
      <c r="A76" s="3">
        <v>0.71527777777777801</v>
      </c>
      <c r="B76" s="34">
        <v>44197.715277777781</v>
      </c>
      <c r="C76" s="8">
        <f t="shared" ca="1" si="38"/>
        <v>0.73944987156782105</v>
      </c>
      <c r="D76" s="8">
        <f t="shared" ca="1" si="38"/>
        <v>0.41618521968516797</v>
      </c>
      <c r="E76">
        <f t="shared" ca="1" si="44"/>
        <v>-2</v>
      </c>
      <c r="F76" s="6">
        <f t="shared" ca="1" si="45"/>
        <v>1.3888888888888889E-3</v>
      </c>
      <c r="G76" t="str">
        <f t="shared" ca="1" si="46"/>
        <v>Early Departure</v>
      </c>
      <c r="H76" s="5">
        <f t="shared" ca="1" si="47"/>
        <v>0.71388888888888913</v>
      </c>
      <c r="I76">
        <f t="shared" ca="1" si="39"/>
        <v>9.6746519630939609E-2</v>
      </c>
      <c r="J76">
        <f t="shared" ca="1" si="39"/>
        <v>7.4261056463222896E-2</v>
      </c>
      <c r="K76">
        <f t="shared" ca="1" si="48"/>
        <v>9</v>
      </c>
      <c r="L76" s="5">
        <f t="shared" ca="1" si="49"/>
        <v>0.72013888888888911</v>
      </c>
      <c r="M76" s="27">
        <f t="shared" ca="1" si="40"/>
        <v>0.16678268471055135</v>
      </c>
      <c r="N76" s="27">
        <f t="shared" ca="1" si="40"/>
        <v>0.29731146572241318</v>
      </c>
      <c r="O76" s="8">
        <f t="shared" ca="1" si="50"/>
        <v>332</v>
      </c>
      <c r="P76" s="6">
        <f t="shared" ca="1" si="51"/>
        <v>0.23055555555555554</v>
      </c>
      <c r="Q76" s="5">
        <f t="shared" ca="1" si="52"/>
        <v>0.95069444444444462</v>
      </c>
      <c r="R76" s="27">
        <f t="shared" ca="1" si="41"/>
        <v>0.2106085491746732</v>
      </c>
      <c r="S76" s="27">
        <f t="shared" ca="1" si="41"/>
        <v>0.55135776988998964</v>
      </c>
      <c r="T76" s="27">
        <f t="shared" ca="1" si="53"/>
        <v>23</v>
      </c>
      <c r="U76" s="5">
        <f t="shared" ca="1" si="54"/>
        <v>0.9666666666666669</v>
      </c>
      <c r="V76" s="27">
        <f t="shared" ca="1" si="55"/>
        <v>362</v>
      </c>
      <c r="W76" s="35">
        <f t="shared" ca="1" si="56"/>
        <v>44197.966666666667</v>
      </c>
      <c r="X76" s="6" t="str">
        <f t="shared" ca="1" si="57"/>
        <v>Early Arrival</v>
      </c>
      <c r="Y76" s="6">
        <f t="shared" ca="1" si="58"/>
        <v>3.6805555551836733E-2</v>
      </c>
      <c r="Z76" s="8">
        <f t="shared" ca="1" si="42"/>
        <v>0</v>
      </c>
      <c r="AA76" s="8">
        <f t="shared" ca="1" si="59"/>
        <v>53</v>
      </c>
      <c r="AB76" s="8">
        <f t="shared" ca="1" si="43"/>
        <v>230</v>
      </c>
      <c r="AC76" s="4"/>
    </row>
    <row r="77" spans="1:29">
      <c r="A77" s="11">
        <v>0.71527777777777801</v>
      </c>
      <c r="B77" s="34">
        <v>44197.715277777781</v>
      </c>
      <c r="C77" s="8">
        <f t="shared" ca="1" si="38"/>
        <v>0.4399277134621099</v>
      </c>
      <c r="D77" s="8">
        <f t="shared" ca="1" si="38"/>
        <v>0.90750837297917919</v>
      </c>
      <c r="E77">
        <f t="shared" ca="1" si="44"/>
        <v>52</v>
      </c>
      <c r="F77" s="6">
        <f t="shared" ca="1" si="45"/>
        <v>3.6111111111111115E-2</v>
      </c>
      <c r="G77" t="str">
        <f t="shared" ca="1" si="46"/>
        <v>Late</v>
      </c>
      <c r="H77" s="5">
        <f t="shared" ca="1" si="47"/>
        <v>0.75138888888888911</v>
      </c>
      <c r="I77">
        <f t="shared" ca="1" si="39"/>
        <v>0.37490825108395243</v>
      </c>
      <c r="J77">
        <f t="shared" ca="1" si="39"/>
        <v>0.37059492568861885</v>
      </c>
      <c r="K77">
        <f t="shared" ca="1" si="48"/>
        <v>20</v>
      </c>
      <c r="L77" s="5">
        <f t="shared" ca="1" si="49"/>
        <v>0.76527777777777795</v>
      </c>
      <c r="M77" s="27">
        <f t="shared" ca="1" si="40"/>
        <v>0.46695039600314669</v>
      </c>
      <c r="N77" s="27">
        <f t="shared" ca="1" si="40"/>
        <v>0.21807524410222601</v>
      </c>
      <c r="O77" s="8">
        <f t="shared" ca="1" si="50"/>
        <v>328</v>
      </c>
      <c r="P77" s="6">
        <f t="shared" ca="1" si="51"/>
        <v>0.22777777777777777</v>
      </c>
      <c r="Q77" s="5">
        <f t="shared" ca="1" si="52"/>
        <v>0.99305555555555569</v>
      </c>
      <c r="R77" s="27">
        <f t="shared" ca="1" si="41"/>
        <v>8.3245095109156786E-2</v>
      </c>
      <c r="S77" s="27">
        <f t="shared" ca="1" si="41"/>
        <v>0.33538824052336913</v>
      </c>
      <c r="T77" s="27">
        <f t="shared" ca="1" si="53"/>
        <v>15</v>
      </c>
      <c r="U77" s="5">
        <f t="shared" ca="1" si="54"/>
        <v>1.0034722222222223</v>
      </c>
      <c r="V77" s="27">
        <f t="shared" ca="1" si="55"/>
        <v>415</v>
      </c>
      <c r="W77" s="35">
        <f t="shared" ca="1" si="56"/>
        <v>44198.003472222226</v>
      </c>
      <c r="X77" s="6" t="str">
        <f t="shared" ca="1" si="57"/>
        <v>On Time</v>
      </c>
      <c r="Y77" s="6">
        <f t="shared" ca="1" si="58"/>
        <v>0</v>
      </c>
      <c r="Z77" s="8">
        <f t="shared" ca="1" si="42"/>
        <v>0</v>
      </c>
      <c r="AA77" s="8">
        <f t="shared" ca="1" si="59"/>
        <v>0</v>
      </c>
      <c r="AB77" s="8">
        <f t="shared" ca="1" si="43"/>
        <v>0</v>
      </c>
      <c r="AC77" s="4"/>
    </row>
    <row r="78" spans="1:29">
      <c r="A78" s="3">
        <v>0.71527777777777801</v>
      </c>
      <c r="B78" s="34">
        <v>44197.715277777781</v>
      </c>
      <c r="C78" s="8">
        <f t="shared" ca="1" si="38"/>
        <v>0.3108954941495119</v>
      </c>
      <c r="D78" s="8">
        <f t="shared" ca="1" si="38"/>
        <v>0.18832672597276234</v>
      </c>
      <c r="E78">
        <f t="shared" ca="1" si="44"/>
        <v>5</v>
      </c>
      <c r="F78" s="6">
        <f t="shared" ca="1" si="45"/>
        <v>3.472222222222222E-3</v>
      </c>
      <c r="G78" t="str">
        <f t="shared" ca="1" si="46"/>
        <v>Late</v>
      </c>
      <c r="H78" s="5">
        <f t="shared" ca="1" si="47"/>
        <v>0.71875000000000022</v>
      </c>
      <c r="I78">
        <f t="shared" ca="1" si="39"/>
        <v>0.3944150361737736</v>
      </c>
      <c r="J78">
        <f t="shared" ca="1" si="39"/>
        <v>0.18572588051903427</v>
      </c>
      <c r="K78">
        <f t="shared" ca="1" si="48"/>
        <v>15</v>
      </c>
      <c r="L78" s="5">
        <f t="shared" ca="1" si="49"/>
        <v>0.72916666666666685</v>
      </c>
      <c r="M78" s="27">
        <f t="shared" ca="1" si="40"/>
        <v>0.74894239209338698</v>
      </c>
      <c r="N78" s="27">
        <f t="shared" ca="1" si="40"/>
        <v>0.15385496128881782</v>
      </c>
      <c r="O78" s="8">
        <f t="shared" ca="1" si="50"/>
        <v>324</v>
      </c>
      <c r="P78" s="6">
        <f t="shared" ca="1" si="51"/>
        <v>0.22500000000000001</v>
      </c>
      <c r="Q78" s="5">
        <f t="shared" ca="1" si="52"/>
        <v>0.95416666666666683</v>
      </c>
      <c r="R78" s="27">
        <f t="shared" ca="1" si="41"/>
        <v>0.60452066630156831</v>
      </c>
      <c r="S78" s="27">
        <f t="shared" ca="1" si="41"/>
        <v>0.54563640719252793</v>
      </c>
      <c r="T78" s="27">
        <f t="shared" ca="1" si="53"/>
        <v>22</v>
      </c>
      <c r="U78" s="5">
        <f t="shared" ca="1" si="54"/>
        <v>0.96944444444444455</v>
      </c>
      <c r="V78" s="27">
        <f t="shared" ca="1" si="55"/>
        <v>366</v>
      </c>
      <c r="W78" s="35">
        <f t="shared" ca="1" si="56"/>
        <v>44197.969444444447</v>
      </c>
      <c r="X78" s="6" t="str">
        <f t="shared" ca="1" si="57"/>
        <v>Early Arrival</v>
      </c>
      <c r="Y78" s="6">
        <f t="shared" ca="1" si="58"/>
        <v>3.4027777772280388E-2</v>
      </c>
      <c r="Z78" s="8">
        <f t="shared" ca="1" si="42"/>
        <v>0</v>
      </c>
      <c r="AA78" s="8">
        <f t="shared" ca="1" si="59"/>
        <v>49</v>
      </c>
      <c r="AB78" s="8">
        <f t="shared" ca="1" si="43"/>
        <v>190</v>
      </c>
      <c r="AC78" s="4"/>
    </row>
    <row r="79" spans="1:29">
      <c r="A79" s="11">
        <v>0.71527777777777801</v>
      </c>
      <c r="B79" s="34">
        <v>44197.715277777781</v>
      </c>
      <c r="C79" s="8">
        <f t="shared" ca="1" si="38"/>
        <v>9.2750938732927946E-2</v>
      </c>
      <c r="D79" s="8">
        <f t="shared" ca="1" si="38"/>
        <v>0.37378482628391752</v>
      </c>
      <c r="E79">
        <f t="shared" ca="1" si="44"/>
        <v>10</v>
      </c>
      <c r="F79" s="6">
        <f t="shared" ca="1" si="45"/>
        <v>6.9444444444444441E-3</v>
      </c>
      <c r="G79" t="str">
        <f t="shared" ca="1" si="46"/>
        <v>Late</v>
      </c>
      <c r="H79" s="5">
        <f t="shared" ca="1" si="47"/>
        <v>0.72222222222222243</v>
      </c>
      <c r="I79">
        <f t="shared" ca="1" si="39"/>
        <v>0.60504384575488779</v>
      </c>
      <c r="J79">
        <f t="shared" ca="1" si="39"/>
        <v>0.92396669767077122</v>
      </c>
      <c r="K79">
        <f t="shared" ca="1" si="48"/>
        <v>43</v>
      </c>
      <c r="L79" s="5">
        <f t="shared" ca="1" si="49"/>
        <v>0.75208333333333355</v>
      </c>
      <c r="M79" s="27">
        <f t="shared" ca="1" si="40"/>
        <v>0.15270804924991788</v>
      </c>
      <c r="N79" s="27">
        <f t="shared" ca="1" si="40"/>
        <v>0.50814540960690635</v>
      </c>
      <c r="O79" s="8">
        <f t="shared" ca="1" si="50"/>
        <v>343</v>
      </c>
      <c r="P79" s="6">
        <f t="shared" ca="1" si="51"/>
        <v>0.23819444444444446</v>
      </c>
      <c r="Q79" s="5">
        <f t="shared" ca="1" si="52"/>
        <v>0.99027777777777803</v>
      </c>
      <c r="R79" s="27">
        <f t="shared" ca="1" si="41"/>
        <v>0.97200893965613744</v>
      </c>
      <c r="S79" s="27">
        <f t="shared" ca="1" si="41"/>
        <v>0.70230705965662399</v>
      </c>
      <c r="T79" s="27">
        <f t="shared" ca="1" si="53"/>
        <v>29</v>
      </c>
      <c r="U79" s="5">
        <f t="shared" ca="1" si="54"/>
        <v>1.010416666666667</v>
      </c>
      <c r="V79" s="27">
        <f t="shared" ca="1" si="55"/>
        <v>425</v>
      </c>
      <c r="W79" s="35">
        <f t="shared" ca="1" si="56"/>
        <v>44198.010416666672</v>
      </c>
      <c r="X79" s="6" t="str">
        <f t="shared" ca="1" si="57"/>
        <v>Late</v>
      </c>
      <c r="Y79" s="6">
        <f t="shared" ca="1" si="58"/>
        <v>6.9444444525288418E-3</v>
      </c>
      <c r="Z79" s="8">
        <f t="shared" ca="1" si="42"/>
        <v>0</v>
      </c>
      <c r="AA79" s="8">
        <f t="shared" ca="1" si="59"/>
        <v>10</v>
      </c>
      <c r="AB79" s="8">
        <f t="shared" ca="1" si="43"/>
        <v>100</v>
      </c>
      <c r="AC79" s="4"/>
    </row>
    <row r="80" spans="1:29">
      <c r="A80" s="3">
        <v>0.71527777777777801</v>
      </c>
      <c r="B80" s="34">
        <v>44197.715277777781</v>
      </c>
      <c r="C80" s="8">
        <f t="shared" ca="1" si="38"/>
        <v>0.58395589990456687</v>
      </c>
      <c r="D80" s="8">
        <f t="shared" ca="1" si="38"/>
        <v>0.27732509861501065</v>
      </c>
      <c r="E80">
        <f t="shared" ca="1" si="44"/>
        <v>-1</v>
      </c>
      <c r="F80" s="6">
        <f t="shared" ca="1" si="45"/>
        <v>6.9444444444444447E-4</v>
      </c>
      <c r="G80" t="str">
        <f t="shared" ca="1" si="46"/>
        <v>Early Departure</v>
      </c>
      <c r="H80" s="5">
        <f t="shared" ca="1" si="47"/>
        <v>0.71458333333333357</v>
      </c>
      <c r="I80">
        <f t="shared" ca="1" si="39"/>
        <v>0.55739414126716669</v>
      </c>
      <c r="J80">
        <f t="shared" ca="1" si="39"/>
        <v>0.55756583177465624</v>
      </c>
      <c r="K80">
        <f t="shared" ca="1" si="48"/>
        <v>25</v>
      </c>
      <c r="L80" s="5">
        <f t="shared" ca="1" si="49"/>
        <v>0.73194444444444473</v>
      </c>
      <c r="M80" s="27">
        <f t="shared" ca="1" si="40"/>
        <v>0.22274172827641925</v>
      </c>
      <c r="N80" s="27">
        <f t="shared" ca="1" si="40"/>
        <v>0.70947187562069036</v>
      </c>
      <c r="O80" s="8">
        <f t="shared" ca="1" si="50"/>
        <v>351</v>
      </c>
      <c r="P80" s="6">
        <f t="shared" ca="1" si="51"/>
        <v>0.24374999999999999</v>
      </c>
      <c r="Q80" s="5">
        <f t="shared" ca="1" si="52"/>
        <v>0.97569444444444475</v>
      </c>
      <c r="R80" s="27">
        <f t="shared" ca="1" si="41"/>
        <v>0.14884177231627826</v>
      </c>
      <c r="S80" s="27">
        <f t="shared" ca="1" si="41"/>
        <v>0.66804909080339425</v>
      </c>
      <c r="T80" s="27">
        <f t="shared" ca="1" si="53"/>
        <v>27</v>
      </c>
      <c r="U80" s="5">
        <f t="shared" ca="1" si="54"/>
        <v>0.9944444444444448</v>
      </c>
      <c r="V80" s="27">
        <f t="shared" ca="1" si="55"/>
        <v>402</v>
      </c>
      <c r="W80" s="35">
        <f t="shared" ca="1" si="56"/>
        <v>44197.994444444448</v>
      </c>
      <c r="X80" s="6" t="str">
        <f t="shared" ca="1" si="57"/>
        <v>Early Arrival</v>
      </c>
      <c r="Y80" s="6">
        <f t="shared" ca="1" si="58"/>
        <v>9.0277777708251961E-3</v>
      </c>
      <c r="Z80" s="8">
        <f t="shared" ca="1" si="42"/>
        <v>0</v>
      </c>
      <c r="AA80" s="8">
        <f t="shared" ca="1" si="59"/>
        <v>13</v>
      </c>
      <c r="AB80" s="8">
        <f t="shared" ca="1" si="43"/>
        <v>-130</v>
      </c>
      <c r="AC80" s="4"/>
    </row>
    <row r="81" spans="1:29">
      <c r="A81" s="11">
        <v>0.71527777777777801</v>
      </c>
      <c r="B81" s="34">
        <v>44197.715277777781</v>
      </c>
      <c r="C81" s="8">
        <f t="shared" ca="1" si="38"/>
        <v>2.8287377672912117E-2</v>
      </c>
      <c r="D81" s="8">
        <f t="shared" ca="1" si="38"/>
        <v>9.26520454591786E-2</v>
      </c>
      <c r="E81">
        <f t="shared" ca="1" si="44"/>
        <v>2</v>
      </c>
      <c r="F81" s="6">
        <f t="shared" ca="1" si="45"/>
        <v>1.3888888888888889E-3</v>
      </c>
      <c r="G81" t="str">
        <f t="shared" ca="1" si="46"/>
        <v>Late</v>
      </c>
      <c r="H81" s="5">
        <f t="shared" ca="1" si="47"/>
        <v>0.7166666666666669</v>
      </c>
      <c r="I81">
        <f t="shared" ca="1" si="39"/>
        <v>0.60288089800280908</v>
      </c>
      <c r="J81">
        <f t="shared" ca="1" si="39"/>
        <v>8.9330559540948595E-2</v>
      </c>
      <c r="K81">
        <f t="shared" ca="1" si="48"/>
        <v>12</v>
      </c>
      <c r="L81" s="5">
        <f t="shared" ca="1" si="49"/>
        <v>0.7250000000000002</v>
      </c>
      <c r="M81" s="27">
        <f t="shared" ca="1" si="40"/>
        <v>8.3423416770031844E-2</v>
      </c>
      <c r="N81" s="27">
        <f t="shared" ca="1" si="40"/>
        <v>0.22006608372647374</v>
      </c>
      <c r="O81" s="8">
        <f t="shared" ca="1" si="50"/>
        <v>327</v>
      </c>
      <c r="P81" s="6">
        <f t="shared" ca="1" si="51"/>
        <v>0.22708333333333333</v>
      </c>
      <c r="Q81" s="5">
        <f t="shared" ca="1" si="52"/>
        <v>0.9520833333333335</v>
      </c>
      <c r="R81" s="27">
        <f t="shared" ca="1" si="41"/>
        <v>0.4437863443951896</v>
      </c>
      <c r="S81" s="27">
        <f t="shared" ca="1" si="41"/>
        <v>0.46419032434252239</v>
      </c>
      <c r="T81" s="27">
        <f t="shared" ca="1" si="53"/>
        <v>19</v>
      </c>
      <c r="U81" s="5">
        <f t="shared" ca="1" si="54"/>
        <v>0.9652777777777779</v>
      </c>
      <c r="V81" s="27">
        <f t="shared" ca="1" si="55"/>
        <v>360</v>
      </c>
      <c r="W81" s="35">
        <f t="shared" ca="1" si="56"/>
        <v>44197.965277777781</v>
      </c>
      <c r="X81" s="6" t="str">
        <f t="shared" ca="1" si="57"/>
        <v>Early Arrival</v>
      </c>
      <c r="Y81" s="6">
        <f t="shared" ca="1" si="58"/>
        <v>3.8194444437976927E-2</v>
      </c>
      <c r="Z81" s="8">
        <f t="shared" ca="1" si="42"/>
        <v>0</v>
      </c>
      <c r="AA81" s="8">
        <f t="shared" ca="1" si="59"/>
        <v>55</v>
      </c>
      <c r="AB81" s="8">
        <f t="shared" ca="1" si="43"/>
        <v>250</v>
      </c>
      <c r="AC81" s="4"/>
    </row>
    <row r="82" spans="1:29">
      <c r="A82" s="3">
        <v>0.71527777777777801</v>
      </c>
      <c r="B82" s="34">
        <v>44197.715277777781</v>
      </c>
      <c r="C82" s="8">
        <f t="shared" ca="1" si="38"/>
        <v>0.62071778132059696</v>
      </c>
      <c r="D82" s="8">
        <f t="shared" ca="1" si="38"/>
        <v>0.95281797548795411</v>
      </c>
      <c r="E82">
        <f t="shared" ca="1" si="44"/>
        <v>-10</v>
      </c>
      <c r="F82" s="6">
        <f t="shared" ca="1" si="45"/>
        <v>6.9444444444444441E-3</v>
      </c>
      <c r="G82" t="str">
        <f t="shared" ca="1" si="46"/>
        <v>Early Departure</v>
      </c>
      <c r="H82" s="5">
        <f t="shared" ca="1" si="47"/>
        <v>0.70833333333333359</v>
      </c>
      <c r="I82">
        <f t="shared" ca="1" si="39"/>
        <v>0.45214751572479084</v>
      </c>
      <c r="J82">
        <f t="shared" ca="1" si="39"/>
        <v>0.61289358021908158</v>
      </c>
      <c r="K82">
        <f t="shared" ca="1" si="48"/>
        <v>27</v>
      </c>
      <c r="L82" s="5">
        <f t="shared" ca="1" si="49"/>
        <v>0.72708333333333364</v>
      </c>
      <c r="M82" s="27">
        <f t="shared" ca="1" si="40"/>
        <v>0.67266521649270772</v>
      </c>
      <c r="N82" s="27">
        <f t="shared" ca="1" si="40"/>
        <v>0.67667477018719624</v>
      </c>
      <c r="O82" s="8">
        <f t="shared" ca="1" si="50"/>
        <v>357</v>
      </c>
      <c r="P82" s="6">
        <f t="shared" ca="1" si="51"/>
        <v>0.24791666666666667</v>
      </c>
      <c r="Q82" s="5">
        <f t="shared" ca="1" si="52"/>
        <v>0.97500000000000031</v>
      </c>
      <c r="R82" s="27">
        <f t="shared" ca="1" si="41"/>
        <v>0.23114639731170605</v>
      </c>
      <c r="S82" s="27">
        <f t="shared" ca="1" si="41"/>
        <v>0.4526489952481727</v>
      </c>
      <c r="T82" s="27">
        <f t="shared" ca="1" si="53"/>
        <v>19</v>
      </c>
      <c r="U82" s="5">
        <f t="shared" ca="1" si="54"/>
        <v>0.98819444444444471</v>
      </c>
      <c r="V82" s="27">
        <f t="shared" ca="1" si="55"/>
        <v>393</v>
      </c>
      <c r="W82" s="35">
        <f t="shared" ca="1" si="56"/>
        <v>44197.98819444445</v>
      </c>
      <c r="X82" s="6" t="str">
        <f t="shared" ca="1" si="57"/>
        <v>Early Arrival</v>
      </c>
      <c r="Y82" s="6">
        <f t="shared" ca="1" si="58"/>
        <v>1.5277777769370005E-2</v>
      </c>
      <c r="Z82" s="8">
        <f t="shared" ca="1" si="42"/>
        <v>0</v>
      </c>
      <c r="AA82" s="8">
        <f t="shared" ca="1" si="59"/>
        <v>22</v>
      </c>
      <c r="AB82" s="8">
        <f t="shared" ca="1" si="43"/>
        <v>-220</v>
      </c>
      <c r="AC82" s="4"/>
    </row>
    <row r="83" spans="1:29">
      <c r="A83" s="11">
        <v>0.71527777777777801</v>
      </c>
      <c r="B83" s="34">
        <v>44197.715277777781</v>
      </c>
      <c r="C83" s="8">
        <f t="shared" ref="C83:D146" ca="1" si="60">RAND()</f>
        <v>0.81736741231179533</v>
      </c>
      <c r="D83" s="8">
        <f t="shared" ca="1" si="60"/>
        <v>0.4875763515811582</v>
      </c>
      <c r="E83">
        <f t="shared" ca="1" si="44"/>
        <v>-2</v>
      </c>
      <c r="F83" s="6">
        <f t="shared" ca="1" si="45"/>
        <v>1.3888888888888889E-3</v>
      </c>
      <c r="G83" t="str">
        <f t="shared" ca="1" si="46"/>
        <v>Early Departure</v>
      </c>
      <c r="H83" s="5">
        <f t="shared" ca="1" si="47"/>
        <v>0.71388888888888913</v>
      </c>
      <c r="I83">
        <f t="shared" ref="I83:J146" ca="1" si="61">RAND()</f>
        <v>6.3973521177592696E-2</v>
      </c>
      <c r="J83">
        <f t="shared" ca="1" si="61"/>
        <v>0.48071002358880133</v>
      </c>
      <c r="K83">
        <f t="shared" ca="1" si="48"/>
        <v>22</v>
      </c>
      <c r="L83" s="5">
        <f t="shared" ca="1" si="49"/>
        <v>0.72916666666666685</v>
      </c>
      <c r="M83" s="27">
        <f t="shared" ref="M83:N146" ca="1" si="62">RAND()</f>
        <v>0.27759443675273709</v>
      </c>
      <c r="N83" s="27">
        <f t="shared" ca="1" si="62"/>
        <v>6.403067359242709E-2</v>
      </c>
      <c r="O83" s="8">
        <f t="shared" ca="1" si="50"/>
        <v>313</v>
      </c>
      <c r="P83" s="6">
        <f t="shared" ca="1" si="51"/>
        <v>0.21736111111111112</v>
      </c>
      <c r="Q83" s="5">
        <f t="shared" ca="1" si="52"/>
        <v>0.94652777777777797</v>
      </c>
      <c r="R83" s="27">
        <f t="shared" ref="R83:S146" ca="1" si="63">RAND()</f>
        <v>0.4102399232092413</v>
      </c>
      <c r="S83" s="27">
        <f t="shared" ca="1" si="63"/>
        <v>0.84087473552788206</v>
      </c>
      <c r="T83" s="27">
        <f t="shared" ca="1" si="53"/>
        <v>36</v>
      </c>
      <c r="U83" s="5">
        <f t="shared" ca="1" si="54"/>
        <v>0.97152777777777799</v>
      </c>
      <c r="V83" s="27">
        <f t="shared" ca="1" si="55"/>
        <v>369</v>
      </c>
      <c r="W83" s="35">
        <f t="shared" ca="1" si="56"/>
        <v>44197.97152777778</v>
      </c>
      <c r="X83" s="6" t="str">
        <f t="shared" ca="1" si="57"/>
        <v>Early Arrival</v>
      </c>
      <c r="Y83" s="6">
        <f t="shared" ca="1" si="58"/>
        <v>3.1944444439432118E-2</v>
      </c>
      <c r="Z83" s="8">
        <f t="shared" ca="1" si="42"/>
        <v>0</v>
      </c>
      <c r="AA83" s="8">
        <f t="shared" ca="1" si="59"/>
        <v>46</v>
      </c>
      <c r="AB83" s="8">
        <f t="shared" ca="1" si="43"/>
        <v>160</v>
      </c>
      <c r="AC83" s="4"/>
    </row>
    <row r="84" spans="1:29">
      <c r="A84" s="3">
        <v>0.71527777777777801</v>
      </c>
      <c r="B84" s="34">
        <v>44197.715277777781</v>
      </c>
      <c r="C84" s="8">
        <f t="shared" ca="1" si="60"/>
        <v>0.21653759645433668</v>
      </c>
      <c r="D84" s="8">
        <f t="shared" ca="1" si="60"/>
        <v>0.43061079473749697</v>
      </c>
      <c r="E84">
        <f t="shared" ca="1" si="44"/>
        <v>12</v>
      </c>
      <c r="F84" s="6">
        <f t="shared" ca="1" si="45"/>
        <v>8.3333333333333332E-3</v>
      </c>
      <c r="G84" t="str">
        <f t="shared" ca="1" si="46"/>
        <v>Late</v>
      </c>
      <c r="H84" s="5">
        <f t="shared" ca="1" si="47"/>
        <v>0.72361111111111132</v>
      </c>
      <c r="I84">
        <f t="shared" ca="1" si="61"/>
        <v>0.47370350481649826</v>
      </c>
      <c r="J84">
        <f t="shared" ca="1" si="61"/>
        <v>0.27110183733856386</v>
      </c>
      <c r="K84">
        <f t="shared" ca="1" si="48"/>
        <v>17</v>
      </c>
      <c r="L84" s="5">
        <f t="shared" ca="1" si="49"/>
        <v>0.73541666666666683</v>
      </c>
      <c r="M84" s="27">
        <f t="shared" ca="1" si="62"/>
        <v>0.39390457838606763</v>
      </c>
      <c r="N84" s="27">
        <f t="shared" ca="1" si="62"/>
        <v>0.50065969641008901</v>
      </c>
      <c r="O84" s="8">
        <f t="shared" ca="1" si="50"/>
        <v>344</v>
      </c>
      <c r="P84" s="6">
        <f t="shared" ca="1" si="51"/>
        <v>0.2388888888888889</v>
      </c>
      <c r="Q84" s="5">
        <f t="shared" ca="1" si="52"/>
        <v>0.97430555555555576</v>
      </c>
      <c r="R84" s="27">
        <f t="shared" ca="1" si="63"/>
        <v>8.1480948903527084E-2</v>
      </c>
      <c r="S84" s="27">
        <f t="shared" ca="1" si="63"/>
        <v>0.28086025717026442</v>
      </c>
      <c r="T84" s="27">
        <f t="shared" ca="1" si="53"/>
        <v>14</v>
      </c>
      <c r="U84" s="5">
        <f t="shared" ca="1" si="54"/>
        <v>0.98402777777777795</v>
      </c>
      <c r="V84" s="27">
        <f t="shared" ca="1" si="55"/>
        <v>387</v>
      </c>
      <c r="W84" s="35">
        <f t="shared" ca="1" si="56"/>
        <v>44197.984027777784</v>
      </c>
      <c r="X84" s="6" t="str">
        <f t="shared" ca="1" si="57"/>
        <v>Early Arrival</v>
      </c>
      <c r="Y84" s="6">
        <f t="shared" ca="1" si="58"/>
        <v>1.9444444435066544E-2</v>
      </c>
      <c r="Z84" s="8">
        <f t="shared" ca="1" si="42"/>
        <v>0</v>
      </c>
      <c r="AA84" s="8">
        <f t="shared" ca="1" si="59"/>
        <v>28</v>
      </c>
      <c r="AB84" s="8">
        <f t="shared" ca="1" si="43"/>
        <v>-280</v>
      </c>
      <c r="AC84" s="4"/>
    </row>
    <row r="85" spans="1:29">
      <c r="A85" s="11">
        <v>0.71527777777777801</v>
      </c>
      <c r="B85" s="34">
        <v>44197.715277777781</v>
      </c>
      <c r="C85" s="8">
        <f t="shared" ca="1" si="60"/>
        <v>0.39826152118866998</v>
      </c>
      <c r="D85" s="8">
        <f t="shared" ca="1" si="60"/>
        <v>0.35876832965770167</v>
      </c>
      <c r="E85">
        <f t="shared" ca="1" si="44"/>
        <v>10</v>
      </c>
      <c r="F85" s="6">
        <f t="shared" ca="1" si="45"/>
        <v>6.9444444444444441E-3</v>
      </c>
      <c r="G85" t="str">
        <f t="shared" ca="1" si="46"/>
        <v>Late</v>
      </c>
      <c r="H85" s="5">
        <f t="shared" ca="1" si="47"/>
        <v>0.72222222222222243</v>
      </c>
      <c r="I85">
        <f t="shared" ca="1" si="61"/>
        <v>0.1754054561857733</v>
      </c>
      <c r="J85">
        <f t="shared" ca="1" si="61"/>
        <v>0.99651686569974662</v>
      </c>
      <c r="K85">
        <f t="shared" ca="1" si="48"/>
        <v>31</v>
      </c>
      <c r="L85" s="5">
        <f t="shared" ca="1" si="49"/>
        <v>0.74375000000000024</v>
      </c>
      <c r="M85" s="27">
        <f t="shared" ca="1" si="62"/>
        <v>0.11218784451974062</v>
      </c>
      <c r="N85" s="27">
        <f t="shared" ca="1" si="62"/>
        <v>0.26814409159257591</v>
      </c>
      <c r="O85" s="8">
        <f t="shared" ca="1" si="50"/>
        <v>330</v>
      </c>
      <c r="P85" s="6">
        <f t="shared" ca="1" si="51"/>
        <v>0.22916666666666666</v>
      </c>
      <c r="Q85" s="5">
        <f t="shared" ca="1" si="52"/>
        <v>0.97291666666666687</v>
      </c>
      <c r="R85" s="27">
        <f t="shared" ca="1" si="63"/>
        <v>0.41038699646124577</v>
      </c>
      <c r="S85" s="27">
        <f t="shared" ca="1" si="63"/>
        <v>0.51408877573554013</v>
      </c>
      <c r="T85" s="27">
        <f t="shared" ca="1" si="53"/>
        <v>21</v>
      </c>
      <c r="U85" s="5">
        <f t="shared" ca="1" si="54"/>
        <v>0.98750000000000016</v>
      </c>
      <c r="V85" s="27">
        <f t="shared" ca="1" si="55"/>
        <v>392</v>
      </c>
      <c r="W85" s="35">
        <f t="shared" ca="1" si="56"/>
        <v>44197.987500000003</v>
      </c>
      <c r="X85" s="6" t="str">
        <f t="shared" ca="1" si="57"/>
        <v>Early Arrival</v>
      </c>
      <c r="Y85" s="6">
        <f t="shared" ca="1" si="58"/>
        <v>1.597222221607808E-2</v>
      </c>
      <c r="Z85" s="8">
        <f t="shared" ca="1" si="42"/>
        <v>0</v>
      </c>
      <c r="AA85" s="8">
        <f t="shared" ca="1" si="59"/>
        <v>23</v>
      </c>
      <c r="AB85" s="8">
        <f t="shared" ca="1" si="43"/>
        <v>-230</v>
      </c>
      <c r="AC85" s="4"/>
    </row>
    <row r="86" spans="1:29">
      <c r="A86" s="3">
        <v>0.71527777777777801</v>
      </c>
      <c r="B86" s="34">
        <v>44197.715277777781</v>
      </c>
      <c r="C86" s="8">
        <f t="shared" ca="1" si="60"/>
        <v>0.67124210276515306</v>
      </c>
      <c r="D86" s="8">
        <f t="shared" ca="1" si="60"/>
        <v>0.34267703665631066</v>
      </c>
      <c r="E86">
        <f t="shared" ca="1" si="44"/>
        <v>-1</v>
      </c>
      <c r="F86" s="6">
        <f t="shared" ca="1" si="45"/>
        <v>6.9444444444444447E-4</v>
      </c>
      <c r="G86" t="str">
        <f t="shared" ca="1" si="46"/>
        <v>Early Departure</v>
      </c>
      <c r="H86" s="5">
        <f t="shared" ca="1" si="47"/>
        <v>0.71458333333333357</v>
      </c>
      <c r="I86">
        <f t="shared" ca="1" si="61"/>
        <v>0.8230866342171238</v>
      </c>
      <c r="J86">
        <f t="shared" ca="1" si="61"/>
        <v>0.57846354846768921</v>
      </c>
      <c r="K86">
        <f t="shared" ca="1" si="48"/>
        <v>26</v>
      </c>
      <c r="L86" s="5">
        <f t="shared" ca="1" si="49"/>
        <v>0.73263888888888917</v>
      </c>
      <c r="M86" s="27">
        <f t="shared" ca="1" si="62"/>
        <v>0.3742247957965279</v>
      </c>
      <c r="N86" s="27">
        <f t="shared" ca="1" si="62"/>
        <v>0.58019079357155223</v>
      </c>
      <c r="O86" s="8">
        <f t="shared" ca="1" si="50"/>
        <v>350</v>
      </c>
      <c r="P86" s="6">
        <f t="shared" ca="1" si="51"/>
        <v>0.24305555555555555</v>
      </c>
      <c r="Q86" s="5">
        <f t="shared" ca="1" si="52"/>
        <v>0.97569444444444475</v>
      </c>
      <c r="R86" s="27">
        <f t="shared" ca="1" si="63"/>
        <v>0.1581101774051098</v>
      </c>
      <c r="S86" s="27">
        <f t="shared" ca="1" si="63"/>
        <v>0.74402666593288247</v>
      </c>
      <c r="T86" s="27">
        <f t="shared" ca="1" si="53"/>
        <v>31</v>
      </c>
      <c r="U86" s="5">
        <f t="shared" ca="1" si="54"/>
        <v>0.99722222222222257</v>
      </c>
      <c r="V86" s="27">
        <f t="shared" ca="1" si="55"/>
        <v>406</v>
      </c>
      <c r="W86" s="35">
        <f t="shared" ca="1" si="56"/>
        <v>44197.997222222228</v>
      </c>
      <c r="X86" s="6" t="str">
        <f t="shared" ca="1" si="57"/>
        <v>Early Arrival</v>
      </c>
      <c r="Y86" s="6">
        <f t="shared" ca="1" si="58"/>
        <v>6.2499999912688509E-3</v>
      </c>
      <c r="Z86" s="8">
        <f t="shared" ca="1" si="42"/>
        <v>0</v>
      </c>
      <c r="AA86" s="8">
        <f t="shared" ca="1" si="59"/>
        <v>9</v>
      </c>
      <c r="AB86" s="8">
        <f t="shared" ca="1" si="43"/>
        <v>-90</v>
      </c>
      <c r="AC86" s="4"/>
    </row>
    <row r="87" spans="1:29">
      <c r="A87" s="11">
        <v>0.71527777777777801</v>
      </c>
      <c r="B87" s="34">
        <v>44197.715277777781</v>
      </c>
      <c r="C87" s="8">
        <f t="shared" ca="1" si="60"/>
        <v>0.36019385993549502</v>
      </c>
      <c r="D87" s="8">
        <f t="shared" ca="1" si="60"/>
        <v>0.65729147964074597</v>
      </c>
      <c r="E87">
        <f t="shared" ca="1" si="44"/>
        <v>23</v>
      </c>
      <c r="F87" s="6">
        <f t="shared" ca="1" si="45"/>
        <v>1.5972222222222224E-2</v>
      </c>
      <c r="G87" t="str">
        <f t="shared" ca="1" si="46"/>
        <v>Late</v>
      </c>
      <c r="H87" s="5">
        <f t="shared" ca="1" si="47"/>
        <v>0.73125000000000029</v>
      </c>
      <c r="I87">
        <f t="shared" ca="1" si="61"/>
        <v>0.84195496345128473</v>
      </c>
      <c r="J87">
        <f t="shared" ca="1" si="61"/>
        <v>0.90542059718917134</v>
      </c>
      <c r="K87">
        <f t="shared" ca="1" si="48"/>
        <v>41</v>
      </c>
      <c r="L87" s="5">
        <f t="shared" ca="1" si="49"/>
        <v>0.75972222222222252</v>
      </c>
      <c r="M87" s="27">
        <f t="shared" ca="1" si="62"/>
        <v>0.98597162261225035</v>
      </c>
      <c r="N87" s="27">
        <f t="shared" ca="1" si="62"/>
        <v>0.41337829639453882</v>
      </c>
      <c r="O87" s="8">
        <f t="shared" ca="1" si="50"/>
        <v>339</v>
      </c>
      <c r="P87" s="6">
        <f t="shared" ca="1" si="51"/>
        <v>0.23541666666666669</v>
      </c>
      <c r="Q87" s="5">
        <f t="shared" ca="1" si="52"/>
        <v>0.99513888888888924</v>
      </c>
      <c r="R87" s="27">
        <f t="shared" ca="1" si="63"/>
        <v>0.22208717002150713</v>
      </c>
      <c r="S87" s="27">
        <f t="shared" ca="1" si="63"/>
        <v>0.10810310091227415</v>
      </c>
      <c r="T87" s="27">
        <f t="shared" ca="1" si="53"/>
        <v>9</v>
      </c>
      <c r="U87" s="5">
        <f t="shared" ca="1" si="54"/>
        <v>1.0013888888888893</v>
      </c>
      <c r="V87" s="27">
        <f t="shared" ca="1" si="55"/>
        <v>412</v>
      </c>
      <c r="W87" s="35">
        <f t="shared" ca="1" si="56"/>
        <v>44198.001388888893</v>
      </c>
      <c r="X87" s="6" t="str">
        <f t="shared" ca="1" si="57"/>
        <v>Early Arrival</v>
      </c>
      <c r="Y87" s="6">
        <f t="shared" ca="1" si="58"/>
        <v>2.0833333255723119E-3</v>
      </c>
      <c r="Z87" s="8">
        <f t="shared" ca="1" si="42"/>
        <v>0</v>
      </c>
      <c r="AA87" s="8">
        <f t="shared" ca="1" si="59"/>
        <v>3</v>
      </c>
      <c r="AB87" s="8">
        <f t="shared" ca="1" si="43"/>
        <v>-30</v>
      </c>
      <c r="AC87" s="4"/>
    </row>
    <row r="88" spans="1:29">
      <c r="A88" s="3">
        <v>0.71527777777777801</v>
      </c>
      <c r="B88" s="34">
        <v>44197.715277777781</v>
      </c>
      <c r="C88" s="8">
        <f t="shared" ca="1" si="60"/>
        <v>0.52815689569024793</v>
      </c>
      <c r="D88" s="8">
        <f t="shared" ca="1" si="60"/>
        <v>0.75856338569856974</v>
      </c>
      <c r="E88">
        <f t="shared" ca="1" si="44"/>
        <v>31</v>
      </c>
      <c r="F88" s="6">
        <f t="shared" ca="1" si="45"/>
        <v>2.1527777777777781E-2</v>
      </c>
      <c r="G88" t="str">
        <f t="shared" ca="1" si="46"/>
        <v>Late</v>
      </c>
      <c r="H88" s="5">
        <f t="shared" ca="1" si="47"/>
        <v>0.73680555555555582</v>
      </c>
      <c r="I88">
        <f t="shared" ca="1" si="61"/>
        <v>1.3788138027574837E-2</v>
      </c>
      <c r="J88">
        <f t="shared" ca="1" si="61"/>
        <v>0.31921310795703073</v>
      </c>
      <c r="K88">
        <f t="shared" ca="1" si="48"/>
        <v>18</v>
      </c>
      <c r="L88" s="5">
        <f t="shared" ca="1" si="49"/>
        <v>0.74930555555555578</v>
      </c>
      <c r="M88" s="27">
        <f t="shared" ca="1" si="62"/>
        <v>0.81093055862114605</v>
      </c>
      <c r="N88" s="27">
        <f t="shared" ca="1" si="62"/>
        <v>0.29298232874512753</v>
      </c>
      <c r="O88" s="8">
        <f t="shared" ca="1" si="50"/>
        <v>332</v>
      </c>
      <c r="P88" s="6">
        <f t="shared" ca="1" si="51"/>
        <v>0.23055555555555554</v>
      </c>
      <c r="Q88" s="5">
        <f t="shared" ca="1" si="52"/>
        <v>0.97986111111111129</v>
      </c>
      <c r="R88" s="27">
        <f t="shared" ca="1" si="63"/>
        <v>0.77939940485282178</v>
      </c>
      <c r="S88" s="27">
        <f t="shared" ca="1" si="63"/>
        <v>0.78987400319291379</v>
      </c>
      <c r="T88" s="27">
        <f t="shared" ca="1" si="53"/>
        <v>33</v>
      </c>
      <c r="U88" s="5">
        <f t="shared" ca="1" si="54"/>
        <v>1.002777777777778</v>
      </c>
      <c r="V88" s="27">
        <f t="shared" ca="1" si="55"/>
        <v>414</v>
      </c>
      <c r="W88" s="35">
        <f t="shared" ca="1" si="56"/>
        <v>44198.00277777778</v>
      </c>
      <c r="X88" s="6" t="str">
        <f t="shared" ca="1" si="57"/>
        <v>Early Arrival</v>
      </c>
      <c r="Y88" s="6">
        <f t="shared" ca="1" si="58"/>
        <v>6.9444443943211809E-4</v>
      </c>
      <c r="Z88" s="8">
        <f t="shared" ca="1" si="42"/>
        <v>0</v>
      </c>
      <c r="AA88" s="8">
        <f t="shared" ca="1" si="59"/>
        <v>1</v>
      </c>
      <c r="AB88" s="8">
        <f t="shared" ca="1" si="43"/>
        <v>-10</v>
      </c>
      <c r="AC88" s="4"/>
    </row>
    <row r="89" spans="1:29">
      <c r="A89" s="11">
        <v>0.71527777777777801</v>
      </c>
      <c r="B89" s="34">
        <v>44197.715277777781</v>
      </c>
      <c r="C89" s="8">
        <f t="shared" ca="1" si="60"/>
        <v>0.13627564017869809</v>
      </c>
      <c r="D89" s="8">
        <f t="shared" ca="1" si="60"/>
        <v>0.33325305366888203</v>
      </c>
      <c r="E89">
        <f t="shared" ca="1" si="44"/>
        <v>9</v>
      </c>
      <c r="F89" s="6">
        <f t="shared" ca="1" si="45"/>
        <v>6.2499999999999995E-3</v>
      </c>
      <c r="G89" t="str">
        <f t="shared" ca="1" si="46"/>
        <v>Late</v>
      </c>
      <c r="H89" s="5">
        <f t="shared" ca="1" si="47"/>
        <v>0.72152777777777799</v>
      </c>
      <c r="I89">
        <f t="shared" ca="1" si="61"/>
        <v>0.72065701441935248</v>
      </c>
      <c r="J89">
        <f t="shared" ca="1" si="61"/>
        <v>0.70766059349032628</v>
      </c>
      <c r="K89">
        <f t="shared" ca="1" si="48"/>
        <v>31</v>
      </c>
      <c r="L89" s="5">
        <f t="shared" ca="1" si="49"/>
        <v>0.7430555555555558</v>
      </c>
      <c r="M89" s="27">
        <f t="shared" ca="1" si="62"/>
        <v>0.45983782655685601</v>
      </c>
      <c r="N89" s="27">
        <f t="shared" ca="1" si="62"/>
        <v>0.78159409337677122</v>
      </c>
      <c r="O89" s="8">
        <f t="shared" ca="1" si="50"/>
        <v>367</v>
      </c>
      <c r="P89" s="6">
        <f t="shared" ca="1" si="51"/>
        <v>0.25486111111111109</v>
      </c>
      <c r="Q89" s="5">
        <f t="shared" ca="1" si="52"/>
        <v>0.9979166666666669</v>
      </c>
      <c r="R89" s="27">
        <f t="shared" ca="1" si="63"/>
        <v>0.24000583618492999</v>
      </c>
      <c r="S89" s="27">
        <f t="shared" ca="1" si="63"/>
        <v>0.80905993350130823</v>
      </c>
      <c r="T89" s="27">
        <f t="shared" ca="1" si="53"/>
        <v>34</v>
      </c>
      <c r="U89" s="5">
        <f t="shared" ca="1" si="54"/>
        <v>1.021527777777778</v>
      </c>
      <c r="V89" s="27">
        <f t="shared" ca="1" si="55"/>
        <v>441</v>
      </c>
      <c r="W89" s="35">
        <f t="shared" ca="1" si="56"/>
        <v>44198.021527777782</v>
      </c>
      <c r="X89" s="6" t="str">
        <f t="shared" ca="1" si="57"/>
        <v>Late</v>
      </c>
      <c r="Y89" s="6">
        <f t="shared" ca="1" si="58"/>
        <v>1.8055555563478265E-2</v>
      </c>
      <c r="Z89" s="8">
        <f t="shared" ca="1" si="42"/>
        <v>0</v>
      </c>
      <c r="AA89" s="8">
        <f t="shared" ca="1" si="59"/>
        <v>26</v>
      </c>
      <c r="AB89" s="8">
        <f t="shared" ca="1" si="43"/>
        <v>260</v>
      </c>
      <c r="AC89" s="4"/>
    </row>
    <row r="90" spans="1:29">
      <c r="A90" s="3">
        <v>0.71527777777777801</v>
      </c>
      <c r="B90" s="34">
        <v>44197.715277777781</v>
      </c>
      <c r="C90" s="8">
        <f t="shared" ca="1" si="60"/>
        <v>0.53009053791134386</v>
      </c>
      <c r="D90" s="8">
        <f t="shared" ca="1" si="60"/>
        <v>9.7895458736028118E-2</v>
      </c>
      <c r="E90">
        <f t="shared" ca="1" si="44"/>
        <v>2</v>
      </c>
      <c r="F90" s="6">
        <f t="shared" ca="1" si="45"/>
        <v>1.3888888888888889E-3</v>
      </c>
      <c r="G90" t="str">
        <f t="shared" ca="1" si="46"/>
        <v>Late</v>
      </c>
      <c r="H90" s="5">
        <f t="shared" ca="1" si="47"/>
        <v>0.7166666666666669</v>
      </c>
      <c r="I90">
        <f t="shared" ca="1" si="61"/>
        <v>0.92751025862464509</v>
      </c>
      <c r="J90">
        <f t="shared" ca="1" si="61"/>
        <v>0.52702752339840897</v>
      </c>
      <c r="K90">
        <f t="shared" ca="1" si="48"/>
        <v>24</v>
      </c>
      <c r="L90" s="5">
        <f t="shared" ca="1" si="49"/>
        <v>0.73333333333333361</v>
      </c>
      <c r="M90" s="27">
        <f t="shared" ca="1" si="62"/>
        <v>0.11909506384914281</v>
      </c>
      <c r="N90" s="27">
        <f t="shared" ca="1" si="62"/>
        <v>0.11953101647878595</v>
      </c>
      <c r="O90" s="8">
        <f t="shared" ca="1" si="50"/>
        <v>319</v>
      </c>
      <c r="P90" s="6">
        <f t="shared" ca="1" si="51"/>
        <v>0.22152777777777777</v>
      </c>
      <c r="Q90" s="5">
        <f t="shared" ca="1" si="52"/>
        <v>0.95486111111111138</v>
      </c>
      <c r="R90" s="27">
        <f t="shared" ca="1" si="63"/>
        <v>0.38962073927265151</v>
      </c>
      <c r="S90" s="27">
        <f t="shared" ca="1" si="63"/>
        <v>0.46189689962663016</v>
      </c>
      <c r="T90" s="27">
        <f t="shared" ca="1" si="53"/>
        <v>19</v>
      </c>
      <c r="U90" s="5">
        <f t="shared" ca="1" si="54"/>
        <v>0.96805555555555578</v>
      </c>
      <c r="V90" s="27">
        <f t="shared" ca="1" si="55"/>
        <v>364</v>
      </c>
      <c r="W90" s="35">
        <f t="shared" ca="1" si="56"/>
        <v>44197.968055555561</v>
      </c>
      <c r="X90" s="6" t="str">
        <f t="shared" ca="1" si="57"/>
        <v>Early Arrival</v>
      </c>
      <c r="Y90" s="6">
        <f t="shared" ca="1" si="58"/>
        <v>3.5416666658420581E-2</v>
      </c>
      <c r="Z90" s="8">
        <f t="shared" ca="1" si="42"/>
        <v>0</v>
      </c>
      <c r="AA90" s="8">
        <f t="shared" ca="1" si="59"/>
        <v>51</v>
      </c>
      <c r="AB90" s="8">
        <f t="shared" ca="1" si="43"/>
        <v>210</v>
      </c>
      <c r="AC90" s="4"/>
    </row>
    <row r="91" spans="1:29">
      <c r="A91" s="11">
        <v>0.71527777777777801</v>
      </c>
      <c r="B91" s="34">
        <v>44197.715277777781</v>
      </c>
      <c r="C91" s="8">
        <f t="shared" ca="1" si="60"/>
        <v>0.23508319796551003</v>
      </c>
      <c r="D91" s="8">
        <f t="shared" ca="1" si="60"/>
        <v>0.47268060673038292</v>
      </c>
      <c r="E91">
        <f t="shared" ca="1" si="44"/>
        <v>14</v>
      </c>
      <c r="F91" s="6">
        <f t="shared" ca="1" si="45"/>
        <v>9.7222222222222224E-3</v>
      </c>
      <c r="G91" t="str">
        <f t="shared" ca="1" si="46"/>
        <v>Late</v>
      </c>
      <c r="H91" s="5">
        <f t="shared" ca="1" si="47"/>
        <v>0.7250000000000002</v>
      </c>
      <c r="I91">
        <f t="shared" ca="1" si="61"/>
        <v>0.16216596279748052</v>
      </c>
      <c r="J91">
        <f t="shared" ca="1" si="61"/>
        <v>0.29551755283459369</v>
      </c>
      <c r="K91">
        <f t="shared" ca="1" si="48"/>
        <v>17</v>
      </c>
      <c r="L91" s="5">
        <f t="shared" ca="1" si="49"/>
        <v>0.73680555555555571</v>
      </c>
      <c r="M91" s="27">
        <f t="shared" ca="1" si="62"/>
        <v>0.24902283168649619</v>
      </c>
      <c r="N91" s="27">
        <f t="shared" ca="1" si="62"/>
        <v>2.9256872518485411E-2</v>
      </c>
      <c r="O91" s="8">
        <f t="shared" ca="1" si="50"/>
        <v>308</v>
      </c>
      <c r="P91" s="6">
        <f t="shared" ca="1" si="51"/>
        <v>0.21388888888888891</v>
      </c>
      <c r="Q91" s="5">
        <f t="shared" ca="1" si="52"/>
        <v>0.95069444444444462</v>
      </c>
      <c r="R91" s="27">
        <f t="shared" ca="1" si="63"/>
        <v>0.84537803675411416</v>
      </c>
      <c r="S91" s="27">
        <f t="shared" ca="1" si="63"/>
        <v>0.51319883267030808</v>
      </c>
      <c r="T91" s="27">
        <f t="shared" ca="1" si="53"/>
        <v>21</v>
      </c>
      <c r="U91" s="5">
        <f t="shared" ca="1" si="54"/>
        <v>0.9652777777777779</v>
      </c>
      <c r="V91" s="27">
        <f t="shared" ca="1" si="55"/>
        <v>360</v>
      </c>
      <c r="W91" s="35">
        <f t="shared" ca="1" si="56"/>
        <v>44197.965277777781</v>
      </c>
      <c r="X91" s="6" t="str">
        <f t="shared" ca="1" si="57"/>
        <v>Early Arrival</v>
      </c>
      <c r="Y91" s="6">
        <f t="shared" ca="1" si="58"/>
        <v>3.8194444437976927E-2</v>
      </c>
      <c r="Z91" s="8">
        <f t="shared" ca="1" si="42"/>
        <v>0</v>
      </c>
      <c r="AA91" s="8">
        <f t="shared" ca="1" si="59"/>
        <v>55</v>
      </c>
      <c r="AB91" s="8">
        <f t="shared" ca="1" si="43"/>
        <v>250</v>
      </c>
      <c r="AC91" s="4"/>
    </row>
    <row r="92" spans="1:29">
      <c r="A92" s="3">
        <v>0.71527777777777801</v>
      </c>
      <c r="B92" s="34">
        <v>44197.715277777781</v>
      </c>
      <c r="C92" s="8">
        <f t="shared" ca="1" si="60"/>
        <v>0.52598333364029726</v>
      </c>
      <c r="D92" s="8">
        <f t="shared" ca="1" si="60"/>
        <v>8.9731430629690911E-2</v>
      </c>
      <c r="E92">
        <f t="shared" ca="1" si="44"/>
        <v>2</v>
      </c>
      <c r="F92" s="6">
        <f t="shared" ca="1" si="45"/>
        <v>1.3888888888888889E-3</v>
      </c>
      <c r="G92" t="str">
        <f t="shared" ca="1" si="46"/>
        <v>Late</v>
      </c>
      <c r="H92" s="5">
        <f t="shared" ca="1" si="47"/>
        <v>0.7166666666666669</v>
      </c>
      <c r="I92">
        <f t="shared" ca="1" si="61"/>
        <v>0.57019362654355688</v>
      </c>
      <c r="J92">
        <f t="shared" ca="1" si="61"/>
        <v>0.80965782221134319</v>
      </c>
      <c r="K92">
        <f t="shared" ca="1" si="48"/>
        <v>35</v>
      </c>
      <c r="L92" s="5">
        <f t="shared" ca="1" si="49"/>
        <v>0.74097222222222248</v>
      </c>
      <c r="M92" s="27">
        <f t="shared" ca="1" si="62"/>
        <v>0.4527275573128412</v>
      </c>
      <c r="N92" s="27">
        <f t="shared" ca="1" si="62"/>
        <v>0.82307299510966825</v>
      </c>
      <c r="O92" s="8">
        <f t="shared" ca="1" si="50"/>
        <v>371</v>
      </c>
      <c r="P92" s="6">
        <f t="shared" ca="1" si="51"/>
        <v>0.25763888888888892</v>
      </c>
      <c r="Q92" s="5">
        <f t="shared" ca="1" si="52"/>
        <v>0.99861111111111134</v>
      </c>
      <c r="R92" s="27">
        <f t="shared" ca="1" si="63"/>
        <v>0.21236448750041637</v>
      </c>
      <c r="S92" s="27">
        <f t="shared" ca="1" si="63"/>
        <v>5.3347673881211199E-2</v>
      </c>
      <c r="T92" s="27">
        <f t="shared" ca="1" si="53"/>
        <v>7</v>
      </c>
      <c r="U92" s="5">
        <f t="shared" ca="1" si="54"/>
        <v>1.0034722222222225</v>
      </c>
      <c r="V92" s="27">
        <f t="shared" ca="1" si="55"/>
        <v>415</v>
      </c>
      <c r="W92" s="35">
        <f t="shared" ca="1" si="56"/>
        <v>44198.003472222226</v>
      </c>
      <c r="X92" s="6" t="str">
        <f t="shared" ca="1" si="57"/>
        <v>On Time</v>
      </c>
      <c r="Y92" s="6">
        <f t="shared" ca="1" si="58"/>
        <v>0</v>
      </c>
      <c r="Z92" s="8">
        <f t="shared" ca="1" si="42"/>
        <v>0</v>
      </c>
      <c r="AA92" s="8">
        <f t="shared" ca="1" si="59"/>
        <v>0</v>
      </c>
      <c r="AB92" s="8">
        <f t="shared" ca="1" si="43"/>
        <v>0</v>
      </c>
      <c r="AC92" s="4"/>
    </row>
    <row r="93" spans="1:29">
      <c r="A93" s="11">
        <v>0.71527777777777801</v>
      </c>
      <c r="B93" s="34">
        <v>44197.715277777781</v>
      </c>
      <c r="C93" s="8">
        <f t="shared" ca="1" si="60"/>
        <v>0.49957285454767475</v>
      </c>
      <c r="D93" s="8">
        <f t="shared" ca="1" si="60"/>
        <v>4.4174920867230627E-2</v>
      </c>
      <c r="E93">
        <f t="shared" ca="1" si="44"/>
        <v>1</v>
      </c>
      <c r="F93" s="6">
        <f t="shared" ca="1" si="45"/>
        <v>6.9444444444444447E-4</v>
      </c>
      <c r="G93" t="str">
        <f t="shared" ca="1" si="46"/>
        <v>Late</v>
      </c>
      <c r="H93" s="5">
        <f t="shared" ca="1" si="47"/>
        <v>0.71597222222222245</v>
      </c>
      <c r="I93">
        <f t="shared" ca="1" si="61"/>
        <v>0.23058756785152845</v>
      </c>
      <c r="J93">
        <f t="shared" ca="1" si="61"/>
        <v>3.4319322442411759E-2</v>
      </c>
      <c r="K93">
        <f t="shared" ca="1" si="48"/>
        <v>7</v>
      </c>
      <c r="L93" s="5">
        <f t="shared" ca="1" si="49"/>
        <v>0.72083333333333355</v>
      </c>
      <c r="M93" s="27">
        <f t="shared" ca="1" si="62"/>
        <v>5.276747336056542E-3</v>
      </c>
      <c r="N93" s="27">
        <f t="shared" ca="1" si="62"/>
        <v>0.60088565875084987</v>
      </c>
      <c r="O93" s="8">
        <f t="shared" ca="1" si="50"/>
        <v>347</v>
      </c>
      <c r="P93" s="6">
        <f t="shared" ca="1" si="51"/>
        <v>0.24097222222222223</v>
      </c>
      <c r="Q93" s="5">
        <f t="shared" ca="1" si="52"/>
        <v>0.9618055555555558</v>
      </c>
      <c r="R93" s="27">
        <f t="shared" ca="1" si="63"/>
        <v>0.74779904684304455</v>
      </c>
      <c r="S93" s="27">
        <f t="shared" ca="1" si="63"/>
        <v>0.27926718439670373</v>
      </c>
      <c r="T93" s="27">
        <f t="shared" ca="1" si="53"/>
        <v>14</v>
      </c>
      <c r="U93" s="5">
        <f t="shared" ca="1" si="54"/>
        <v>0.97152777777777799</v>
      </c>
      <c r="V93" s="27">
        <f t="shared" ca="1" si="55"/>
        <v>369</v>
      </c>
      <c r="W93" s="35">
        <f t="shared" ca="1" si="56"/>
        <v>44197.97152777778</v>
      </c>
      <c r="X93" s="6" t="str">
        <f t="shared" ca="1" si="57"/>
        <v>Early Arrival</v>
      </c>
      <c r="Y93" s="6">
        <f t="shared" ca="1" si="58"/>
        <v>3.1944444439432118E-2</v>
      </c>
      <c r="Z93" s="8">
        <f t="shared" ca="1" si="42"/>
        <v>0</v>
      </c>
      <c r="AA93" s="8">
        <f t="shared" ca="1" si="59"/>
        <v>46</v>
      </c>
      <c r="AB93" s="8">
        <f t="shared" ca="1" si="43"/>
        <v>160</v>
      </c>
      <c r="AC93" s="4"/>
    </row>
    <row r="94" spans="1:29">
      <c r="A94" s="3">
        <v>0.71527777777777801</v>
      </c>
      <c r="B94" s="34">
        <v>44197.715277777781</v>
      </c>
      <c r="C94" s="8">
        <f t="shared" ca="1" si="60"/>
        <v>0.98736995344927414</v>
      </c>
      <c r="D94" s="8">
        <f t="shared" ca="1" si="60"/>
        <v>0.27488313598861092</v>
      </c>
      <c r="E94">
        <f t="shared" ca="1" si="44"/>
        <v>0</v>
      </c>
      <c r="F94" s="6">
        <f t="shared" ca="1" si="45"/>
        <v>0</v>
      </c>
      <c r="G94" t="str">
        <f t="shared" ca="1" si="46"/>
        <v>On Time</v>
      </c>
      <c r="H94" s="5">
        <f t="shared" ca="1" si="47"/>
        <v>0.71527777777777801</v>
      </c>
      <c r="I94">
        <f t="shared" ca="1" si="61"/>
        <v>0.70504940077310407</v>
      </c>
      <c r="J94">
        <f t="shared" ca="1" si="61"/>
        <v>0.66628117846647761</v>
      </c>
      <c r="K94">
        <f t="shared" ca="1" si="48"/>
        <v>29</v>
      </c>
      <c r="L94" s="5">
        <f t="shared" ca="1" si="49"/>
        <v>0.73541666666666694</v>
      </c>
      <c r="M94" s="27">
        <f t="shared" ca="1" si="62"/>
        <v>8.8762411217185755E-2</v>
      </c>
      <c r="N94" s="27">
        <f t="shared" ca="1" si="62"/>
        <v>0.15051590203535015</v>
      </c>
      <c r="O94" s="8">
        <f t="shared" ca="1" si="50"/>
        <v>322</v>
      </c>
      <c r="P94" s="6">
        <f t="shared" ca="1" si="51"/>
        <v>0.22361111111111109</v>
      </c>
      <c r="Q94" s="5">
        <f t="shared" ca="1" si="52"/>
        <v>0.95902777777777803</v>
      </c>
      <c r="R94" s="27">
        <f t="shared" ca="1" si="63"/>
        <v>0.63040578607710607</v>
      </c>
      <c r="S94" s="27">
        <f t="shared" ca="1" si="63"/>
        <v>0.39239940472843993</v>
      </c>
      <c r="T94" s="27">
        <f t="shared" ca="1" si="53"/>
        <v>17</v>
      </c>
      <c r="U94" s="5">
        <f t="shared" ca="1" si="54"/>
        <v>0.97083333333333355</v>
      </c>
      <c r="V94" s="27">
        <f t="shared" ca="1" si="55"/>
        <v>368</v>
      </c>
      <c r="W94" s="35">
        <f t="shared" ca="1" si="56"/>
        <v>44197.97083333334</v>
      </c>
      <c r="X94" s="6" t="str">
        <f t="shared" ca="1" si="57"/>
        <v>Early Arrival</v>
      </c>
      <c r="Y94" s="6">
        <f t="shared" ca="1" si="58"/>
        <v>3.2638888878864236E-2</v>
      </c>
      <c r="Z94" s="8">
        <f t="shared" ca="1" si="42"/>
        <v>0</v>
      </c>
      <c r="AA94" s="8">
        <f t="shared" ca="1" si="59"/>
        <v>47</v>
      </c>
      <c r="AB94" s="8">
        <f t="shared" ca="1" si="43"/>
        <v>170</v>
      </c>
      <c r="AC94" s="4"/>
    </row>
    <row r="95" spans="1:29">
      <c r="A95" s="11">
        <v>0.71527777777777801</v>
      </c>
      <c r="B95" s="34">
        <v>44197.715277777781</v>
      </c>
      <c r="C95" s="8">
        <f t="shared" ca="1" si="60"/>
        <v>0.26719913961242925</v>
      </c>
      <c r="D95" s="8">
        <f t="shared" ca="1" si="60"/>
        <v>0.32555688337876643</v>
      </c>
      <c r="E95">
        <f t="shared" ca="1" si="44"/>
        <v>9</v>
      </c>
      <c r="F95" s="6">
        <f t="shared" ca="1" si="45"/>
        <v>6.2499999999999995E-3</v>
      </c>
      <c r="G95" t="str">
        <f t="shared" ca="1" si="46"/>
        <v>Late</v>
      </c>
      <c r="H95" s="5">
        <f t="shared" ca="1" si="47"/>
        <v>0.72152777777777799</v>
      </c>
      <c r="I95">
        <f t="shared" ca="1" si="61"/>
        <v>6.2223426253676495E-2</v>
      </c>
      <c r="J95">
        <f t="shared" ca="1" si="61"/>
        <v>0.32670140359035693</v>
      </c>
      <c r="K95">
        <f t="shared" ca="1" si="48"/>
        <v>18</v>
      </c>
      <c r="L95" s="5">
        <f t="shared" ca="1" si="49"/>
        <v>0.73402777777777795</v>
      </c>
      <c r="M95" s="27">
        <f t="shared" ca="1" si="62"/>
        <v>0.92300242467649529</v>
      </c>
      <c r="N95" s="27">
        <f t="shared" ca="1" si="62"/>
        <v>0.20699065258788152</v>
      </c>
      <c r="O95" s="8">
        <f t="shared" ca="1" si="50"/>
        <v>327</v>
      </c>
      <c r="P95" s="6">
        <f t="shared" ca="1" si="51"/>
        <v>0.22708333333333333</v>
      </c>
      <c r="Q95" s="5">
        <f t="shared" ca="1" si="52"/>
        <v>0.96111111111111125</v>
      </c>
      <c r="R95" s="27">
        <f t="shared" ca="1" si="63"/>
        <v>0.85979310540366305</v>
      </c>
      <c r="S95" s="27">
        <f t="shared" ca="1" si="63"/>
        <v>0.42923173608720866</v>
      </c>
      <c r="T95" s="27">
        <f t="shared" ca="1" si="53"/>
        <v>18</v>
      </c>
      <c r="U95" s="5">
        <f t="shared" ca="1" si="54"/>
        <v>0.9736111111111112</v>
      </c>
      <c r="V95" s="27">
        <f t="shared" ca="1" si="55"/>
        <v>372</v>
      </c>
      <c r="W95" s="35">
        <f t="shared" ca="1" si="56"/>
        <v>44197.973611111112</v>
      </c>
      <c r="X95" s="6" t="str">
        <f t="shared" ca="1" si="57"/>
        <v>Early Arrival</v>
      </c>
      <c r="Y95" s="6">
        <f t="shared" ca="1" si="58"/>
        <v>2.9861111106583849E-2</v>
      </c>
      <c r="Z95" s="8">
        <f t="shared" ca="1" si="42"/>
        <v>0</v>
      </c>
      <c r="AA95" s="8">
        <f t="shared" ca="1" si="59"/>
        <v>43</v>
      </c>
      <c r="AB95" s="8">
        <f t="shared" ca="1" si="43"/>
        <v>130</v>
      </c>
      <c r="AC95" s="4"/>
    </row>
    <row r="96" spans="1:29">
      <c r="A96" s="3">
        <v>0.71527777777777801</v>
      </c>
      <c r="B96" s="34">
        <v>44197.715277777781</v>
      </c>
      <c r="C96" s="8">
        <f t="shared" ca="1" si="60"/>
        <v>0.66094217461929283</v>
      </c>
      <c r="D96" s="8">
        <f t="shared" ca="1" si="60"/>
        <v>0.21672602341961356</v>
      </c>
      <c r="E96">
        <f t="shared" ca="1" si="44"/>
        <v>-1</v>
      </c>
      <c r="F96" s="6">
        <f t="shared" ca="1" si="45"/>
        <v>6.9444444444444447E-4</v>
      </c>
      <c r="G96" t="str">
        <f t="shared" ca="1" si="46"/>
        <v>Early Departure</v>
      </c>
      <c r="H96" s="5">
        <f t="shared" ca="1" si="47"/>
        <v>0.71458333333333357</v>
      </c>
      <c r="I96">
        <f t="shared" ca="1" si="61"/>
        <v>0.44744571335185424</v>
      </c>
      <c r="J96">
        <f t="shared" ca="1" si="61"/>
        <v>0.64739460406920091</v>
      </c>
      <c r="K96">
        <f t="shared" ca="1" si="48"/>
        <v>28</v>
      </c>
      <c r="L96" s="5">
        <f t="shared" ca="1" si="49"/>
        <v>0.73402777777777806</v>
      </c>
      <c r="M96" s="27">
        <f t="shared" ca="1" si="62"/>
        <v>0.70552012482088533</v>
      </c>
      <c r="N96" s="27">
        <f t="shared" ca="1" si="62"/>
        <v>0.56759371610012188</v>
      </c>
      <c r="O96" s="8">
        <f t="shared" ca="1" si="50"/>
        <v>349</v>
      </c>
      <c r="P96" s="6">
        <f t="shared" ca="1" si="51"/>
        <v>0.24236111111111111</v>
      </c>
      <c r="Q96" s="5">
        <f t="shared" ca="1" si="52"/>
        <v>0.97638888888888919</v>
      </c>
      <c r="R96" s="27">
        <f t="shared" ca="1" si="63"/>
        <v>2.459441661100048E-2</v>
      </c>
      <c r="S96" s="27">
        <f t="shared" ca="1" si="63"/>
        <v>0.16718122400049085</v>
      </c>
      <c r="T96" s="27">
        <f t="shared" ca="1" si="53"/>
        <v>10</v>
      </c>
      <c r="U96" s="5">
        <f t="shared" ca="1" si="54"/>
        <v>0.98333333333333361</v>
      </c>
      <c r="V96" s="27">
        <f t="shared" ca="1" si="55"/>
        <v>386</v>
      </c>
      <c r="W96" s="35">
        <f t="shared" ca="1" si="56"/>
        <v>44197.983333333337</v>
      </c>
      <c r="X96" s="6" t="str">
        <f t="shared" ca="1" si="57"/>
        <v>Early Arrival</v>
      </c>
      <c r="Y96" s="6">
        <f t="shared" ca="1" si="58"/>
        <v>2.0138888881774619E-2</v>
      </c>
      <c r="Z96" s="8">
        <f t="shared" ca="1" si="42"/>
        <v>0</v>
      </c>
      <c r="AA96" s="8">
        <f t="shared" ca="1" si="59"/>
        <v>29</v>
      </c>
      <c r="AB96" s="8">
        <f t="shared" ca="1" si="43"/>
        <v>-290</v>
      </c>
      <c r="AC96" s="4"/>
    </row>
    <row r="97" spans="1:29">
      <c r="A97" s="11">
        <v>0.71527777777777801</v>
      </c>
      <c r="B97" s="34">
        <v>44197.715277777781</v>
      </c>
      <c r="C97" s="8">
        <f t="shared" ca="1" si="60"/>
        <v>0.9995984891791545</v>
      </c>
      <c r="D97" s="8">
        <f t="shared" ca="1" si="60"/>
        <v>0.56057296268474588</v>
      </c>
      <c r="E97">
        <f t="shared" ca="1" si="44"/>
        <v>0</v>
      </c>
      <c r="F97" s="6">
        <f t="shared" ca="1" si="45"/>
        <v>0</v>
      </c>
      <c r="G97" t="str">
        <f t="shared" ca="1" si="46"/>
        <v>On Time</v>
      </c>
      <c r="H97" s="5">
        <f t="shared" ca="1" si="47"/>
        <v>0.71527777777777801</v>
      </c>
      <c r="I97">
        <f t="shared" ca="1" si="61"/>
        <v>0.66180991930072675</v>
      </c>
      <c r="J97">
        <f t="shared" ca="1" si="61"/>
        <v>0.43276641014557926</v>
      </c>
      <c r="K97">
        <f t="shared" ca="1" si="48"/>
        <v>21</v>
      </c>
      <c r="L97" s="5">
        <f t="shared" ca="1" si="49"/>
        <v>0.72986111111111129</v>
      </c>
      <c r="M97" s="27">
        <f t="shared" ca="1" si="62"/>
        <v>0.35857232226242275</v>
      </c>
      <c r="N97" s="27">
        <f t="shared" ca="1" si="62"/>
        <v>7.9317777769712938E-3</v>
      </c>
      <c r="O97" s="8">
        <f t="shared" ca="1" si="50"/>
        <v>317</v>
      </c>
      <c r="P97" s="6">
        <f t="shared" ca="1" si="51"/>
        <v>0.22013888888888888</v>
      </c>
      <c r="Q97" s="5">
        <f t="shared" ca="1" si="52"/>
        <v>0.95000000000000018</v>
      </c>
      <c r="R97" s="27">
        <f t="shared" ca="1" si="63"/>
        <v>0.26226412975415381</v>
      </c>
      <c r="S97" s="27">
        <f t="shared" ca="1" si="63"/>
        <v>0.43135675151465247</v>
      </c>
      <c r="T97" s="27">
        <f t="shared" ca="1" si="53"/>
        <v>18</v>
      </c>
      <c r="U97" s="5">
        <f t="shared" ca="1" si="54"/>
        <v>0.96250000000000013</v>
      </c>
      <c r="V97" s="27">
        <f t="shared" ca="1" si="55"/>
        <v>356</v>
      </c>
      <c r="W97" s="35">
        <f t="shared" ca="1" si="56"/>
        <v>44197.962500000001</v>
      </c>
      <c r="X97" s="6" t="str">
        <f t="shared" ca="1" si="57"/>
        <v>Early Arrival</v>
      </c>
      <c r="Y97" s="6">
        <f t="shared" ca="1" si="58"/>
        <v>4.0972222217533272E-2</v>
      </c>
      <c r="Z97" s="8">
        <f t="shared" ca="1" si="42"/>
        <v>0</v>
      </c>
      <c r="AA97" s="8">
        <f t="shared" ca="1" si="59"/>
        <v>59</v>
      </c>
      <c r="AB97" s="8">
        <f t="shared" ca="1" si="43"/>
        <v>290</v>
      </c>
      <c r="AC97" s="4"/>
    </row>
    <row r="98" spans="1:29">
      <c r="A98" s="3">
        <v>0.71527777777777801</v>
      </c>
      <c r="B98" s="34">
        <v>44197.715277777781</v>
      </c>
      <c r="C98" s="8">
        <f t="shared" ca="1" si="60"/>
        <v>0.94938493007487257</v>
      </c>
      <c r="D98" s="8">
        <f t="shared" ca="1" si="60"/>
        <v>0.41134245147455806</v>
      </c>
      <c r="E98">
        <f t="shared" ca="1" si="44"/>
        <v>0</v>
      </c>
      <c r="F98" s="6">
        <f t="shared" ca="1" si="45"/>
        <v>0</v>
      </c>
      <c r="G98" t="str">
        <f t="shared" ca="1" si="46"/>
        <v>On Time</v>
      </c>
      <c r="H98" s="5">
        <f t="shared" ca="1" si="47"/>
        <v>0.71527777777777801</v>
      </c>
      <c r="I98">
        <f t="shared" ca="1" si="61"/>
        <v>0.97838415473915352</v>
      </c>
      <c r="J98">
        <f t="shared" ca="1" si="61"/>
        <v>0.77957463793189352</v>
      </c>
      <c r="K98">
        <f t="shared" ca="1" si="48"/>
        <v>34</v>
      </c>
      <c r="L98" s="5">
        <f t="shared" ca="1" si="49"/>
        <v>0.73888888888888915</v>
      </c>
      <c r="M98" s="27">
        <f t="shared" ca="1" si="62"/>
        <v>0.29555356729609372</v>
      </c>
      <c r="N98" s="27">
        <f t="shared" ca="1" si="62"/>
        <v>0.728450165448427</v>
      </c>
      <c r="O98" s="8">
        <f t="shared" ca="1" si="50"/>
        <v>352</v>
      </c>
      <c r="P98" s="6">
        <f t="shared" ca="1" si="51"/>
        <v>0.24444444444444446</v>
      </c>
      <c r="Q98" s="5">
        <f t="shared" ca="1" si="52"/>
        <v>0.98333333333333361</v>
      </c>
      <c r="R98" s="27">
        <f t="shared" ca="1" si="63"/>
        <v>0.23291264861232619</v>
      </c>
      <c r="S98" s="27">
        <f t="shared" ca="1" si="63"/>
        <v>0.54600546088816548</v>
      </c>
      <c r="T98" s="27">
        <f t="shared" ca="1" si="53"/>
        <v>22</v>
      </c>
      <c r="U98" s="5">
        <f t="shared" ca="1" si="54"/>
        <v>0.99861111111111134</v>
      </c>
      <c r="V98" s="27">
        <f t="shared" ca="1" si="55"/>
        <v>408</v>
      </c>
      <c r="W98" s="35">
        <f t="shared" ca="1" si="56"/>
        <v>44197.998611111114</v>
      </c>
      <c r="X98" s="6" t="str">
        <f t="shared" ca="1" si="57"/>
        <v>Early Arrival</v>
      </c>
      <c r="Y98" s="6">
        <f t="shared" ca="1" si="58"/>
        <v>4.8611111051286571E-3</v>
      </c>
      <c r="Z98" s="8">
        <f t="shared" ca="1" si="42"/>
        <v>0</v>
      </c>
      <c r="AA98" s="8">
        <f t="shared" ca="1" si="59"/>
        <v>7</v>
      </c>
      <c r="AB98" s="8">
        <f t="shared" ca="1" si="43"/>
        <v>-70</v>
      </c>
      <c r="AC98" s="4"/>
    </row>
    <row r="99" spans="1:29">
      <c r="A99" s="11">
        <v>0.71527777777777801</v>
      </c>
      <c r="B99" s="34">
        <v>44197.715277777781</v>
      </c>
      <c r="C99" s="8">
        <f t="shared" ca="1" si="60"/>
        <v>0.3918442226802753</v>
      </c>
      <c r="D99" s="8">
        <f t="shared" ca="1" si="60"/>
        <v>0.48801332165009337</v>
      </c>
      <c r="E99">
        <f t="shared" ca="1" si="44"/>
        <v>15</v>
      </c>
      <c r="F99" s="6">
        <f t="shared" ca="1" si="45"/>
        <v>1.0416666666666666E-2</v>
      </c>
      <c r="G99" t="str">
        <f t="shared" ca="1" si="46"/>
        <v>Late</v>
      </c>
      <c r="H99" s="5">
        <f t="shared" ca="1" si="47"/>
        <v>0.72569444444444464</v>
      </c>
      <c r="I99">
        <f t="shared" ca="1" si="61"/>
        <v>0.99258682691447586</v>
      </c>
      <c r="J99">
        <f t="shared" ca="1" si="61"/>
        <v>0.89788711968326329</v>
      </c>
      <c r="K99">
        <f t="shared" ca="1" si="48"/>
        <v>41</v>
      </c>
      <c r="L99" s="5">
        <f t="shared" ca="1" si="49"/>
        <v>0.75416666666666687</v>
      </c>
      <c r="M99" s="27">
        <f t="shared" ca="1" si="62"/>
        <v>2.0763520429172511E-2</v>
      </c>
      <c r="N99" s="27">
        <f t="shared" ca="1" si="62"/>
        <v>0.55570027128131771</v>
      </c>
      <c r="O99" s="8">
        <f t="shared" ca="1" si="50"/>
        <v>345</v>
      </c>
      <c r="P99" s="6">
        <f t="shared" ca="1" si="51"/>
        <v>0.23958333333333334</v>
      </c>
      <c r="Q99" s="5">
        <f t="shared" ca="1" si="52"/>
        <v>0.99375000000000024</v>
      </c>
      <c r="R99" s="27">
        <f t="shared" ca="1" si="63"/>
        <v>0.9430931257421491</v>
      </c>
      <c r="S99" s="27">
        <f t="shared" ca="1" si="63"/>
        <v>0.65279805714905181</v>
      </c>
      <c r="T99" s="27">
        <f t="shared" ca="1" si="53"/>
        <v>27</v>
      </c>
      <c r="U99" s="5">
        <f t="shared" ca="1" si="54"/>
        <v>1.0125000000000002</v>
      </c>
      <c r="V99" s="27">
        <f t="shared" ca="1" si="55"/>
        <v>428</v>
      </c>
      <c r="W99" s="35">
        <f t="shared" ca="1" si="56"/>
        <v>44198.012500000004</v>
      </c>
      <c r="X99" s="6" t="str">
        <f t="shared" ca="1" si="57"/>
        <v>Late</v>
      </c>
      <c r="Y99" s="6">
        <f t="shared" ca="1" si="58"/>
        <v>9.0277777853771113E-3</v>
      </c>
      <c r="Z99" s="8">
        <f t="shared" ca="1" si="42"/>
        <v>0</v>
      </c>
      <c r="AA99" s="8">
        <f t="shared" ca="1" si="59"/>
        <v>13</v>
      </c>
      <c r="AB99" s="8">
        <f t="shared" ca="1" si="43"/>
        <v>130</v>
      </c>
      <c r="AC99" s="4"/>
    </row>
    <row r="100" spans="1:29">
      <c r="A100" s="3">
        <v>0.71527777777777801</v>
      </c>
      <c r="B100" s="34">
        <v>44197.715277777781</v>
      </c>
      <c r="C100" s="8">
        <f t="shared" ca="1" si="60"/>
        <v>0.49679616607029087</v>
      </c>
      <c r="D100" s="8">
        <f t="shared" ca="1" si="60"/>
        <v>0.79833232877536697</v>
      </c>
      <c r="E100">
        <f t="shared" ca="1" si="44"/>
        <v>35</v>
      </c>
      <c r="F100" s="6">
        <f t="shared" ca="1" si="45"/>
        <v>2.4305555555555556E-2</v>
      </c>
      <c r="G100" t="str">
        <f t="shared" ca="1" si="46"/>
        <v>Late</v>
      </c>
      <c r="H100" s="5">
        <f t="shared" ca="1" si="47"/>
        <v>0.73958333333333359</v>
      </c>
      <c r="I100">
        <f t="shared" ca="1" si="61"/>
        <v>0.61083154406786067</v>
      </c>
      <c r="J100">
        <f t="shared" ca="1" si="61"/>
        <v>0.44011331702915746</v>
      </c>
      <c r="K100">
        <f t="shared" ca="1" si="48"/>
        <v>22</v>
      </c>
      <c r="L100" s="5">
        <f t="shared" ca="1" si="49"/>
        <v>0.75486111111111132</v>
      </c>
      <c r="M100" s="27">
        <f t="shared" ca="1" si="62"/>
        <v>0.9524764006280374</v>
      </c>
      <c r="N100" s="27">
        <f t="shared" ca="1" si="62"/>
        <v>0.78007118305786749</v>
      </c>
      <c r="O100" s="8">
        <f t="shared" ca="1" si="50"/>
        <v>367</v>
      </c>
      <c r="P100" s="6">
        <f t="shared" ca="1" si="51"/>
        <v>0.25486111111111109</v>
      </c>
      <c r="Q100" s="5">
        <f t="shared" ca="1" si="52"/>
        <v>1.0097222222222224</v>
      </c>
      <c r="R100" s="27">
        <f t="shared" ca="1" si="63"/>
        <v>0.35264307826787933</v>
      </c>
      <c r="S100" s="27">
        <f t="shared" ca="1" si="63"/>
        <v>0.22092588922582679</v>
      </c>
      <c r="T100" s="27">
        <f t="shared" ca="1" si="53"/>
        <v>12</v>
      </c>
      <c r="U100" s="5">
        <f t="shared" ca="1" si="54"/>
        <v>1.0180555555555557</v>
      </c>
      <c r="V100" s="27">
        <f t="shared" ca="1" si="55"/>
        <v>436</v>
      </c>
      <c r="W100" s="35">
        <f t="shared" ca="1" si="56"/>
        <v>44198.018055555556</v>
      </c>
      <c r="X100" s="6" t="str">
        <f t="shared" ca="1" si="57"/>
        <v>Late</v>
      </c>
      <c r="Y100" s="6">
        <f t="shared" ca="1" si="58"/>
        <v>1.4583333337213844E-2</v>
      </c>
      <c r="Z100" s="8">
        <f t="shared" ca="1" si="42"/>
        <v>0</v>
      </c>
      <c r="AA100" s="8">
        <f t="shared" ca="1" si="59"/>
        <v>21</v>
      </c>
      <c r="AB100" s="8">
        <f t="shared" ca="1" si="43"/>
        <v>210</v>
      </c>
      <c r="AC100" s="4"/>
    </row>
    <row r="101" spans="1:29">
      <c r="A101" s="11">
        <v>0.71527777777777801</v>
      </c>
      <c r="B101" s="34">
        <v>44197.715277777781</v>
      </c>
      <c r="C101" s="8">
        <f t="shared" ca="1" si="60"/>
        <v>0.69393021188474835</v>
      </c>
      <c r="D101" s="8">
        <f t="shared" ca="1" si="60"/>
        <v>0.96485584479978614</v>
      </c>
      <c r="E101">
        <f t="shared" ca="1" si="44"/>
        <v>-11</v>
      </c>
      <c r="F101" s="6">
        <f t="shared" ca="1" si="45"/>
        <v>7.6388888888888886E-3</v>
      </c>
      <c r="G101" t="str">
        <f t="shared" ca="1" si="46"/>
        <v>Early Departure</v>
      </c>
      <c r="H101" s="5">
        <f t="shared" ca="1" si="47"/>
        <v>0.70763888888888915</v>
      </c>
      <c r="I101">
        <f t="shared" ca="1" si="61"/>
        <v>0.13582101423976989</v>
      </c>
      <c r="J101">
        <f t="shared" ca="1" si="61"/>
        <v>0.92794574200586366</v>
      </c>
      <c r="K101">
        <f t="shared" ca="1" si="48"/>
        <v>30</v>
      </c>
      <c r="L101" s="5">
        <f t="shared" ca="1" si="49"/>
        <v>0.72847222222222252</v>
      </c>
      <c r="M101" s="27">
        <f t="shared" ca="1" si="62"/>
        <v>0.55064343611322397</v>
      </c>
      <c r="N101" s="27">
        <f t="shared" ca="1" si="62"/>
        <v>0.95562068838292147</v>
      </c>
      <c r="O101" s="8">
        <f t="shared" ca="1" si="50"/>
        <v>391</v>
      </c>
      <c r="P101" s="6">
        <f t="shared" ca="1" si="51"/>
        <v>0.27152777777777776</v>
      </c>
      <c r="Q101" s="5">
        <f t="shared" ca="1" si="52"/>
        <v>1.0000000000000002</v>
      </c>
      <c r="R101" s="27">
        <f t="shared" ca="1" si="63"/>
        <v>0.89688601372945198</v>
      </c>
      <c r="S101" s="27">
        <f t="shared" ca="1" si="63"/>
        <v>0.10102864848051119</v>
      </c>
      <c r="T101" s="27">
        <f t="shared" ca="1" si="53"/>
        <v>9</v>
      </c>
      <c r="U101" s="5">
        <f t="shared" ca="1" si="54"/>
        <v>1.0062500000000003</v>
      </c>
      <c r="V101" s="27">
        <f t="shared" ca="1" si="55"/>
        <v>419</v>
      </c>
      <c r="W101" s="35">
        <f t="shared" ca="1" si="56"/>
        <v>44198.006250000006</v>
      </c>
      <c r="X101" s="6" t="str">
        <f t="shared" ca="1" si="57"/>
        <v>Late</v>
      </c>
      <c r="Y101" s="6">
        <f t="shared" ca="1" si="58"/>
        <v>2.7777777868323028E-3</v>
      </c>
      <c r="Z101" s="8">
        <f t="shared" ca="1" si="42"/>
        <v>0</v>
      </c>
      <c r="AA101" s="8">
        <f t="shared" ca="1" si="59"/>
        <v>4</v>
      </c>
      <c r="AB101" s="8">
        <f t="shared" ca="1" si="43"/>
        <v>40</v>
      </c>
      <c r="AC101" s="4"/>
    </row>
    <row r="102" spans="1:29">
      <c r="A102" s="3">
        <v>0.71527777777777801</v>
      </c>
      <c r="B102" s="34">
        <v>44197.715277777781</v>
      </c>
      <c r="C102" s="8">
        <f t="shared" ca="1" si="60"/>
        <v>0.46300351823571273</v>
      </c>
      <c r="D102" s="8">
        <f t="shared" ca="1" si="60"/>
        <v>0.88673204082139567</v>
      </c>
      <c r="E102">
        <f t="shared" ca="1" si="44"/>
        <v>48</v>
      </c>
      <c r="F102" s="6">
        <f t="shared" ca="1" si="45"/>
        <v>3.3333333333333333E-2</v>
      </c>
      <c r="G102" t="str">
        <f t="shared" ca="1" si="46"/>
        <v>Late</v>
      </c>
      <c r="H102" s="5">
        <f t="shared" ca="1" si="47"/>
        <v>0.74861111111111134</v>
      </c>
      <c r="I102">
        <f t="shared" ca="1" si="61"/>
        <v>0.85426301131165461</v>
      </c>
      <c r="J102">
        <f t="shared" ca="1" si="61"/>
        <v>0.35288118746518515</v>
      </c>
      <c r="K102">
        <f t="shared" ca="1" si="48"/>
        <v>19</v>
      </c>
      <c r="L102" s="5">
        <f t="shared" ca="1" si="49"/>
        <v>0.76180555555555574</v>
      </c>
      <c r="M102" s="27">
        <f t="shared" ca="1" si="62"/>
        <v>0.94886436055030932</v>
      </c>
      <c r="N102" s="27">
        <f t="shared" ca="1" si="62"/>
        <v>0.87833803956676071</v>
      </c>
      <c r="O102" s="8">
        <f t="shared" ca="1" si="50"/>
        <v>378</v>
      </c>
      <c r="P102" s="6">
        <f t="shared" ca="1" si="51"/>
        <v>0.26250000000000001</v>
      </c>
      <c r="Q102" s="5">
        <f t="shared" ca="1" si="52"/>
        <v>1.0243055555555558</v>
      </c>
      <c r="R102" s="27">
        <f t="shared" ca="1" si="63"/>
        <v>2.306452035459261E-2</v>
      </c>
      <c r="S102" s="27">
        <f t="shared" ca="1" si="63"/>
        <v>0.39556862121049274</v>
      </c>
      <c r="T102" s="27">
        <f t="shared" ca="1" si="53"/>
        <v>13</v>
      </c>
      <c r="U102" s="5">
        <f t="shared" ca="1" si="54"/>
        <v>1.0333333333333337</v>
      </c>
      <c r="V102" s="27">
        <f t="shared" ca="1" si="55"/>
        <v>458</v>
      </c>
      <c r="W102" s="35">
        <f t="shared" ca="1" si="56"/>
        <v>44198.03333333334</v>
      </c>
      <c r="X102" s="6" t="str">
        <f t="shared" ca="1" si="57"/>
        <v>Late</v>
      </c>
      <c r="Y102" s="6">
        <f t="shared" ca="1" si="58"/>
        <v>2.9861111121135764E-2</v>
      </c>
      <c r="Z102" s="8">
        <f t="shared" ca="1" si="42"/>
        <v>0</v>
      </c>
      <c r="AA102" s="8">
        <f t="shared" ca="1" si="59"/>
        <v>43</v>
      </c>
      <c r="AB102" s="8">
        <f t="shared" ca="1" si="43"/>
        <v>430</v>
      </c>
      <c r="AC102" s="4"/>
    </row>
    <row r="103" spans="1:29">
      <c r="A103" s="11">
        <v>0.71527777777777801</v>
      </c>
      <c r="B103" s="34">
        <v>44197.715277777781</v>
      </c>
      <c r="C103" s="8">
        <f t="shared" ca="1" si="60"/>
        <v>0.53719404715246288</v>
      </c>
      <c r="D103" s="8">
        <f t="shared" ca="1" si="60"/>
        <v>0.18001593873097199</v>
      </c>
      <c r="E103">
        <f t="shared" ca="1" si="44"/>
        <v>4</v>
      </c>
      <c r="F103" s="6">
        <f t="shared" ca="1" si="45"/>
        <v>2.7777777777777779E-3</v>
      </c>
      <c r="G103" t="str">
        <f t="shared" ca="1" si="46"/>
        <v>Late</v>
      </c>
      <c r="H103" s="5">
        <f t="shared" ca="1" si="47"/>
        <v>0.71805555555555578</v>
      </c>
      <c r="I103">
        <f t="shared" ca="1" si="61"/>
        <v>0.44610711351060184</v>
      </c>
      <c r="J103">
        <f t="shared" ca="1" si="61"/>
        <v>0.86098080459777793</v>
      </c>
      <c r="K103">
        <f t="shared" ca="1" si="48"/>
        <v>38</v>
      </c>
      <c r="L103" s="5">
        <f t="shared" ca="1" si="49"/>
        <v>0.74444444444444469</v>
      </c>
      <c r="M103" s="27">
        <f t="shared" ca="1" si="62"/>
        <v>0.63142672289996049</v>
      </c>
      <c r="N103" s="27">
        <f t="shared" ca="1" si="62"/>
        <v>0.53184883518617254</v>
      </c>
      <c r="O103" s="8">
        <f t="shared" ca="1" si="50"/>
        <v>346</v>
      </c>
      <c r="P103" s="6">
        <f t="shared" ca="1" si="51"/>
        <v>0.24027777777777778</v>
      </c>
      <c r="Q103" s="5">
        <f t="shared" ca="1" si="52"/>
        <v>0.9847222222222225</v>
      </c>
      <c r="R103" s="27">
        <f t="shared" ca="1" si="63"/>
        <v>4.7627408847218278E-2</v>
      </c>
      <c r="S103" s="27">
        <f t="shared" ca="1" si="63"/>
        <v>0.93370453090734318</v>
      </c>
      <c r="T103" s="27">
        <f t="shared" ca="1" si="53"/>
        <v>18</v>
      </c>
      <c r="U103" s="5">
        <f t="shared" ca="1" si="54"/>
        <v>0.99722222222222245</v>
      </c>
      <c r="V103" s="27">
        <f t="shared" ca="1" si="55"/>
        <v>406</v>
      </c>
      <c r="W103" s="35">
        <f t="shared" ca="1" si="56"/>
        <v>44197.997222222228</v>
      </c>
      <c r="X103" s="6" t="str">
        <f t="shared" ca="1" si="57"/>
        <v>Early Arrival</v>
      </c>
      <c r="Y103" s="6">
        <f t="shared" ca="1" si="58"/>
        <v>6.2499999912688509E-3</v>
      </c>
      <c r="Z103" s="8">
        <f t="shared" ca="1" si="42"/>
        <v>0</v>
      </c>
      <c r="AA103" s="8">
        <f t="shared" ca="1" si="59"/>
        <v>9</v>
      </c>
      <c r="AB103" s="8">
        <f t="shared" ca="1" si="43"/>
        <v>-90</v>
      </c>
      <c r="AC103" s="4"/>
    </row>
    <row r="104" spans="1:29">
      <c r="A104" s="3">
        <v>0.71527777777777801</v>
      </c>
      <c r="B104" s="34">
        <v>44197.715277777781</v>
      </c>
      <c r="C104" s="8">
        <f t="shared" ca="1" si="60"/>
        <v>8.1714610952543509E-3</v>
      </c>
      <c r="D104" s="8">
        <f t="shared" ca="1" si="60"/>
        <v>0.32731788731882627</v>
      </c>
      <c r="E104">
        <f t="shared" ca="1" si="44"/>
        <v>9</v>
      </c>
      <c r="F104" s="6">
        <f t="shared" ca="1" si="45"/>
        <v>6.2499999999999995E-3</v>
      </c>
      <c r="G104" t="str">
        <f t="shared" ca="1" si="46"/>
        <v>Late</v>
      </c>
      <c r="H104" s="5">
        <f t="shared" ca="1" si="47"/>
        <v>0.72152777777777799</v>
      </c>
      <c r="I104">
        <f t="shared" ca="1" si="61"/>
        <v>0.75875646918268724</v>
      </c>
      <c r="J104">
        <f t="shared" ca="1" si="61"/>
        <v>0.41988129942365027</v>
      </c>
      <c r="K104">
        <f t="shared" ca="1" si="48"/>
        <v>21</v>
      </c>
      <c r="L104" s="5">
        <f t="shared" ca="1" si="49"/>
        <v>0.73611111111111127</v>
      </c>
      <c r="M104" s="27">
        <f t="shared" ca="1" si="62"/>
        <v>0.43065994221129789</v>
      </c>
      <c r="N104" s="27">
        <f t="shared" ca="1" si="62"/>
        <v>0.43750402141082489</v>
      </c>
      <c r="O104" s="8">
        <f t="shared" ca="1" si="50"/>
        <v>340</v>
      </c>
      <c r="P104" s="6">
        <f t="shared" ca="1" si="51"/>
        <v>0.23611111111111113</v>
      </c>
      <c r="Q104" s="5">
        <f t="shared" ca="1" si="52"/>
        <v>0.97222222222222243</v>
      </c>
      <c r="R104" s="27">
        <f t="shared" ca="1" si="63"/>
        <v>0.27499113019547849</v>
      </c>
      <c r="S104" s="27">
        <f t="shared" ca="1" si="63"/>
        <v>0.96941707233222196</v>
      </c>
      <c r="T104" s="27">
        <f t="shared" ca="1" si="53"/>
        <v>47</v>
      </c>
      <c r="U104" s="5">
        <f t="shared" ca="1" si="54"/>
        <v>1.0048611111111114</v>
      </c>
      <c r="V104" s="27">
        <f t="shared" ca="1" si="55"/>
        <v>417</v>
      </c>
      <c r="W104" s="35">
        <f t="shared" ca="1" si="56"/>
        <v>44198.004861111112</v>
      </c>
      <c r="X104" s="6" t="str">
        <f t="shared" ca="1" si="57"/>
        <v>Late</v>
      </c>
      <c r="Y104" s="6">
        <f t="shared" ca="1" si="58"/>
        <v>1.3888888934161514E-3</v>
      </c>
      <c r="Z104" s="8">
        <f t="shared" ca="1" si="42"/>
        <v>0</v>
      </c>
      <c r="AA104" s="8">
        <f t="shared" ca="1" si="59"/>
        <v>2</v>
      </c>
      <c r="AB104" s="8">
        <f t="shared" ca="1" si="43"/>
        <v>20</v>
      </c>
      <c r="AC104" s="4"/>
    </row>
    <row r="105" spans="1:29">
      <c r="A105" s="11">
        <v>0.71527777777777801</v>
      </c>
      <c r="B105" s="34">
        <v>44197.715277777781</v>
      </c>
      <c r="C105" s="8">
        <f t="shared" ca="1" si="60"/>
        <v>0.1830208116002352</v>
      </c>
      <c r="D105" s="8">
        <f t="shared" ca="1" si="60"/>
        <v>0.95223798417116401</v>
      </c>
      <c r="E105">
        <f t="shared" ca="1" si="44"/>
        <v>67</v>
      </c>
      <c r="F105" s="6">
        <f t="shared" ca="1" si="45"/>
        <v>4.6527777777777779E-2</v>
      </c>
      <c r="G105" t="str">
        <f t="shared" ca="1" si="46"/>
        <v>Late</v>
      </c>
      <c r="H105" s="5">
        <f t="shared" ca="1" si="47"/>
        <v>0.76180555555555585</v>
      </c>
      <c r="I105">
        <f t="shared" ca="1" si="61"/>
        <v>0.95648030444130627</v>
      </c>
      <c r="J105">
        <f t="shared" ca="1" si="61"/>
        <v>0.27560268467862792</v>
      </c>
      <c r="K105">
        <f t="shared" ca="1" si="48"/>
        <v>17</v>
      </c>
      <c r="L105" s="5">
        <f t="shared" ca="1" si="49"/>
        <v>0.77361111111111136</v>
      </c>
      <c r="M105" s="27">
        <f t="shared" ca="1" si="62"/>
        <v>0.43875511788564947</v>
      </c>
      <c r="N105" s="27">
        <f t="shared" ca="1" si="62"/>
        <v>0.61516981615183486</v>
      </c>
      <c r="O105" s="8">
        <f t="shared" ca="1" si="50"/>
        <v>353</v>
      </c>
      <c r="P105" s="6">
        <f t="shared" ca="1" si="51"/>
        <v>0.24513888888888888</v>
      </c>
      <c r="Q105" s="5">
        <f t="shared" ca="1" si="52"/>
        <v>1.0187500000000003</v>
      </c>
      <c r="R105" s="27">
        <f t="shared" ca="1" si="63"/>
        <v>0.64130034792136681</v>
      </c>
      <c r="S105" s="27">
        <f t="shared" ca="1" si="63"/>
        <v>0.95198861828615844</v>
      </c>
      <c r="T105" s="27">
        <f t="shared" ca="1" si="53"/>
        <v>45</v>
      </c>
      <c r="U105" s="5">
        <f t="shared" ca="1" si="54"/>
        <v>1.0500000000000003</v>
      </c>
      <c r="V105" s="27">
        <f t="shared" ca="1" si="55"/>
        <v>482</v>
      </c>
      <c r="W105" s="35">
        <f t="shared" ca="1" si="56"/>
        <v>44198.05</v>
      </c>
      <c r="X105" s="6" t="str">
        <f t="shared" ca="1" si="57"/>
        <v>Late</v>
      </c>
      <c r="Y105" s="6">
        <f t="shared" ca="1" si="58"/>
        <v>4.652777778392192E-2</v>
      </c>
      <c r="Z105" s="8">
        <f t="shared" ca="1" si="42"/>
        <v>1</v>
      </c>
      <c r="AA105" s="8">
        <f t="shared" ca="1" si="59"/>
        <v>7</v>
      </c>
      <c r="AB105" s="8">
        <f t="shared" ca="1" si="43"/>
        <v>670</v>
      </c>
      <c r="AC105" s="4"/>
    </row>
    <row r="106" spans="1:29">
      <c r="A106" s="3">
        <v>0.71527777777777801</v>
      </c>
      <c r="B106" s="34">
        <v>44197.715277777781</v>
      </c>
      <c r="C106" s="8">
        <f t="shared" ca="1" si="60"/>
        <v>0.68787167320931863</v>
      </c>
      <c r="D106" s="8">
        <f t="shared" ca="1" si="60"/>
        <v>9.8405111388593425E-2</v>
      </c>
      <c r="E106">
        <f t="shared" ca="1" si="44"/>
        <v>0</v>
      </c>
      <c r="F106" s="6">
        <f t="shared" ca="1" si="45"/>
        <v>0</v>
      </c>
      <c r="G106" t="str">
        <f t="shared" ca="1" si="46"/>
        <v>On Time</v>
      </c>
      <c r="H106" s="5">
        <f t="shared" ca="1" si="47"/>
        <v>0.71527777777777801</v>
      </c>
      <c r="I106">
        <f t="shared" ca="1" si="61"/>
        <v>0.19137487341062176</v>
      </c>
      <c r="J106">
        <f t="shared" ca="1" si="61"/>
        <v>0.36427130958491116</v>
      </c>
      <c r="K106">
        <f t="shared" ca="1" si="48"/>
        <v>19</v>
      </c>
      <c r="L106" s="5">
        <f t="shared" ca="1" si="49"/>
        <v>0.72847222222222241</v>
      </c>
      <c r="M106" s="27">
        <f t="shared" ca="1" si="62"/>
        <v>0.35226154260544773</v>
      </c>
      <c r="N106" s="27">
        <f t="shared" ca="1" si="62"/>
        <v>0.83952841307384063</v>
      </c>
      <c r="O106" s="8">
        <f t="shared" ca="1" si="50"/>
        <v>373</v>
      </c>
      <c r="P106" s="6">
        <f t="shared" ca="1" si="51"/>
        <v>0.2590277777777778</v>
      </c>
      <c r="Q106" s="5">
        <f t="shared" ca="1" si="52"/>
        <v>0.98750000000000027</v>
      </c>
      <c r="R106" s="27">
        <f t="shared" ca="1" si="63"/>
        <v>0.48505492553901952</v>
      </c>
      <c r="S106" s="27">
        <f t="shared" ca="1" si="63"/>
        <v>0.83429552525544104</v>
      </c>
      <c r="T106" s="27">
        <f t="shared" ca="1" si="53"/>
        <v>36</v>
      </c>
      <c r="U106" s="5">
        <f t="shared" ca="1" si="54"/>
        <v>1.0125000000000002</v>
      </c>
      <c r="V106" s="27">
        <f t="shared" ca="1" si="55"/>
        <v>428</v>
      </c>
      <c r="W106" s="35">
        <f t="shared" ca="1" si="56"/>
        <v>44198.012500000004</v>
      </c>
      <c r="X106" s="6" t="str">
        <f t="shared" ca="1" si="57"/>
        <v>Late</v>
      </c>
      <c r="Y106" s="6">
        <f t="shared" ca="1" si="58"/>
        <v>9.0277777853771113E-3</v>
      </c>
      <c r="Z106" s="8">
        <f t="shared" ca="1" si="42"/>
        <v>0</v>
      </c>
      <c r="AA106" s="8">
        <f t="shared" ca="1" si="59"/>
        <v>13</v>
      </c>
      <c r="AB106" s="8">
        <f t="shared" ca="1" si="43"/>
        <v>130</v>
      </c>
      <c r="AC106" s="4"/>
    </row>
    <row r="107" spans="1:29">
      <c r="A107" s="11">
        <v>0.71527777777777801</v>
      </c>
      <c r="B107" s="34">
        <v>44197.715277777781</v>
      </c>
      <c r="C107" s="8">
        <f t="shared" ca="1" si="60"/>
        <v>0.75092696175883988</v>
      </c>
      <c r="D107" s="8">
        <f t="shared" ca="1" si="60"/>
        <v>0.70663668861609097</v>
      </c>
      <c r="E107">
        <f t="shared" ca="1" si="44"/>
        <v>-4</v>
      </c>
      <c r="F107" s="6">
        <f t="shared" ca="1" si="45"/>
        <v>2.7777777777777779E-3</v>
      </c>
      <c r="G107" t="str">
        <f t="shared" ca="1" si="46"/>
        <v>Early Departure</v>
      </c>
      <c r="H107" s="5">
        <f t="shared" ca="1" si="47"/>
        <v>0.71250000000000024</v>
      </c>
      <c r="I107">
        <f t="shared" ca="1" si="61"/>
        <v>0.5859191985451353</v>
      </c>
      <c r="J107">
        <f t="shared" ca="1" si="61"/>
        <v>0.38455110649041568</v>
      </c>
      <c r="K107">
        <f t="shared" ca="1" si="48"/>
        <v>20</v>
      </c>
      <c r="L107" s="5">
        <f t="shared" ca="1" si="49"/>
        <v>0.72638888888888908</v>
      </c>
      <c r="M107" s="27">
        <f t="shared" ca="1" si="62"/>
        <v>0.20992922178116824</v>
      </c>
      <c r="N107" s="27">
        <f t="shared" ca="1" si="62"/>
        <v>0.47252316460281518</v>
      </c>
      <c r="O107" s="8">
        <f t="shared" ca="1" si="50"/>
        <v>341</v>
      </c>
      <c r="P107" s="6">
        <f t="shared" ca="1" si="51"/>
        <v>0.23680555555555557</v>
      </c>
      <c r="Q107" s="5">
        <f t="shared" ca="1" si="52"/>
        <v>0.96319444444444469</v>
      </c>
      <c r="R107" s="27">
        <f t="shared" ca="1" si="63"/>
        <v>0.52741402172052243</v>
      </c>
      <c r="S107" s="27">
        <f t="shared" ca="1" si="63"/>
        <v>0.32962111573269426</v>
      </c>
      <c r="T107" s="27">
        <f t="shared" ca="1" si="53"/>
        <v>15</v>
      </c>
      <c r="U107" s="5">
        <f t="shared" ca="1" si="54"/>
        <v>0.97361111111111132</v>
      </c>
      <c r="V107" s="27">
        <f t="shared" ca="1" si="55"/>
        <v>372</v>
      </c>
      <c r="W107" s="35">
        <f t="shared" ca="1" si="56"/>
        <v>44197.973611111112</v>
      </c>
      <c r="X107" s="6" t="str">
        <f t="shared" ca="1" si="57"/>
        <v>Early Arrival</v>
      </c>
      <c r="Y107" s="6">
        <f t="shared" ca="1" si="58"/>
        <v>2.9861111106583849E-2</v>
      </c>
      <c r="Z107" s="8">
        <f t="shared" ca="1" si="42"/>
        <v>0</v>
      </c>
      <c r="AA107" s="8">
        <f t="shared" ca="1" si="59"/>
        <v>43</v>
      </c>
      <c r="AB107" s="8">
        <f t="shared" ca="1" si="43"/>
        <v>130</v>
      </c>
      <c r="AC107" s="4"/>
    </row>
    <row r="108" spans="1:29">
      <c r="A108" s="3">
        <v>0.71527777777777801</v>
      </c>
      <c r="B108" s="34">
        <v>44197.715277777781</v>
      </c>
      <c r="C108" s="8">
        <f t="shared" ca="1" si="60"/>
        <v>9.4217470402762071E-2</v>
      </c>
      <c r="D108" s="8">
        <f t="shared" ca="1" si="60"/>
        <v>0.54054724371528462</v>
      </c>
      <c r="E108">
        <f t="shared" ca="1" si="44"/>
        <v>17</v>
      </c>
      <c r="F108" s="6">
        <f t="shared" ca="1" si="45"/>
        <v>1.1805555555555555E-2</v>
      </c>
      <c r="G108" t="str">
        <f t="shared" ca="1" si="46"/>
        <v>Late</v>
      </c>
      <c r="H108" s="5">
        <f t="shared" ca="1" si="47"/>
        <v>0.72708333333333353</v>
      </c>
      <c r="I108">
        <f t="shared" ca="1" si="61"/>
        <v>0.85611037954174996</v>
      </c>
      <c r="J108">
        <f t="shared" ca="1" si="61"/>
        <v>0.98879117852561949</v>
      </c>
      <c r="K108">
        <f t="shared" ca="1" si="48"/>
        <v>50</v>
      </c>
      <c r="L108" s="5">
        <f t="shared" ca="1" si="49"/>
        <v>0.76180555555555574</v>
      </c>
      <c r="M108" s="27">
        <f t="shared" ca="1" si="62"/>
        <v>0.18303052875130743</v>
      </c>
      <c r="N108" s="27">
        <f t="shared" ca="1" si="62"/>
        <v>0.57818254072159747</v>
      </c>
      <c r="O108" s="8">
        <f t="shared" ca="1" si="50"/>
        <v>346</v>
      </c>
      <c r="P108" s="6">
        <f t="shared" ca="1" si="51"/>
        <v>0.24027777777777778</v>
      </c>
      <c r="Q108" s="5">
        <f t="shared" ca="1" si="52"/>
        <v>1.0020833333333334</v>
      </c>
      <c r="R108" s="27">
        <f t="shared" ca="1" si="63"/>
        <v>0.28181238417327692</v>
      </c>
      <c r="S108" s="27">
        <f t="shared" ca="1" si="63"/>
        <v>0.5482644377691952</v>
      </c>
      <c r="T108" s="27">
        <f t="shared" ca="1" si="53"/>
        <v>22</v>
      </c>
      <c r="U108" s="5">
        <f t="shared" ca="1" si="54"/>
        <v>1.0173611111111112</v>
      </c>
      <c r="V108" s="27">
        <f t="shared" ca="1" si="55"/>
        <v>435</v>
      </c>
      <c r="W108" s="35">
        <f t="shared" ca="1" si="56"/>
        <v>44198.017361111117</v>
      </c>
      <c r="X108" s="6" t="str">
        <f t="shared" ca="1" si="57"/>
        <v>Late</v>
      </c>
      <c r="Y108" s="6">
        <f t="shared" ca="1" si="58"/>
        <v>1.3888888897781726E-2</v>
      </c>
      <c r="Z108" s="8">
        <f t="shared" ca="1" si="42"/>
        <v>0</v>
      </c>
      <c r="AA108" s="8">
        <f t="shared" ca="1" si="59"/>
        <v>20</v>
      </c>
      <c r="AB108" s="8">
        <f t="shared" ca="1" si="43"/>
        <v>200</v>
      </c>
      <c r="AC108" s="4"/>
    </row>
    <row r="109" spans="1:29">
      <c r="A109" s="11">
        <v>0.71527777777777801</v>
      </c>
      <c r="B109" s="34">
        <v>44197.715277777781</v>
      </c>
      <c r="C109" s="8">
        <f t="shared" ca="1" si="60"/>
        <v>0.57046666899645693</v>
      </c>
      <c r="D109" s="8">
        <f t="shared" ca="1" si="60"/>
        <v>0.53351456288893029</v>
      </c>
      <c r="E109">
        <f t="shared" ca="1" si="44"/>
        <v>-2</v>
      </c>
      <c r="F109" s="6">
        <f t="shared" ca="1" si="45"/>
        <v>1.3888888888888889E-3</v>
      </c>
      <c r="G109" t="str">
        <f t="shared" ca="1" si="46"/>
        <v>Early Departure</v>
      </c>
      <c r="H109" s="5">
        <f t="shared" ca="1" si="47"/>
        <v>0.71388888888888913</v>
      </c>
      <c r="I109">
        <f t="shared" ca="1" si="61"/>
        <v>0.10783937823796907</v>
      </c>
      <c r="J109">
        <f t="shared" ca="1" si="61"/>
        <v>0.63924200414449128</v>
      </c>
      <c r="K109">
        <f t="shared" ca="1" si="48"/>
        <v>25</v>
      </c>
      <c r="L109" s="5">
        <f t="shared" ca="1" si="49"/>
        <v>0.73125000000000029</v>
      </c>
      <c r="M109" s="27">
        <f t="shared" ca="1" si="62"/>
        <v>0.88307929515951555</v>
      </c>
      <c r="N109" s="27">
        <f t="shared" ca="1" si="62"/>
        <v>0.31257328521123651</v>
      </c>
      <c r="O109" s="8">
        <f t="shared" ca="1" si="50"/>
        <v>333</v>
      </c>
      <c r="P109" s="6">
        <f t="shared" ca="1" si="51"/>
        <v>0.23124999999999998</v>
      </c>
      <c r="Q109" s="5">
        <f t="shared" ca="1" si="52"/>
        <v>0.96250000000000024</v>
      </c>
      <c r="R109" s="27">
        <f t="shared" ca="1" si="63"/>
        <v>0.76867241241963191</v>
      </c>
      <c r="S109" s="27">
        <f t="shared" ca="1" si="63"/>
        <v>0.34260104403507918</v>
      </c>
      <c r="T109" s="27">
        <f t="shared" ca="1" si="53"/>
        <v>15</v>
      </c>
      <c r="U109" s="5">
        <f t="shared" ca="1" si="54"/>
        <v>0.97291666666666687</v>
      </c>
      <c r="V109" s="27">
        <f t="shared" ca="1" si="55"/>
        <v>371</v>
      </c>
      <c r="W109" s="35">
        <f t="shared" ca="1" si="56"/>
        <v>44197.972916666673</v>
      </c>
      <c r="X109" s="6" t="str">
        <f t="shared" ca="1" si="57"/>
        <v>Early Arrival</v>
      </c>
      <c r="Y109" s="6">
        <f t="shared" ca="1" si="58"/>
        <v>3.0555555546015967E-2</v>
      </c>
      <c r="Z109" s="8">
        <f t="shared" ca="1" si="42"/>
        <v>0</v>
      </c>
      <c r="AA109" s="8">
        <f t="shared" ca="1" si="59"/>
        <v>44</v>
      </c>
      <c r="AB109" s="8">
        <f t="shared" ca="1" si="43"/>
        <v>140</v>
      </c>
      <c r="AC109" s="4"/>
    </row>
    <row r="110" spans="1:29">
      <c r="A110" s="3">
        <v>0.71527777777777801</v>
      </c>
      <c r="B110" s="34">
        <v>44197.715277777781</v>
      </c>
      <c r="C110" s="8">
        <f t="shared" ca="1" si="60"/>
        <v>0.52663675255157583</v>
      </c>
      <c r="D110" s="8">
        <f t="shared" ca="1" si="60"/>
        <v>0.77025645662640174</v>
      </c>
      <c r="E110">
        <f t="shared" ca="1" si="44"/>
        <v>32</v>
      </c>
      <c r="F110" s="6">
        <f t="shared" ca="1" si="45"/>
        <v>2.2222222222222223E-2</v>
      </c>
      <c r="G110" t="str">
        <f t="shared" ca="1" si="46"/>
        <v>Late</v>
      </c>
      <c r="H110" s="5">
        <f t="shared" ca="1" si="47"/>
        <v>0.73750000000000027</v>
      </c>
      <c r="I110">
        <f t="shared" ca="1" si="61"/>
        <v>0.94433993075382638</v>
      </c>
      <c r="J110">
        <f t="shared" ca="1" si="61"/>
        <v>0.96822296163968924</v>
      </c>
      <c r="K110">
        <f t="shared" ca="1" si="48"/>
        <v>47</v>
      </c>
      <c r="L110" s="5">
        <f t="shared" ca="1" si="49"/>
        <v>0.77013888888888915</v>
      </c>
      <c r="M110" s="27">
        <f t="shared" ca="1" si="62"/>
        <v>0.54031624053759653</v>
      </c>
      <c r="N110" s="27">
        <f t="shared" ca="1" si="62"/>
        <v>0.29309640862097097</v>
      </c>
      <c r="O110" s="8">
        <f t="shared" ca="1" si="50"/>
        <v>332</v>
      </c>
      <c r="P110" s="6">
        <f t="shared" ca="1" si="51"/>
        <v>0.23055555555555554</v>
      </c>
      <c r="Q110" s="5">
        <f t="shared" ca="1" si="52"/>
        <v>1.0006944444444448</v>
      </c>
      <c r="R110" s="27">
        <f t="shared" ca="1" si="63"/>
        <v>0.68409400226729489</v>
      </c>
      <c r="S110" s="27">
        <f t="shared" ca="1" si="63"/>
        <v>0.97558500167239559</v>
      </c>
      <c r="T110" s="27">
        <f t="shared" ca="1" si="53"/>
        <v>48</v>
      </c>
      <c r="U110" s="5">
        <f t="shared" ca="1" si="54"/>
        <v>1.0340277777777782</v>
      </c>
      <c r="V110" s="27">
        <f t="shared" ca="1" si="55"/>
        <v>459</v>
      </c>
      <c r="W110" s="35">
        <f t="shared" ca="1" si="56"/>
        <v>44198.03402777778</v>
      </c>
      <c r="X110" s="6" t="str">
        <f t="shared" ca="1" si="57"/>
        <v>Late</v>
      </c>
      <c r="Y110" s="6">
        <f t="shared" ca="1" si="58"/>
        <v>3.0555555560567882E-2</v>
      </c>
      <c r="Z110" s="8">
        <f t="shared" ca="1" si="42"/>
        <v>0</v>
      </c>
      <c r="AA110" s="8">
        <f t="shared" ca="1" si="59"/>
        <v>44</v>
      </c>
      <c r="AB110" s="8">
        <f t="shared" ca="1" si="43"/>
        <v>440</v>
      </c>
      <c r="AC110" s="4"/>
    </row>
    <row r="111" spans="1:29">
      <c r="A111" s="11">
        <v>0.71527777777777801</v>
      </c>
      <c r="B111" s="34">
        <v>44197.715277777781</v>
      </c>
      <c r="C111" s="8">
        <f t="shared" ca="1" si="60"/>
        <v>0.70692140404455961</v>
      </c>
      <c r="D111" s="8">
        <f t="shared" ca="1" si="60"/>
        <v>0.98425563626568979</v>
      </c>
      <c r="E111">
        <f t="shared" ca="1" si="44"/>
        <v>-13</v>
      </c>
      <c r="F111" s="6">
        <f t="shared" ca="1" si="45"/>
        <v>9.0277777777777787E-3</v>
      </c>
      <c r="G111" t="str">
        <f t="shared" ca="1" si="46"/>
        <v>Early Departure</v>
      </c>
      <c r="H111" s="5">
        <f t="shared" ca="1" si="47"/>
        <v>0.70625000000000027</v>
      </c>
      <c r="I111">
        <f t="shared" ca="1" si="61"/>
        <v>0.81192902992702853</v>
      </c>
      <c r="J111">
        <f t="shared" ca="1" si="61"/>
        <v>0.96418078013583919</v>
      </c>
      <c r="K111">
        <f t="shared" ca="1" si="48"/>
        <v>47</v>
      </c>
      <c r="L111" s="5">
        <f t="shared" ca="1" si="49"/>
        <v>0.73888888888888915</v>
      </c>
      <c r="M111" s="27">
        <f t="shared" ca="1" si="62"/>
        <v>0.2750662651055642</v>
      </c>
      <c r="N111" s="27">
        <f t="shared" ca="1" si="62"/>
        <v>0.79157202294795248</v>
      </c>
      <c r="O111" s="8">
        <f t="shared" ca="1" si="50"/>
        <v>354</v>
      </c>
      <c r="P111" s="6">
        <f t="shared" ca="1" si="51"/>
        <v>0.24583333333333335</v>
      </c>
      <c r="Q111" s="5">
        <f t="shared" ca="1" si="52"/>
        <v>0.9847222222222225</v>
      </c>
      <c r="R111" s="27">
        <f t="shared" ca="1" si="63"/>
        <v>0.3289525334568747</v>
      </c>
      <c r="S111" s="27">
        <f t="shared" ca="1" si="63"/>
        <v>0.65492655978736158</v>
      </c>
      <c r="T111" s="27">
        <f t="shared" ca="1" si="53"/>
        <v>27</v>
      </c>
      <c r="U111" s="5">
        <f t="shared" ca="1" si="54"/>
        <v>1.0034722222222225</v>
      </c>
      <c r="V111" s="27">
        <f t="shared" ca="1" si="55"/>
        <v>415</v>
      </c>
      <c r="W111" s="35">
        <f t="shared" ca="1" si="56"/>
        <v>44198.003472222226</v>
      </c>
      <c r="X111" s="6" t="str">
        <f t="shared" ca="1" si="57"/>
        <v>On Time</v>
      </c>
      <c r="Y111" s="6">
        <f t="shared" ca="1" si="58"/>
        <v>0</v>
      </c>
      <c r="Z111" s="8">
        <f t="shared" ca="1" si="42"/>
        <v>0</v>
      </c>
      <c r="AA111" s="8">
        <f t="shared" ca="1" si="59"/>
        <v>0</v>
      </c>
      <c r="AB111" s="8">
        <f t="shared" ca="1" si="43"/>
        <v>0</v>
      </c>
      <c r="AC111" s="4"/>
    </row>
    <row r="112" spans="1:29">
      <c r="A112" s="3">
        <v>0.71527777777777801</v>
      </c>
      <c r="B112" s="34">
        <v>44197.715277777781</v>
      </c>
      <c r="C112" s="8">
        <f t="shared" ca="1" si="60"/>
        <v>0.59929283975403747</v>
      </c>
      <c r="D112" s="8">
        <f t="shared" ca="1" si="60"/>
        <v>0.14230238696745745</v>
      </c>
      <c r="E112">
        <f t="shared" ca="1" si="44"/>
        <v>0</v>
      </c>
      <c r="F112" s="6">
        <f t="shared" ca="1" si="45"/>
        <v>0</v>
      </c>
      <c r="G112" t="str">
        <f t="shared" ca="1" si="46"/>
        <v>On Time</v>
      </c>
      <c r="H112" s="5">
        <f t="shared" ca="1" si="47"/>
        <v>0.71527777777777801</v>
      </c>
      <c r="I112">
        <f t="shared" ca="1" si="61"/>
        <v>5.0946582747352309E-2</v>
      </c>
      <c r="J112">
        <f t="shared" ca="1" si="61"/>
        <v>0.78798474554149056</v>
      </c>
      <c r="K112">
        <f t="shared" ca="1" si="48"/>
        <v>28</v>
      </c>
      <c r="L112" s="5">
        <f t="shared" ca="1" si="49"/>
        <v>0.7347222222222225</v>
      </c>
      <c r="M112" s="27">
        <f t="shared" ca="1" si="62"/>
        <v>0.99024000055223838</v>
      </c>
      <c r="N112" s="27">
        <f t="shared" ca="1" si="62"/>
        <v>0.39932575640314849</v>
      </c>
      <c r="O112" s="8">
        <f t="shared" ca="1" si="50"/>
        <v>338</v>
      </c>
      <c r="P112" s="6">
        <f t="shared" ca="1" si="51"/>
        <v>0.23472222222222219</v>
      </c>
      <c r="Q112" s="5">
        <f t="shared" ca="1" si="52"/>
        <v>0.96944444444444466</v>
      </c>
      <c r="R112" s="27">
        <f t="shared" ca="1" si="63"/>
        <v>0.33214427639981325</v>
      </c>
      <c r="S112" s="27">
        <f t="shared" ca="1" si="63"/>
        <v>0.32119955281705392</v>
      </c>
      <c r="T112" s="27">
        <f t="shared" ca="1" si="53"/>
        <v>15</v>
      </c>
      <c r="U112" s="5">
        <f t="shared" ca="1" si="54"/>
        <v>0.97986111111111129</v>
      </c>
      <c r="V112" s="27">
        <f t="shared" ca="1" si="55"/>
        <v>381</v>
      </c>
      <c r="W112" s="35">
        <f t="shared" ca="1" si="56"/>
        <v>44197.979861111111</v>
      </c>
      <c r="X112" s="6" t="str">
        <f t="shared" ca="1" si="57"/>
        <v>Early Arrival</v>
      </c>
      <c r="Y112" s="6">
        <f t="shared" ca="1" si="58"/>
        <v>2.361111110803904E-2</v>
      </c>
      <c r="Z112" s="8">
        <f t="shared" ca="1" si="42"/>
        <v>0</v>
      </c>
      <c r="AA112" s="8">
        <f t="shared" ca="1" si="59"/>
        <v>34</v>
      </c>
      <c r="AB112" s="8">
        <f t="shared" ca="1" si="43"/>
        <v>40</v>
      </c>
      <c r="AC112" s="4"/>
    </row>
    <row r="113" spans="1:29">
      <c r="A113" s="11">
        <v>0.71527777777777801</v>
      </c>
      <c r="B113" s="34">
        <v>44197.715277777781</v>
      </c>
      <c r="C113" s="8">
        <f t="shared" ca="1" si="60"/>
        <v>0.67913845233353309</v>
      </c>
      <c r="D113" s="8">
        <f t="shared" ca="1" si="60"/>
        <v>0.65500463473460435</v>
      </c>
      <c r="E113">
        <f t="shared" ca="1" si="44"/>
        <v>-3</v>
      </c>
      <c r="F113" s="6">
        <f t="shared" ca="1" si="45"/>
        <v>2.0833333333333333E-3</v>
      </c>
      <c r="G113" t="str">
        <f t="shared" ca="1" si="46"/>
        <v>Early Departure</v>
      </c>
      <c r="H113" s="5">
        <f t="shared" ca="1" si="47"/>
        <v>0.71319444444444469</v>
      </c>
      <c r="I113">
        <f t="shared" ca="1" si="61"/>
        <v>0.64393756791377799</v>
      </c>
      <c r="J113">
        <f t="shared" ca="1" si="61"/>
        <v>0.44669021899603056</v>
      </c>
      <c r="K113">
        <f t="shared" ca="1" si="48"/>
        <v>22</v>
      </c>
      <c r="L113" s="5">
        <f t="shared" ca="1" si="49"/>
        <v>0.72847222222222241</v>
      </c>
      <c r="M113" s="27">
        <f t="shared" ca="1" si="62"/>
        <v>0.18140817236808493</v>
      </c>
      <c r="N113" s="27">
        <f t="shared" ca="1" si="62"/>
        <v>0.74926732554257136</v>
      </c>
      <c r="O113" s="8">
        <f t="shared" ca="1" si="50"/>
        <v>352</v>
      </c>
      <c r="P113" s="6">
        <f t="shared" ca="1" si="51"/>
        <v>0.24444444444444446</v>
      </c>
      <c r="Q113" s="5">
        <f t="shared" ca="1" si="52"/>
        <v>0.97291666666666687</v>
      </c>
      <c r="R113" s="27">
        <f t="shared" ca="1" si="63"/>
        <v>0.74886114025525918</v>
      </c>
      <c r="S113" s="27">
        <f t="shared" ca="1" si="63"/>
        <v>0.98868533940566239</v>
      </c>
      <c r="T113" s="27">
        <f t="shared" ca="1" si="53"/>
        <v>51</v>
      </c>
      <c r="U113" s="5">
        <f t="shared" ca="1" si="54"/>
        <v>1.0083333333333335</v>
      </c>
      <c r="V113" s="27">
        <f t="shared" ca="1" si="55"/>
        <v>422</v>
      </c>
      <c r="W113" s="35">
        <f t="shared" ca="1" si="56"/>
        <v>44198.008333333339</v>
      </c>
      <c r="X113" s="6" t="str">
        <f t="shared" ca="1" si="57"/>
        <v>Late</v>
      </c>
      <c r="Y113" s="6">
        <f t="shared" ca="1" si="58"/>
        <v>4.8611111196805723E-3</v>
      </c>
      <c r="Z113" s="8">
        <f t="shared" ca="1" si="42"/>
        <v>0</v>
      </c>
      <c r="AA113" s="8">
        <f t="shared" ca="1" si="59"/>
        <v>7</v>
      </c>
      <c r="AB113" s="8">
        <f t="shared" ca="1" si="43"/>
        <v>70</v>
      </c>
      <c r="AC113" s="4"/>
    </row>
    <row r="114" spans="1:29">
      <c r="A114" s="3">
        <v>0.71527777777777801</v>
      </c>
      <c r="B114" s="34">
        <v>44197.715277777781</v>
      </c>
      <c r="C114" s="8">
        <f t="shared" ca="1" si="60"/>
        <v>0.19629011958560438</v>
      </c>
      <c r="D114" s="8">
        <f t="shared" ca="1" si="60"/>
        <v>0.78413878012610327</v>
      </c>
      <c r="E114">
        <f t="shared" ca="1" si="44"/>
        <v>34</v>
      </c>
      <c r="F114" s="6">
        <f t="shared" ca="1" si="45"/>
        <v>2.361111111111111E-2</v>
      </c>
      <c r="G114" t="str">
        <f t="shared" ca="1" si="46"/>
        <v>Late</v>
      </c>
      <c r="H114" s="5">
        <f t="shared" ca="1" si="47"/>
        <v>0.73888888888888915</v>
      </c>
      <c r="I114">
        <f t="shared" ca="1" si="61"/>
        <v>0.59195915504342755</v>
      </c>
      <c r="J114">
        <f t="shared" ca="1" si="61"/>
        <v>0.36221223372075229</v>
      </c>
      <c r="K114">
        <f t="shared" ca="1" si="48"/>
        <v>19</v>
      </c>
      <c r="L114" s="5">
        <f t="shared" ca="1" si="49"/>
        <v>0.75208333333333355</v>
      </c>
      <c r="M114" s="27">
        <f t="shared" ca="1" si="62"/>
        <v>0.16387657783236997</v>
      </c>
      <c r="N114" s="27">
        <f t="shared" ca="1" si="62"/>
        <v>0.53666477607954721</v>
      </c>
      <c r="O114" s="8">
        <f t="shared" ca="1" si="50"/>
        <v>344</v>
      </c>
      <c r="P114" s="6">
        <f t="shared" ca="1" si="51"/>
        <v>0.2388888888888889</v>
      </c>
      <c r="Q114" s="5">
        <f t="shared" ca="1" si="52"/>
        <v>0.99097222222222248</v>
      </c>
      <c r="R114" s="27">
        <f t="shared" ca="1" si="63"/>
        <v>0.70686998320631322</v>
      </c>
      <c r="S114" s="27">
        <f t="shared" ca="1" si="63"/>
        <v>0.21475485440905717</v>
      </c>
      <c r="T114" s="27">
        <f t="shared" ca="1" si="53"/>
        <v>12</v>
      </c>
      <c r="U114" s="5">
        <f t="shared" ca="1" si="54"/>
        <v>0.99930555555555578</v>
      </c>
      <c r="V114" s="27">
        <f t="shared" ca="1" si="55"/>
        <v>409</v>
      </c>
      <c r="W114" s="35">
        <f t="shared" ca="1" si="56"/>
        <v>44197.999305555561</v>
      </c>
      <c r="X114" s="6" t="str">
        <f t="shared" ca="1" si="57"/>
        <v>Early Arrival</v>
      </c>
      <c r="Y114" s="6">
        <f t="shared" ca="1" si="58"/>
        <v>4.1666666584205814E-3</v>
      </c>
      <c r="Z114" s="8">
        <f t="shared" ca="1" si="42"/>
        <v>0</v>
      </c>
      <c r="AA114" s="8">
        <f t="shared" ca="1" si="59"/>
        <v>6</v>
      </c>
      <c r="AB114" s="8">
        <f t="shared" ca="1" si="43"/>
        <v>-60</v>
      </c>
      <c r="AC114" s="4"/>
    </row>
    <row r="115" spans="1:29">
      <c r="A115" s="11">
        <v>0.71527777777777801</v>
      </c>
      <c r="B115" s="34">
        <v>44197.715277777781</v>
      </c>
      <c r="C115" s="8">
        <f t="shared" ca="1" si="60"/>
        <v>0.69281944120607164</v>
      </c>
      <c r="D115" s="8">
        <f t="shared" ca="1" si="60"/>
        <v>0.63896228870552096</v>
      </c>
      <c r="E115">
        <f t="shared" ca="1" si="44"/>
        <v>-3</v>
      </c>
      <c r="F115" s="6">
        <f t="shared" ca="1" si="45"/>
        <v>2.0833333333333333E-3</v>
      </c>
      <c r="G115" t="str">
        <f t="shared" ca="1" si="46"/>
        <v>Early Departure</v>
      </c>
      <c r="H115" s="5">
        <f t="shared" ca="1" si="47"/>
        <v>0.71319444444444469</v>
      </c>
      <c r="I115">
        <f t="shared" ca="1" si="61"/>
        <v>0.17245229505998283</v>
      </c>
      <c r="J115">
        <f t="shared" ca="1" si="61"/>
        <v>0.77022827901336421</v>
      </c>
      <c r="K115">
        <f t="shared" ca="1" si="48"/>
        <v>28</v>
      </c>
      <c r="L115" s="5">
        <f t="shared" ca="1" si="49"/>
        <v>0.73263888888888917</v>
      </c>
      <c r="M115" s="27">
        <f t="shared" ca="1" si="62"/>
        <v>0.24877531219821225</v>
      </c>
      <c r="N115" s="27">
        <f t="shared" ca="1" si="62"/>
        <v>0.36832813043461254</v>
      </c>
      <c r="O115" s="8">
        <f t="shared" ca="1" si="50"/>
        <v>336</v>
      </c>
      <c r="P115" s="6">
        <f t="shared" ca="1" si="51"/>
        <v>0.23333333333333331</v>
      </c>
      <c r="Q115" s="5">
        <f t="shared" ca="1" si="52"/>
        <v>0.96597222222222245</v>
      </c>
      <c r="R115" s="27">
        <f t="shared" ca="1" si="63"/>
        <v>0.9693086415427522</v>
      </c>
      <c r="S115" s="27">
        <f t="shared" ca="1" si="63"/>
        <v>0.66888732769262549</v>
      </c>
      <c r="T115" s="27">
        <f t="shared" ca="1" si="53"/>
        <v>27</v>
      </c>
      <c r="U115" s="5">
        <f t="shared" ca="1" si="54"/>
        <v>0.9847222222222225</v>
      </c>
      <c r="V115" s="27">
        <f t="shared" ca="1" si="55"/>
        <v>388</v>
      </c>
      <c r="W115" s="35">
        <f t="shared" ca="1" si="56"/>
        <v>44197.984722222223</v>
      </c>
      <c r="X115" s="6" t="str">
        <f t="shared" ca="1" si="57"/>
        <v>Early Arrival</v>
      </c>
      <c r="Y115" s="6">
        <f t="shared" ca="1" si="58"/>
        <v>1.8749999995634425E-2</v>
      </c>
      <c r="Z115" s="8">
        <f t="shared" ca="1" si="42"/>
        <v>0</v>
      </c>
      <c r="AA115" s="8">
        <f t="shared" ca="1" si="59"/>
        <v>27</v>
      </c>
      <c r="AB115" s="8">
        <f t="shared" ca="1" si="43"/>
        <v>-270</v>
      </c>
      <c r="AC115" s="4"/>
    </row>
    <row r="116" spans="1:29">
      <c r="A116" s="3">
        <v>0.71527777777777801</v>
      </c>
      <c r="B116" s="34">
        <v>44197.715277777781</v>
      </c>
      <c r="C116" s="8">
        <f t="shared" ca="1" si="60"/>
        <v>0.97403138171029102</v>
      </c>
      <c r="D116" s="8">
        <f t="shared" ca="1" si="60"/>
        <v>0.7096141731803115</v>
      </c>
      <c r="E116">
        <f t="shared" ca="1" si="44"/>
        <v>0</v>
      </c>
      <c r="F116" s="6">
        <f t="shared" ca="1" si="45"/>
        <v>0</v>
      </c>
      <c r="G116" t="str">
        <f t="shared" ca="1" si="46"/>
        <v>On Time</v>
      </c>
      <c r="H116" s="5">
        <f t="shared" ca="1" si="47"/>
        <v>0.71527777777777801</v>
      </c>
      <c r="I116">
        <f t="shared" ca="1" si="61"/>
        <v>0.79896298764897244</v>
      </c>
      <c r="J116">
        <f t="shared" ca="1" si="61"/>
        <v>0.36760903476702955</v>
      </c>
      <c r="K116">
        <f t="shared" ca="1" si="48"/>
        <v>19</v>
      </c>
      <c r="L116" s="5">
        <f t="shared" ca="1" si="49"/>
        <v>0.72847222222222241</v>
      </c>
      <c r="M116" s="27">
        <f t="shared" ca="1" si="62"/>
        <v>4.8951787668140678E-2</v>
      </c>
      <c r="N116" s="27">
        <f t="shared" ca="1" si="62"/>
        <v>0.13427815443316715</v>
      </c>
      <c r="O116" s="8">
        <f t="shared" ca="1" si="50"/>
        <v>320</v>
      </c>
      <c r="P116" s="6">
        <f t="shared" ca="1" si="51"/>
        <v>0.22222222222222221</v>
      </c>
      <c r="Q116" s="5">
        <f t="shared" ca="1" si="52"/>
        <v>0.95069444444444462</v>
      </c>
      <c r="R116" s="27">
        <f t="shared" ca="1" si="63"/>
        <v>0.3395197217475171</v>
      </c>
      <c r="S116" s="27">
        <f t="shared" ca="1" si="63"/>
        <v>8.3676223514817738E-2</v>
      </c>
      <c r="T116" s="27">
        <f t="shared" ca="1" si="53"/>
        <v>8</v>
      </c>
      <c r="U116" s="5">
        <f t="shared" ca="1" si="54"/>
        <v>0.95625000000000016</v>
      </c>
      <c r="V116" s="27">
        <f t="shared" ca="1" si="55"/>
        <v>347</v>
      </c>
      <c r="W116" s="35">
        <f t="shared" ca="1" si="56"/>
        <v>44197.956250000003</v>
      </c>
      <c r="X116" s="6" t="str">
        <f t="shared" ca="1" si="57"/>
        <v>Early Arrival</v>
      </c>
      <c r="Y116" s="6">
        <f t="shared" ca="1" si="58"/>
        <v>4.722222221607808E-2</v>
      </c>
      <c r="Z116" s="8">
        <f t="shared" ca="1" si="42"/>
        <v>1</v>
      </c>
      <c r="AA116" s="8">
        <f t="shared" ca="1" si="59"/>
        <v>8</v>
      </c>
      <c r="AB116" s="8">
        <f t="shared" ca="1" si="43"/>
        <v>380</v>
      </c>
      <c r="AC116" s="4"/>
    </row>
    <row r="117" spans="1:29">
      <c r="A117" s="11">
        <v>0.71527777777777801</v>
      </c>
      <c r="B117" s="34">
        <v>44197.715277777781</v>
      </c>
      <c r="C117" s="8">
        <f t="shared" ca="1" si="60"/>
        <v>9.1130536990303379E-2</v>
      </c>
      <c r="D117" s="8">
        <f t="shared" ca="1" si="60"/>
        <v>0.17542321408601669</v>
      </c>
      <c r="E117">
        <f t="shared" ca="1" si="44"/>
        <v>4</v>
      </c>
      <c r="F117" s="6">
        <f t="shared" ca="1" si="45"/>
        <v>2.7777777777777779E-3</v>
      </c>
      <c r="G117" t="str">
        <f t="shared" ca="1" si="46"/>
        <v>Late</v>
      </c>
      <c r="H117" s="5">
        <f t="shared" ca="1" si="47"/>
        <v>0.71805555555555578</v>
      </c>
      <c r="I117">
        <f t="shared" ca="1" si="61"/>
        <v>5.1577707846222287E-2</v>
      </c>
      <c r="J117">
        <f t="shared" ca="1" si="61"/>
        <v>0.88138917779005599</v>
      </c>
      <c r="K117">
        <f t="shared" ca="1" si="48"/>
        <v>29</v>
      </c>
      <c r="L117" s="5">
        <f t="shared" ca="1" si="49"/>
        <v>0.73819444444444471</v>
      </c>
      <c r="M117" s="27">
        <f t="shared" ca="1" si="62"/>
        <v>0.16396233859613918</v>
      </c>
      <c r="N117" s="27">
        <f t="shared" ca="1" si="62"/>
        <v>0.59417435784290873</v>
      </c>
      <c r="O117" s="8">
        <f t="shared" ca="1" si="50"/>
        <v>346</v>
      </c>
      <c r="P117" s="6">
        <f t="shared" ca="1" si="51"/>
        <v>0.24027777777777778</v>
      </c>
      <c r="Q117" s="5">
        <f t="shared" ca="1" si="52"/>
        <v>0.97847222222222252</v>
      </c>
      <c r="R117" s="27">
        <f t="shared" ca="1" si="63"/>
        <v>0.31633439002166652</v>
      </c>
      <c r="S117" s="27">
        <f t="shared" ca="1" si="63"/>
        <v>0.26043126948787587</v>
      </c>
      <c r="T117" s="27">
        <f t="shared" ca="1" si="53"/>
        <v>13</v>
      </c>
      <c r="U117" s="5">
        <f t="shared" ca="1" si="54"/>
        <v>0.98750000000000027</v>
      </c>
      <c r="V117" s="27">
        <f t="shared" ca="1" si="55"/>
        <v>392</v>
      </c>
      <c r="W117" s="35">
        <f t="shared" ca="1" si="56"/>
        <v>44197.987500000003</v>
      </c>
      <c r="X117" s="6" t="str">
        <f t="shared" ca="1" si="57"/>
        <v>Early Arrival</v>
      </c>
      <c r="Y117" s="6">
        <f t="shared" ca="1" si="58"/>
        <v>1.597222221607808E-2</v>
      </c>
      <c r="Z117" s="8">
        <f t="shared" ca="1" si="42"/>
        <v>0</v>
      </c>
      <c r="AA117" s="8">
        <f t="shared" ca="1" si="59"/>
        <v>23</v>
      </c>
      <c r="AB117" s="8">
        <f t="shared" ca="1" si="43"/>
        <v>-230</v>
      </c>
      <c r="AC117" s="4"/>
    </row>
    <row r="118" spans="1:29">
      <c r="A118" s="3">
        <v>0.71527777777777801</v>
      </c>
      <c r="B118" s="34">
        <v>44197.715277777781</v>
      </c>
      <c r="C118" s="8">
        <f t="shared" ca="1" si="60"/>
        <v>0.96291210015897977</v>
      </c>
      <c r="D118" s="8">
        <f t="shared" ca="1" si="60"/>
        <v>0.35027149315235317</v>
      </c>
      <c r="E118">
        <f t="shared" ca="1" si="44"/>
        <v>0</v>
      </c>
      <c r="F118" s="6">
        <f t="shared" ca="1" si="45"/>
        <v>0</v>
      </c>
      <c r="G118" t="str">
        <f t="shared" ca="1" si="46"/>
        <v>On Time</v>
      </c>
      <c r="H118" s="5">
        <f t="shared" ca="1" si="47"/>
        <v>0.71527777777777801</v>
      </c>
      <c r="I118">
        <f t="shared" ca="1" si="61"/>
        <v>0.52654374304902352</v>
      </c>
      <c r="J118">
        <f t="shared" ca="1" si="61"/>
        <v>0.89963336627347668</v>
      </c>
      <c r="K118">
        <f t="shared" ca="1" si="48"/>
        <v>41</v>
      </c>
      <c r="L118" s="5">
        <f t="shared" ca="1" si="49"/>
        <v>0.74375000000000024</v>
      </c>
      <c r="M118" s="27">
        <f t="shared" ca="1" si="62"/>
        <v>0.68056921391649283</v>
      </c>
      <c r="N118" s="27">
        <f t="shared" ca="1" si="62"/>
        <v>0.26883681298179141</v>
      </c>
      <c r="O118" s="8">
        <f t="shared" ca="1" si="50"/>
        <v>330</v>
      </c>
      <c r="P118" s="6">
        <f t="shared" ca="1" si="51"/>
        <v>0.22916666666666666</v>
      </c>
      <c r="Q118" s="5">
        <f t="shared" ca="1" si="52"/>
        <v>0.97291666666666687</v>
      </c>
      <c r="R118" s="27">
        <f t="shared" ca="1" si="63"/>
        <v>0.88752919836548594</v>
      </c>
      <c r="S118" s="27">
        <f t="shared" ca="1" si="63"/>
        <v>3.2555987440515688E-3</v>
      </c>
      <c r="T118" s="27">
        <f t="shared" ca="1" si="53"/>
        <v>6</v>
      </c>
      <c r="U118" s="5">
        <f t="shared" ca="1" si="54"/>
        <v>0.97708333333333353</v>
      </c>
      <c r="V118" s="27">
        <f t="shared" ca="1" si="55"/>
        <v>377</v>
      </c>
      <c r="W118" s="35">
        <f t="shared" ca="1" si="56"/>
        <v>44197.977083333339</v>
      </c>
      <c r="X118" s="6" t="str">
        <f t="shared" ca="1" si="57"/>
        <v>Early Arrival</v>
      </c>
      <c r="Y118" s="6">
        <f t="shared" ca="1" si="58"/>
        <v>2.6388888880319428E-2</v>
      </c>
      <c r="Z118" s="8">
        <f t="shared" ca="1" si="42"/>
        <v>0</v>
      </c>
      <c r="AA118" s="8">
        <f t="shared" ca="1" si="59"/>
        <v>38</v>
      </c>
      <c r="AB118" s="8">
        <f t="shared" ca="1" si="43"/>
        <v>80</v>
      </c>
      <c r="AC118" s="4"/>
    </row>
    <row r="119" spans="1:29">
      <c r="A119" s="11">
        <v>0.71527777777777801</v>
      </c>
      <c r="B119" s="34">
        <v>44197.715277777781</v>
      </c>
      <c r="C119" s="8">
        <f t="shared" ca="1" si="60"/>
        <v>0.78832095380985989</v>
      </c>
      <c r="D119" s="8">
        <f t="shared" ca="1" si="60"/>
        <v>0.7473725045367634</v>
      </c>
      <c r="E119">
        <f t="shared" ca="1" si="44"/>
        <v>-4</v>
      </c>
      <c r="F119" s="6">
        <f t="shared" ca="1" si="45"/>
        <v>2.7777777777777779E-3</v>
      </c>
      <c r="G119" t="str">
        <f t="shared" ca="1" si="46"/>
        <v>Early Departure</v>
      </c>
      <c r="H119" s="5">
        <f t="shared" ca="1" si="47"/>
        <v>0.71250000000000024</v>
      </c>
      <c r="I119">
        <f t="shared" ca="1" si="61"/>
        <v>0.23542933091787965</v>
      </c>
      <c r="J119">
        <f t="shared" ca="1" si="61"/>
        <v>0.52562960503419065</v>
      </c>
      <c r="K119">
        <f t="shared" ca="1" si="48"/>
        <v>23</v>
      </c>
      <c r="L119" s="5">
        <f t="shared" ca="1" si="49"/>
        <v>0.72847222222222252</v>
      </c>
      <c r="M119" s="27">
        <f t="shared" ca="1" si="62"/>
        <v>0.33551020210118965</v>
      </c>
      <c r="N119" s="27">
        <f t="shared" ca="1" si="62"/>
        <v>0.74209933091866376</v>
      </c>
      <c r="O119" s="8">
        <f t="shared" ca="1" si="50"/>
        <v>363</v>
      </c>
      <c r="P119" s="6">
        <f t="shared" ca="1" si="51"/>
        <v>0.25208333333333333</v>
      </c>
      <c r="Q119" s="5">
        <f t="shared" ca="1" si="52"/>
        <v>0.98055555555555585</v>
      </c>
      <c r="R119" s="27">
        <f t="shared" ca="1" si="63"/>
        <v>0.22036000358461438</v>
      </c>
      <c r="S119" s="27">
        <f t="shared" ca="1" si="63"/>
        <v>0.4585779471276995</v>
      </c>
      <c r="T119" s="27">
        <f t="shared" ca="1" si="53"/>
        <v>19</v>
      </c>
      <c r="U119" s="5">
        <f t="shared" ca="1" si="54"/>
        <v>0.99375000000000024</v>
      </c>
      <c r="V119" s="27">
        <f t="shared" ca="1" si="55"/>
        <v>401</v>
      </c>
      <c r="W119" s="35">
        <f t="shared" ca="1" si="56"/>
        <v>44197.993750000001</v>
      </c>
      <c r="X119" s="6" t="str">
        <f t="shared" ca="1" si="57"/>
        <v>Early Arrival</v>
      </c>
      <c r="Y119" s="6">
        <f t="shared" ca="1" si="58"/>
        <v>9.7222222175332718E-3</v>
      </c>
      <c r="Z119" s="8">
        <f t="shared" ca="1" si="42"/>
        <v>0</v>
      </c>
      <c r="AA119" s="8">
        <f t="shared" ca="1" si="59"/>
        <v>14</v>
      </c>
      <c r="AB119" s="8">
        <f t="shared" ca="1" si="43"/>
        <v>-140</v>
      </c>
      <c r="AC119" s="4"/>
    </row>
    <row r="120" spans="1:29">
      <c r="A120" s="3">
        <v>0.71527777777777801</v>
      </c>
      <c r="B120" s="34">
        <v>44197.715277777781</v>
      </c>
      <c r="C120" s="8">
        <f t="shared" ca="1" si="60"/>
        <v>0.45288205604777598</v>
      </c>
      <c r="D120" s="8">
        <f t="shared" ca="1" si="60"/>
        <v>0.57425166280588313</v>
      </c>
      <c r="E120">
        <f t="shared" ca="1" si="44"/>
        <v>19</v>
      </c>
      <c r="F120" s="6">
        <f t="shared" ca="1" si="45"/>
        <v>1.3194444444444444E-2</v>
      </c>
      <c r="G120" t="str">
        <f t="shared" ca="1" si="46"/>
        <v>Late</v>
      </c>
      <c r="H120" s="5">
        <f t="shared" ca="1" si="47"/>
        <v>0.72847222222222241</v>
      </c>
      <c r="I120">
        <f t="shared" ca="1" si="61"/>
        <v>0.84041054283698602</v>
      </c>
      <c r="J120">
        <f t="shared" ca="1" si="61"/>
        <v>6.9549054792918952E-2</v>
      </c>
      <c r="K120">
        <f t="shared" ca="1" si="48"/>
        <v>12</v>
      </c>
      <c r="L120" s="5">
        <f t="shared" ca="1" si="49"/>
        <v>0.73680555555555571</v>
      </c>
      <c r="M120" s="27">
        <f t="shared" ca="1" si="62"/>
        <v>0.37685710421382945</v>
      </c>
      <c r="N120" s="27">
        <f t="shared" ca="1" si="62"/>
        <v>0.76126235492928684</v>
      </c>
      <c r="O120" s="8">
        <f t="shared" ca="1" si="50"/>
        <v>365</v>
      </c>
      <c r="P120" s="6">
        <f t="shared" ca="1" si="51"/>
        <v>0.25347222222222221</v>
      </c>
      <c r="Q120" s="5">
        <f t="shared" ca="1" si="52"/>
        <v>0.99027777777777792</v>
      </c>
      <c r="R120" s="27">
        <f t="shared" ca="1" si="63"/>
        <v>0.18169775451848591</v>
      </c>
      <c r="S120" s="27">
        <f t="shared" ca="1" si="63"/>
        <v>3.9022617174765184E-2</v>
      </c>
      <c r="T120" s="27">
        <f t="shared" ca="1" si="53"/>
        <v>7</v>
      </c>
      <c r="U120" s="5">
        <f t="shared" ca="1" si="54"/>
        <v>0.99513888888888902</v>
      </c>
      <c r="V120" s="27">
        <f t="shared" ca="1" si="55"/>
        <v>403</v>
      </c>
      <c r="W120" s="35">
        <f t="shared" ca="1" si="56"/>
        <v>44197.995138888895</v>
      </c>
      <c r="X120" s="6" t="str">
        <f t="shared" ca="1" si="57"/>
        <v>Early Arrival</v>
      </c>
      <c r="Y120" s="6">
        <f t="shared" ca="1" si="58"/>
        <v>8.3333333241171204E-3</v>
      </c>
      <c r="Z120" s="8">
        <f t="shared" ca="1" si="42"/>
        <v>0</v>
      </c>
      <c r="AA120" s="8">
        <f t="shared" ca="1" si="59"/>
        <v>12</v>
      </c>
      <c r="AB120" s="8">
        <f t="shared" ca="1" si="43"/>
        <v>-120</v>
      </c>
      <c r="AC120" s="4"/>
    </row>
    <row r="121" spans="1:29">
      <c r="A121" s="11">
        <v>0.71527777777777801</v>
      </c>
      <c r="B121" s="34">
        <v>44197.715277777781</v>
      </c>
      <c r="C121" s="8">
        <f t="shared" ca="1" si="60"/>
        <v>0.30484214585958502</v>
      </c>
      <c r="D121" s="8">
        <f t="shared" ca="1" si="60"/>
        <v>0.84742779764495446</v>
      </c>
      <c r="E121">
        <f t="shared" ca="1" si="44"/>
        <v>41</v>
      </c>
      <c r="F121" s="6">
        <f t="shared" ca="1" si="45"/>
        <v>2.8472222222222222E-2</v>
      </c>
      <c r="G121" t="str">
        <f t="shared" ca="1" si="46"/>
        <v>Late</v>
      </c>
      <c r="H121" s="5">
        <f t="shared" ca="1" si="47"/>
        <v>0.74375000000000024</v>
      </c>
      <c r="I121">
        <f t="shared" ca="1" si="61"/>
        <v>0.22556273454094711</v>
      </c>
      <c r="J121">
        <f t="shared" ca="1" si="61"/>
        <v>9.8170869943610239E-2</v>
      </c>
      <c r="K121">
        <f t="shared" ca="1" si="48"/>
        <v>10</v>
      </c>
      <c r="L121" s="5">
        <f t="shared" ca="1" si="49"/>
        <v>0.75069444444444466</v>
      </c>
      <c r="M121" s="27">
        <f t="shared" ca="1" si="62"/>
        <v>0.48391816789530417</v>
      </c>
      <c r="N121" s="27">
        <f t="shared" ca="1" si="62"/>
        <v>0.42838004404732655</v>
      </c>
      <c r="O121" s="8">
        <f t="shared" ca="1" si="50"/>
        <v>340</v>
      </c>
      <c r="P121" s="6">
        <f t="shared" ca="1" si="51"/>
        <v>0.23611111111111113</v>
      </c>
      <c r="Q121" s="5">
        <f t="shared" ca="1" si="52"/>
        <v>0.98680555555555582</v>
      </c>
      <c r="R121" s="27">
        <f t="shared" ca="1" si="63"/>
        <v>0.39211644508601384</v>
      </c>
      <c r="S121" s="27">
        <f t="shared" ca="1" si="63"/>
        <v>0.88669907495424016</v>
      </c>
      <c r="T121" s="27">
        <f t="shared" ca="1" si="53"/>
        <v>39</v>
      </c>
      <c r="U121" s="5">
        <f t="shared" ca="1" si="54"/>
        <v>1.0138888888888891</v>
      </c>
      <c r="V121" s="27">
        <f t="shared" ca="1" si="55"/>
        <v>430</v>
      </c>
      <c r="W121" s="35">
        <f t="shared" ca="1" si="56"/>
        <v>44198.013888888891</v>
      </c>
      <c r="X121" s="6" t="str">
        <f t="shared" ca="1" si="57"/>
        <v>Late</v>
      </c>
      <c r="Y121" s="6">
        <f t="shared" ca="1" si="58"/>
        <v>1.0416666671517305E-2</v>
      </c>
      <c r="Z121" s="8">
        <f t="shared" ca="1" si="42"/>
        <v>0</v>
      </c>
      <c r="AA121" s="8">
        <f t="shared" ca="1" si="59"/>
        <v>15</v>
      </c>
      <c r="AB121" s="8">
        <f t="shared" ca="1" si="43"/>
        <v>150</v>
      </c>
      <c r="AC121" s="4"/>
    </row>
    <row r="122" spans="1:29">
      <c r="A122" s="3">
        <v>0.71527777777777801</v>
      </c>
      <c r="B122" s="34">
        <v>44197.715277777781</v>
      </c>
      <c r="C122" s="8">
        <f t="shared" ca="1" si="60"/>
        <v>0.66988187367631347</v>
      </c>
      <c r="D122" s="8">
        <f t="shared" ca="1" si="60"/>
        <v>0.37016672139839824</v>
      </c>
      <c r="E122">
        <f t="shared" ca="1" si="44"/>
        <v>-1</v>
      </c>
      <c r="F122" s="6">
        <f t="shared" ca="1" si="45"/>
        <v>6.9444444444444447E-4</v>
      </c>
      <c r="G122" t="str">
        <f t="shared" ca="1" si="46"/>
        <v>Early Departure</v>
      </c>
      <c r="H122" s="5">
        <f t="shared" ca="1" si="47"/>
        <v>0.71458333333333357</v>
      </c>
      <c r="I122">
        <f t="shared" ca="1" si="61"/>
        <v>0.23458033310316895</v>
      </c>
      <c r="J122">
        <f t="shared" ca="1" si="61"/>
        <v>0.77015848901413941</v>
      </c>
      <c r="K122">
        <f t="shared" ca="1" si="48"/>
        <v>28</v>
      </c>
      <c r="L122" s="5">
        <f t="shared" ca="1" si="49"/>
        <v>0.73402777777777806</v>
      </c>
      <c r="M122" s="27">
        <f t="shared" ca="1" si="62"/>
        <v>0.27530336232031749</v>
      </c>
      <c r="N122" s="27">
        <f t="shared" ca="1" si="62"/>
        <v>0.3288347733787883</v>
      </c>
      <c r="O122" s="8">
        <f t="shared" ca="1" si="50"/>
        <v>334</v>
      </c>
      <c r="P122" s="6">
        <f t="shared" ca="1" si="51"/>
        <v>0.23194444444444443</v>
      </c>
      <c r="Q122" s="5">
        <f t="shared" ca="1" si="52"/>
        <v>0.96597222222222245</v>
      </c>
      <c r="R122" s="27">
        <f t="shared" ca="1" si="63"/>
        <v>0.49690259691895955</v>
      </c>
      <c r="S122" s="27">
        <f t="shared" ca="1" si="63"/>
        <v>0.38649857642095686</v>
      </c>
      <c r="T122" s="27">
        <f t="shared" ca="1" si="53"/>
        <v>17</v>
      </c>
      <c r="U122" s="5">
        <f t="shared" ca="1" si="54"/>
        <v>0.97777777777777797</v>
      </c>
      <c r="V122" s="27">
        <f t="shared" ca="1" si="55"/>
        <v>378</v>
      </c>
      <c r="W122" s="35">
        <f t="shared" ca="1" si="56"/>
        <v>44197.977777777778</v>
      </c>
      <c r="X122" s="6" t="str">
        <f t="shared" ca="1" si="57"/>
        <v>Early Arrival</v>
      </c>
      <c r="Y122" s="6">
        <f t="shared" ca="1" si="58"/>
        <v>2.569444444088731E-2</v>
      </c>
      <c r="Z122" s="8">
        <f t="shared" ca="1" si="42"/>
        <v>0</v>
      </c>
      <c r="AA122" s="8">
        <f t="shared" ca="1" si="59"/>
        <v>37</v>
      </c>
      <c r="AB122" s="8">
        <f t="shared" ca="1" si="43"/>
        <v>70</v>
      </c>
      <c r="AC122" s="4"/>
    </row>
    <row r="123" spans="1:29">
      <c r="A123" s="11">
        <v>0.71527777777777801</v>
      </c>
      <c r="B123" s="34">
        <v>44197.715277777781</v>
      </c>
      <c r="C123" s="8">
        <f t="shared" ca="1" si="60"/>
        <v>0.7512224205842426</v>
      </c>
      <c r="D123" s="8">
        <f t="shared" ca="1" si="60"/>
        <v>0.88770448719660333</v>
      </c>
      <c r="E123">
        <f t="shared" ca="1" si="44"/>
        <v>-7</v>
      </c>
      <c r="F123" s="6">
        <f t="shared" ca="1" si="45"/>
        <v>4.8611111111111112E-3</v>
      </c>
      <c r="G123" t="str">
        <f t="shared" ca="1" si="46"/>
        <v>Early Departure</v>
      </c>
      <c r="H123" s="5">
        <f t="shared" ca="1" si="47"/>
        <v>0.71041666666666692</v>
      </c>
      <c r="I123">
        <f t="shared" ca="1" si="61"/>
        <v>0.7014512174271208</v>
      </c>
      <c r="J123">
        <f t="shared" ca="1" si="61"/>
        <v>0.63921877688758799</v>
      </c>
      <c r="K123">
        <f t="shared" ca="1" si="48"/>
        <v>28</v>
      </c>
      <c r="L123" s="5">
        <f t="shared" ca="1" si="49"/>
        <v>0.7298611111111114</v>
      </c>
      <c r="M123" s="27">
        <f t="shared" ca="1" si="62"/>
        <v>6.8378406185188423E-2</v>
      </c>
      <c r="N123" s="27">
        <f t="shared" ca="1" si="62"/>
        <v>0.79340087429246708</v>
      </c>
      <c r="O123" s="8">
        <f t="shared" ca="1" si="50"/>
        <v>354</v>
      </c>
      <c r="P123" s="6">
        <f t="shared" ca="1" si="51"/>
        <v>0.24583333333333335</v>
      </c>
      <c r="Q123" s="5">
        <f t="shared" ca="1" si="52"/>
        <v>0.97569444444444475</v>
      </c>
      <c r="R123" s="27">
        <f t="shared" ca="1" si="63"/>
        <v>0.55262257798270897</v>
      </c>
      <c r="S123" s="27">
        <f t="shared" ca="1" si="63"/>
        <v>6.705788498411358E-2</v>
      </c>
      <c r="T123" s="27">
        <f t="shared" ca="1" si="53"/>
        <v>8</v>
      </c>
      <c r="U123" s="5">
        <f t="shared" ca="1" si="54"/>
        <v>0.98125000000000029</v>
      </c>
      <c r="V123" s="27">
        <f t="shared" ca="1" si="55"/>
        <v>383</v>
      </c>
      <c r="W123" s="35">
        <f t="shared" ca="1" si="56"/>
        <v>44197.981250000004</v>
      </c>
      <c r="X123" s="6" t="str">
        <f t="shared" ca="1" si="57"/>
        <v>Early Arrival</v>
      </c>
      <c r="Y123" s="6">
        <f t="shared" ca="1" si="58"/>
        <v>2.2222222214622889E-2</v>
      </c>
      <c r="Z123" s="8">
        <f t="shared" ca="1" si="42"/>
        <v>0</v>
      </c>
      <c r="AA123" s="8">
        <f t="shared" ca="1" si="59"/>
        <v>32</v>
      </c>
      <c r="AB123" s="8">
        <f t="shared" ca="1" si="43"/>
        <v>20</v>
      </c>
      <c r="AC123" s="4"/>
    </row>
    <row r="124" spans="1:29">
      <c r="A124" s="3">
        <v>0.71527777777777801</v>
      </c>
      <c r="B124" s="34">
        <v>44197.715277777781</v>
      </c>
      <c r="C124" s="8">
        <f t="shared" ca="1" si="60"/>
        <v>0.73245212202233967</v>
      </c>
      <c r="D124" s="8">
        <f t="shared" ca="1" si="60"/>
        <v>0.6580852561511652</v>
      </c>
      <c r="E124">
        <f t="shared" ca="1" si="44"/>
        <v>-3</v>
      </c>
      <c r="F124" s="6">
        <f t="shared" ca="1" si="45"/>
        <v>2.0833333333333333E-3</v>
      </c>
      <c r="G124" t="str">
        <f t="shared" ca="1" si="46"/>
        <v>Early Departure</v>
      </c>
      <c r="H124" s="5">
        <f t="shared" ca="1" si="47"/>
        <v>0.71319444444444469</v>
      </c>
      <c r="I124">
        <f t="shared" ca="1" si="61"/>
        <v>0.44983700191308129</v>
      </c>
      <c r="J124">
        <f t="shared" ca="1" si="61"/>
        <v>0.95947652430204367</v>
      </c>
      <c r="K124">
        <f t="shared" ca="1" si="48"/>
        <v>46</v>
      </c>
      <c r="L124" s="5">
        <f t="shared" ca="1" si="49"/>
        <v>0.74513888888888913</v>
      </c>
      <c r="M124" s="27">
        <f t="shared" ca="1" si="62"/>
        <v>0.90676959007233049</v>
      </c>
      <c r="N124" s="27">
        <f t="shared" ca="1" si="62"/>
        <v>0.32654359145619827</v>
      </c>
      <c r="O124" s="8">
        <f t="shared" ca="1" si="50"/>
        <v>334</v>
      </c>
      <c r="P124" s="6">
        <f t="shared" ca="1" si="51"/>
        <v>0.23194444444444443</v>
      </c>
      <c r="Q124" s="5">
        <f t="shared" ca="1" si="52"/>
        <v>0.97708333333333353</v>
      </c>
      <c r="R124" s="27">
        <f t="shared" ca="1" si="63"/>
        <v>0.23786467522046539</v>
      </c>
      <c r="S124" s="27">
        <f t="shared" ca="1" si="63"/>
        <v>0.90775068547403659</v>
      </c>
      <c r="T124" s="27">
        <f t="shared" ca="1" si="53"/>
        <v>41</v>
      </c>
      <c r="U124" s="5">
        <f t="shared" ca="1" si="54"/>
        <v>1.0055555555555558</v>
      </c>
      <c r="V124" s="27">
        <f t="shared" ca="1" si="55"/>
        <v>418</v>
      </c>
      <c r="W124" s="35">
        <f t="shared" ca="1" si="56"/>
        <v>44198.005555555559</v>
      </c>
      <c r="X124" s="6" t="str">
        <f t="shared" ca="1" si="57"/>
        <v>Late</v>
      </c>
      <c r="Y124" s="6">
        <f t="shared" ca="1" si="58"/>
        <v>2.0833333401242271E-3</v>
      </c>
      <c r="Z124" s="8">
        <f t="shared" ca="1" si="42"/>
        <v>0</v>
      </c>
      <c r="AA124" s="8">
        <f t="shared" ca="1" si="59"/>
        <v>3</v>
      </c>
      <c r="AB124" s="8">
        <f t="shared" ca="1" si="43"/>
        <v>30</v>
      </c>
      <c r="AC124" s="4"/>
    </row>
    <row r="125" spans="1:29">
      <c r="A125" s="11">
        <v>0.71527777777777801</v>
      </c>
      <c r="B125" s="34">
        <v>44197.715277777781</v>
      </c>
      <c r="C125" s="8">
        <f t="shared" ca="1" si="60"/>
        <v>0.24423928454937971</v>
      </c>
      <c r="D125" s="8">
        <f t="shared" ca="1" si="60"/>
        <v>0.5653330762985731</v>
      </c>
      <c r="E125">
        <f t="shared" ca="1" si="44"/>
        <v>18</v>
      </c>
      <c r="F125" s="6">
        <f t="shared" ca="1" si="45"/>
        <v>1.2499999999999999E-2</v>
      </c>
      <c r="G125" t="str">
        <f t="shared" ca="1" si="46"/>
        <v>Late</v>
      </c>
      <c r="H125" s="5">
        <f t="shared" ca="1" si="47"/>
        <v>0.72777777777777797</v>
      </c>
      <c r="I125">
        <f t="shared" ca="1" si="61"/>
        <v>0.84599623283772263</v>
      </c>
      <c r="J125">
        <f t="shared" ca="1" si="61"/>
        <v>0.67019128922088955</v>
      </c>
      <c r="K125">
        <f t="shared" ca="1" si="48"/>
        <v>29</v>
      </c>
      <c r="L125" s="5">
        <f t="shared" ca="1" si="49"/>
        <v>0.7479166666666669</v>
      </c>
      <c r="M125" s="27">
        <f t="shared" ca="1" si="62"/>
        <v>0.64240899215272862</v>
      </c>
      <c r="N125" s="27">
        <f t="shared" ca="1" si="62"/>
        <v>0.87479228069157344</v>
      </c>
      <c r="O125" s="8">
        <f t="shared" ca="1" si="50"/>
        <v>378</v>
      </c>
      <c r="P125" s="6">
        <f t="shared" ca="1" si="51"/>
        <v>0.26250000000000001</v>
      </c>
      <c r="Q125" s="5">
        <f t="shared" ca="1" si="52"/>
        <v>1.010416666666667</v>
      </c>
      <c r="R125" s="27">
        <f t="shared" ca="1" si="63"/>
        <v>0.30855832055630605</v>
      </c>
      <c r="S125" s="27">
        <f t="shared" ca="1" si="63"/>
        <v>0.66051109168988731</v>
      </c>
      <c r="T125" s="27">
        <f t="shared" ca="1" si="53"/>
        <v>27</v>
      </c>
      <c r="U125" s="5">
        <f t="shared" ca="1" si="54"/>
        <v>1.029166666666667</v>
      </c>
      <c r="V125" s="27">
        <f t="shared" ca="1" si="55"/>
        <v>452</v>
      </c>
      <c r="W125" s="35">
        <f t="shared" ca="1" si="56"/>
        <v>44198.029166666667</v>
      </c>
      <c r="X125" s="6" t="str">
        <f t="shared" ca="1" si="57"/>
        <v>Late</v>
      </c>
      <c r="Y125" s="6">
        <f t="shared" ca="1" si="58"/>
        <v>2.5694444448163267E-2</v>
      </c>
      <c r="Z125" s="8">
        <f t="shared" ca="1" si="42"/>
        <v>0</v>
      </c>
      <c r="AA125" s="8">
        <f t="shared" ca="1" si="59"/>
        <v>37</v>
      </c>
      <c r="AB125" s="8">
        <f t="shared" ca="1" si="43"/>
        <v>370</v>
      </c>
      <c r="AC125" s="4"/>
    </row>
    <row r="126" spans="1:29">
      <c r="A126" s="3">
        <v>0.71527777777777801</v>
      </c>
      <c r="B126" s="34">
        <v>44197.715277777781</v>
      </c>
      <c r="C126" s="8">
        <f t="shared" ca="1" si="60"/>
        <v>0.30359173349620083</v>
      </c>
      <c r="D126" s="8">
        <f t="shared" ca="1" si="60"/>
        <v>0.5641434295992146</v>
      </c>
      <c r="E126">
        <f t="shared" ca="1" si="44"/>
        <v>18</v>
      </c>
      <c r="F126" s="6">
        <f t="shared" ca="1" si="45"/>
        <v>1.2499999999999999E-2</v>
      </c>
      <c r="G126" t="str">
        <f t="shared" ca="1" si="46"/>
        <v>Late</v>
      </c>
      <c r="H126" s="5">
        <f t="shared" ca="1" si="47"/>
        <v>0.72777777777777797</v>
      </c>
      <c r="I126">
        <f t="shared" ca="1" si="61"/>
        <v>0.32930047829907105</v>
      </c>
      <c r="J126">
        <f t="shared" ca="1" si="61"/>
        <v>0.75992974086195919</v>
      </c>
      <c r="K126">
        <f t="shared" ca="1" si="48"/>
        <v>33</v>
      </c>
      <c r="L126" s="5">
        <f t="shared" ca="1" si="49"/>
        <v>0.75069444444444466</v>
      </c>
      <c r="M126" s="27">
        <f t="shared" ca="1" si="62"/>
        <v>0.85934454502669555</v>
      </c>
      <c r="N126" s="27">
        <f t="shared" ca="1" si="62"/>
        <v>0.65010104724855522</v>
      </c>
      <c r="O126" s="8">
        <f t="shared" ca="1" si="50"/>
        <v>355</v>
      </c>
      <c r="P126" s="6">
        <f t="shared" ca="1" si="51"/>
        <v>0.24652777777777779</v>
      </c>
      <c r="Q126" s="5">
        <f t="shared" ca="1" si="52"/>
        <v>0.99722222222222245</v>
      </c>
      <c r="R126" s="27">
        <f t="shared" ca="1" si="63"/>
        <v>0.72956911695521565</v>
      </c>
      <c r="S126" s="27">
        <f t="shared" ca="1" si="63"/>
        <v>0.87296530638918191</v>
      </c>
      <c r="T126" s="27">
        <f t="shared" ca="1" si="53"/>
        <v>38</v>
      </c>
      <c r="U126" s="5">
        <f t="shared" ca="1" si="54"/>
        <v>1.0236111111111112</v>
      </c>
      <c r="V126" s="27">
        <f t="shared" ca="1" si="55"/>
        <v>444</v>
      </c>
      <c r="W126" s="35">
        <f t="shared" ca="1" si="56"/>
        <v>44198.023611111115</v>
      </c>
      <c r="X126" s="6" t="str">
        <f t="shared" ca="1" si="57"/>
        <v>Late</v>
      </c>
      <c r="Y126" s="6">
        <f t="shared" ca="1" si="58"/>
        <v>2.0138888896326534E-2</v>
      </c>
      <c r="Z126" s="8">
        <f t="shared" ca="1" si="42"/>
        <v>0</v>
      </c>
      <c r="AA126" s="8">
        <f t="shared" ca="1" si="59"/>
        <v>29</v>
      </c>
      <c r="AB126" s="8">
        <f t="shared" ca="1" si="43"/>
        <v>290</v>
      </c>
      <c r="AC126" s="4"/>
    </row>
    <row r="127" spans="1:29">
      <c r="A127" s="11">
        <v>0.71527777777777801</v>
      </c>
      <c r="B127" s="34">
        <v>44197.715277777781</v>
      </c>
      <c r="C127" s="8">
        <f t="shared" ca="1" si="60"/>
        <v>0.53177542869899996</v>
      </c>
      <c r="D127" s="8">
        <f t="shared" ca="1" si="60"/>
        <v>0.63049800348504925</v>
      </c>
      <c r="E127">
        <f t="shared" ca="1" si="44"/>
        <v>22</v>
      </c>
      <c r="F127" s="6">
        <f t="shared" ca="1" si="45"/>
        <v>1.5277777777777777E-2</v>
      </c>
      <c r="G127" t="str">
        <f t="shared" ca="1" si="46"/>
        <v>Late</v>
      </c>
      <c r="H127" s="5">
        <f t="shared" ca="1" si="47"/>
        <v>0.73055555555555574</v>
      </c>
      <c r="I127">
        <f t="shared" ca="1" si="61"/>
        <v>0.18699857821049459</v>
      </c>
      <c r="J127">
        <f t="shared" ca="1" si="61"/>
        <v>0.63153850953874691</v>
      </c>
      <c r="K127">
        <f t="shared" ca="1" si="48"/>
        <v>25</v>
      </c>
      <c r="L127" s="5">
        <f t="shared" ca="1" si="49"/>
        <v>0.7479166666666669</v>
      </c>
      <c r="M127" s="27">
        <f t="shared" ca="1" si="62"/>
        <v>0.15537741183503517</v>
      </c>
      <c r="N127" s="27">
        <f t="shared" ca="1" si="62"/>
        <v>0.54328809994757976</v>
      </c>
      <c r="O127" s="8">
        <f t="shared" ca="1" si="50"/>
        <v>344</v>
      </c>
      <c r="P127" s="6">
        <f t="shared" ca="1" si="51"/>
        <v>0.2388888888888889</v>
      </c>
      <c r="Q127" s="5">
        <f t="shared" ca="1" si="52"/>
        <v>0.98680555555555582</v>
      </c>
      <c r="R127" s="27">
        <f t="shared" ca="1" si="63"/>
        <v>0.86051364250302476</v>
      </c>
      <c r="S127" s="27">
        <f t="shared" ca="1" si="63"/>
        <v>0.41376101785777053</v>
      </c>
      <c r="T127" s="27">
        <f t="shared" ca="1" si="53"/>
        <v>18</v>
      </c>
      <c r="U127" s="5">
        <f t="shared" ca="1" si="54"/>
        <v>0.99930555555555578</v>
      </c>
      <c r="V127" s="27">
        <f t="shared" ca="1" si="55"/>
        <v>409</v>
      </c>
      <c r="W127" s="35">
        <f t="shared" ca="1" si="56"/>
        <v>44197.999305555561</v>
      </c>
      <c r="X127" s="6" t="str">
        <f t="shared" ca="1" si="57"/>
        <v>Early Arrival</v>
      </c>
      <c r="Y127" s="6">
        <f t="shared" ca="1" si="58"/>
        <v>4.1666666584205814E-3</v>
      </c>
      <c r="Z127" s="8">
        <f t="shared" ca="1" si="42"/>
        <v>0</v>
      </c>
      <c r="AA127" s="8">
        <f t="shared" ca="1" si="59"/>
        <v>6</v>
      </c>
      <c r="AB127" s="8">
        <f t="shared" ca="1" si="43"/>
        <v>-60</v>
      </c>
      <c r="AC127" s="4"/>
    </row>
    <row r="128" spans="1:29">
      <c r="A128" s="3">
        <v>0.71527777777777801</v>
      </c>
      <c r="B128" s="34">
        <v>44197.715277777781</v>
      </c>
      <c r="C128" s="8">
        <f t="shared" ca="1" si="60"/>
        <v>0.18202056550675572</v>
      </c>
      <c r="D128" s="8">
        <f t="shared" ca="1" si="60"/>
        <v>0.75798235112364831</v>
      </c>
      <c r="E128">
        <f t="shared" ca="1" si="44"/>
        <v>31</v>
      </c>
      <c r="F128" s="6">
        <f t="shared" ca="1" si="45"/>
        <v>2.1527777777777781E-2</v>
      </c>
      <c r="G128" t="str">
        <f t="shared" ca="1" si="46"/>
        <v>Late</v>
      </c>
      <c r="H128" s="5">
        <f t="shared" ca="1" si="47"/>
        <v>0.73680555555555582</v>
      </c>
      <c r="I128">
        <f t="shared" ca="1" si="61"/>
        <v>0.93203142196061295</v>
      </c>
      <c r="J128">
        <f t="shared" ca="1" si="61"/>
        <v>0.16803588980182382</v>
      </c>
      <c r="K128">
        <f t="shared" ca="1" si="48"/>
        <v>14</v>
      </c>
      <c r="L128" s="5">
        <f t="shared" ca="1" si="49"/>
        <v>0.74652777777777801</v>
      </c>
      <c r="M128" s="27">
        <f t="shared" ca="1" si="62"/>
        <v>0.96654212804884843</v>
      </c>
      <c r="N128" s="27">
        <f t="shared" ca="1" si="62"/>
        <v>0.70598854938301636</v>
      </c>
      <c r="O128" s="8">
        <f t="shared" ca="1" si="50"/>
        <v>360</v>
      </c>
      <c r="P128" s="6">
        <f t="shared" ca="1" si="51"/>
        <v>0.25</v>
      </c>
      <c r="Q128" s="5">
        <f t="shared" ca="1" si="52"/>
        <v>0.99652777777777801</v>
      </c>
      <c r="R128" s="27">
        <f t="shared" ca="1" si="63"/>
        <v>0.28879333755960845</v>
      </c>
      <c r="S128" s="27">
        <f t="shared" ca="1" si="63"/>
        <v>0.66619486574465703</v>
      </c>
      <c r="T128" s="27">
        <f t="shared" ca="1" si="53"/>
        <v>27</v>
      </c>
      <c r="U128" s="5">
        <f t="shared" ca="1" si="54"/>
        <v>1.0152777777777779</v>
      </c>
      <c r="V128" s="27">
        <f t="shared" ca="1" si="55"/>
        <v>432</v>
      </c>
      <c r="W128" s="35">
        <f t="shared" ca="1" si="56"/>
        <v>44198.015277777784</v>
      </c>
      <c r="X128" s="6" t="str">
        <f t="shared" ca="1" si="57"/>
        <v>Late</v>
      </c>
      <c r="Y128" s="6">
        <f t="shared" ca="1" si="58"/>
        <v>1.1805555564933456E-2</v>
      </c>
      <c r="Z128" s="8">
        <f t="shared" ca="1" si="42"/>
        <v>0</v>
      </c>
      <c r="AA128" s="8">
        <f t="shared" ca="1" si="59"/>
        <v>17</v>
      </c>
      <c r="AB128" s="8">
        <f t="shared" ca="1" si="43"/>
        <v>170</v>
      </c>
      <c r="AC128" s="4"/>
    </row>
    <row r="129" spans="1:29">
      <c r="A129" s="11">
        <v>0.71527777777777801</v>
      </c>
      <c r="B129" s="34">
        <v>44197.715277777781</v>
      </c>
      <c r="C129" s="8">
        <f t="shared" ca="1" si="60"/>
        <v>7.3227524731935167E-2</v>
      </c>
      <c r="D129" s="8">
        <f t="shared" ca="1" si="60"/>
        <v>0.36130277451341108</v>
      </c>
      <c r="E129">
        <f t="shared" ca="1" si="44"/>
        <v>10</v>
      </c>
      <c r="F129" s="6">
        <f t="shared" ca="1" si="45"/>
        <v>6.9444444444444441E-3</v>
      </c>
      <c r="G129" t="str">
        <f t="shared" ca="1" si="46"/>
        <v>Late</v>
      </c>
      <c r="H129" s="5">
        <f t="shared" ca="1" si="47"/>
        <v>0.72222222222222243</v>
      </c>
      <c r="I129">
        <f t="shared" ca="1" si="61"/>
        <v>0.83322369543623531</v>
      </c>
      <c r="J129">
        <f t="shared" ca="1" si="61"/>
        <v>0.50438684947341794</v>
      </c>
      <c r="K129">
        <f t="shared" ca="1" si="48"/>
        <v>24</v>
      </c>
      <c r="L129" s="5">
        <f t="shared" ca="1" si="49"/>
        <v>0.73888888888888915</v>
      </c>
      <c r="M129" s="27">
        <f t="shared" ca="1" si="62"/>
        <v>0.78175969630951603</v>
      </c>
      <c r="N129" s="27">
        <f t="shared" ca="1" si="62"/>
        <v>9.5416857636071883E-2</v>
      </c>
      <c r="O129" s="8">
        <f t="shared" ca="1" si="50"/>
        <v>321</v>
      </c>
      <c r="P129" s="6">
        <f t="shared" ca="1" si="51"/>
        <v>0.22291666666666665</v>
      </c>
      <c r="Q129" s="5">
        <f t="shared" ca="1" si="52"/>
        <v>0.9618055555555558</v>
      </c>
      <c r="R129" s="27">
        <f t="shared" ca="1" si="63"/>
        <v>0.39233308108523901</v>
      </c>
      <c r="S129" s="27">
        <f t="shared" ca="1" si="63"/>
        <v>4.6157852499520979E-2</v>
      </c>
      <c r="T129" s="27">
        <f t="shared" ca="1" si="53"/>
        <v>7</v>
      </c>
      <c r="U129" s="5">
        <f t="shared" ca="1" si="54"/>
        <v>0.9666666666666669</v>
      </c>
      <c r="V129" s="27">
        <f t="shared" ca="1" si="55"/>
        <v>362</v>
      </c>
      <c r="W129" s="35">
        <f t="shared" ca="1" si="56"/>
        <v>44197.966666666667</v>
      </c>
      <c r="X129" s="6" t="str">
        <f t="shared" ca="1" si="57"/>
        <v>Early Arrival</v>
      </c>
      <c r="Y129" s="6">
        <f t="shared" ca="1" si="58"/>
        <v>3.6805555551836733E-2</v>
      </c>
      <c r="Z129" s="8">
        <f t="shared" ca="1" si="42"/>
        <v>0</v>
      </c>
      <c r="AA129" s="8">
        <f t="shared" ca="1" si="59"/>
        <v>53</v>
      </c>
      <c r="AB129" s="8">
        <f t="shared" ca="1" si="43"/>
        <v>230</v>
      </c>
      <c r="AC129" s="4"/>
    </row>
    <row r="130" spans="1:29">
      <c r="A130" s="3">
        <v>0.71527777777777801</v>
      </c>
      <c r="B130" s="34">
        <v>44197.715277777781</v>
      </c>
      <c r="C130" s="8">
        <f t="shared" ca="1" si="60"/>
        <v>0.78879876097433133</v>
      </c>
      <c r="D130" s="8">
        <f t="shared" ca="1" si="60"/>
        <v>0.828274094735865</v>
      </c>
      <c r="E130">
        <f t="shared" ca="1" si="44"/>
        <v>-6</v>
      </c>
      <c r="F130" s="6">
        <f t="shared" ca="1" si="45"/>
        <v>4.1666666666666666E-3</v>
      </c>
      <c r="G130" t="str">
        <f t="shared" ca="1" si="46"/>
        <v>Early Departure</v>
      </c>
      <c r="H130" s="5">
        <f t="shared" ca="1" si="47"/>
        <v>0.71111111111111136</v>
      </c>
      <c r="I130">
        <f t="shared" ca="1" si="61"/>
        <v>0.20093198767368947</v>
      </c>
      <c r="J130">
        <f t="shared" ca="1" si="61"/>
        <v>0.32015046579926254</v>
      </c>
      <c r="K130">
        <f t="shared" ca="1" si="48"/>
        <v>18</v>
      </c>
      <c r="L130" s="5">
        <f t="shared" ca="1" si="49"/>
        <v>0.72361111111111132</v>
      </c>
      <c r="M130" s="27">
        <f t="shared" ca="1" si="62"/>
        <v>0.7160398911985848</v>
      </c>
      <c r="N130" s="27">
        <f t="shared" ca="1" si="62"/>
        <v>9.3125649265771826E-2</v>
      </c>
      <c r="O130" s="8">
        <f t="shared" ca="1" si="50"/>
        <v>321</v>
      </c>
      <c r="P130" s="6">
        <f t="shared" ca="1" si="51"/>
        <v>0.22291666666666665</v>
      </c>
      <c r="Q130" s="5">
        <f t="shared" ca="1" si="52"/>
        <v>0.94652777777777797</v>
      </c>
      <c r="R130" s="27">
        <f t="shared" ca="1" si="63"/>
        <v>6.5692750177355652E-2</v>
      </c>
      <c r="S130" s="27">
        <f t="shared" ca="1" si="63"/>
        <v>0.76069336709727409</v>
      </c>
      <c r="T130" s="27">
        <f t="shared" ca="1" si="53"/>
        <v>17</v>
      </c>
      <c r="U130" s="5">
        <f t="shared" ca="1" si="54"/>
        <v>0.95833333333333348</v>
      </c>
      <c r="V130" s="27">
        <f t="shared" ca="1" si="55"/>
        <v>350</v>
      </c>
      <c r="W130" s="35">
        <f t="shared" ca="1" si="56"/>
        <v>44197.958333333336</v>
      </c>
      <c r="X130" s="6" t="str">
        <f t="shared" ca="1" si="57"/>
        <v>Early Arrival</v>
      </c>
      <c r="Y130" s="6">
        <f t="shared" ca="1" si="58"/>
        <v>4.5138888883229811E-2</v>
      </c>
      <c r="Z130" s="8">
        <f t="shared" ca="1" si="42"/>
        <v>1</v>
      </c>
      <c r="AA130" s="8">
        <f t="shared" ca="1" si="59"/>
        <v>5</v>
      </c>
      <c r="AB130" s="8">
        <f t="shared" ca="1" si="43"/>
        <v>350</v>
      </c>
      <c r="AC130" s="4"/>
    </row>
    <row r="131" spans="1:29">
      <c r="A131" s="11">
        <v>0.71527777777777801</v>
      </c>
      <c r="B131" s="34">
        <v>44197.715277777781</v>
      </c>
      <c r="C131" s="8">
        <f t="shared" ca="1" si="60"/>
        <v>0.8055554849565385</v>
      </c>
      <c r="D131" s="8">
        <f t="shared" ca="1" si="60"/>
        <v>0.27098909983250852</v>
      </c>
      <c r="E131">
        <f t="shared" ca="1" si="44"/>
        <v>-1</v>
      </c>
      <c r="F131" s="6">
        <f t="shared" ca="1" si="45"/>
        <v>6.9444444444444447E-4</v>
      </c>
      <c r="G131" t="str">
        <f t="shared" ca="1" si="46"/>
        <v>Early Departure</v>
      </c>
      <c r="H131" s="5">
        <f t="shared" ca="1" si="47"/>
        <v>0.71458333333333357</v>
      </c>
      <c r="I131">
        <f t="shared" ca="1" si="61"/>
        <v>0.14645922728011807</v>
      </c>
      <c r="J131">
        <f t="shared" ca="1" si="61"/>
        <v>0.39733267962325525</v>
      </c>
      <c r="K131">
        <f t="shared" ca="1" si="48"/>
        <v>20</v>
      </c>
      <c r="L131" s="5">
        <f t="shared" ca="1" si="49"/>
        <v>0.72847222222222241</v>
      </c>
      <c r="M131" s="27">
        <f t="shared" ca="1" si="62"/>
        <v>0.22563248114819789</v>
      </c>
      <c r="N131" s="27">
        <f t="shared" ca="1" si="62"/>
        <v>0.29049465342871017</v>
      </c>
      <c r="O131" s="8">
        <f t="shared" ca="1" si="50"/>
        <v>332</v>
      </c>
      <c r="P131" s="6">
        <f t="shared" ca="1" si="51"/>
        <v>0.23055555555555554</v>
      </c>
      <c r="Q131" s="5">
        <f t="shared" ca="1" si="52"/>
        <v>0.95902777777777792</v>
      </c>
      <c r="R131" s="27">
        <f t="shared" ca="1" si="63"/>
        <v>1.5284604424715353E-2</v>
      </c>
      <c r="S131" s="27">
        <f t="shared" ca="1" si="63"/>
        <v>0.18056621526693151</v>
      </c>
      <c r="T131" s="27">
        <f t="shared" ca="1" si="53"/>
        <v>10</v>
      </c>
      <c r="U131" s="5">
        <f t="shared" ca="1" si="54"/>
        <v>0.96597222222222234</v>
      </c>
      <c r="V131" s="27">
        <f t="shared" ca="1" si="55"/>
        <v>361</v>
      </c>
      <c r="W131" s="35">
        <f t="shared" ca="1" si="56"/>
        <v>44197.965972222228</v>
      </c>
      <c r="X131" s="6" t="str">
        <f t="shared" ca="1" si="57"/>
        <v>Early Arrival</v>
      </c>
      <c r="Y131" s="6">
        <f t="shared" ca="1" si="58"/>
        <v>3.7499999991268851E-2</v>
      </c>
      <c r="Z131" s="8">
        <f t="shared" ref="Z131:Z194" ca="1" si="64">HOUR(Y131)</f>
        <v>0</v>
      </c>
      <c r="AA131" s="8">
        <f t="shared" ca="1" si="59"/>
        <v>54</v>
      </c>
      <c r="AB131" s="8">
        <f t="shared" ref="AB131:AB194" ca="1" si="65">IF(X131="Early Arrival",IF(((Z131*60)+AA131)&lt;=$AF$5,((Z131*60)+AA131)*(-$AF$8),(((Z131*60)+AA131)-$AF$5)*$AF$6),((Z131*60)+AA131)*($AF$8))</f>
        <v>240</v>
      </c>
      <c r="AC131" s="4"/>
    </row>
    <row r="132" spans="1:29">
      <c r="A132" s="3">
        <v>0.71527777777777801</v>
      </c>
      <c r="B132" s="34">
        <v>44197.715277777781</v>
      </c>
      <c r="C132" s="8">
        <f t="shared" ca="1" si="60"/>
        <v>0.74037951555912207</v>
      </c>
      <c r="D132" s="8">
        <f t="shared" ca="1" si="60"/>
        <v>0.21199572533550992</v>
      </c>
      <c r="E132">
        <f t="shared" ca="1" si="44"/>
        <v>-1</v>
      </c>
      <c r="F132" s="6">
        <f t="shared" ca="1" si="45"/>
        <v>6.9444444444444447E-4</v>
      </c>
      <c r="G132" t="str">
        <f t="shared" ca="1" si="46"/>
        <v>Early Departure</v>
      </c>
      <c r="H132" s="5">
        <f t="shared" ca="1" si="47"/>
        <v>0.71458333333333357</v>
      </c>
      <c r="I132">
        <f t="shared" ca="1" si="61"/>
        <v>0.80611558781030213</v>
      </c>
      <c r="J132">
        <f t="shared" ca="1" si="61"/>
        <v>0.46790527062223231</v>
      </c>
      <c r="K132">
        <f t="shared" ca="1" si="48"/>
        <v>22</v>
      </c>
      <c r="L132" s="5">
        <f t="shared" ca="1" si="49"/>
        <v>0.72986111111111129</v>
      </c>
      <c r="M132" s="27">
        <f t="shared" ca="1" si="62"/>
        <v>0.37050652509133586</v>
      </c>
      <c r="N132" s="27">
        <f t="shared" ca="1" si="62"/>
        <v>0.12036156903153106</v>
      </c>
      <c r="O132" s="8">
        <f t="shared" ca="1" si="50"/>
        <v>323</v>
      </c>
      <c r="P132" s="6">
        <f t="shared" ca="1" si="51"/>
        <v>0.22430555555555556</v>
      </c>
      <c r="Q132" s="5">
        <f t="shared" ca="1" si="52"/>
        <v>0.95416666666666683</v>
      </c>
      <c r="R132" s="27">
        <f t="shared" ca="1" si="63"/>
        <v>0.47612725718144899</v>
      </c>
      <c r="S132" s="27">
        <f t="shared" ca="1" si="63"/>
        <v>0.30894787416054525</v>
      </c>
      <c r="T132" s="27">
        <f t="shared" ca="1" si="53"/>
        <v>14</v>
      </c>
      <c r="U132" s="5">
        <f t="shared" ca="1" si="54"/>
        <v>0.96388888888888902</v>
      </c>
      <c r="V132" s="27">
        <f t="shared" ca="1" si="55"/>
        <v>358</v>
      </c>
      <c r="W132" s="35">
        <f t="shared" ca="1" si="56"/>
        <v>44197.963888888895</v>
      </c>
      <c r="X132" s="6" t="str">
        <f t="shared" ca="1" si="57"/>
        <v>Early Arrival</v>
      </c>
      <c r="Y132" s="6">
        <f t="shared" ca="1" si="58"/>
        <v>3.958333332411712E-2</v>
      </c>
      <c r="Z132" s="8">
        <f t="shared" ca="1" si="64"/>
        <v>0</v>
      </c>
      <c r="AA132" s="8">
        <f t="shared" ca="1" si="59"/>
        <v>57</v>
      </c>
      <c r="AB132" s="8">
        <f t="shared" ca="1" si="65"/>
        <v>270</v>
      </c>
      <c r="AC132" s="4"/>
    </row>
    <row r="133" spans="1:29">
      <c r="A133" s="11">
        <v>0.71527777777777801</v>
      </c>
      <c r="B133" s="34">
        <v>44197.715277777781</v>
      </c>
      <c r="C133" s="8">
        <f t="shared" ca="1" si="60"/>
        <v>0.69235774970911823</v>
      </c>
      <c r="D133" s="8">
        <f t="shared" ca="1" si="60"/>
        <v>0.79578387874200329</v>
      </c>
      <c r="E133">
        <f t="shared" ca="1" si="44"/>
        <v>-5</v>
      </c>
      <c r="F133" s="6">
        <f t="shared" ca="1" si="45"/>
        <v>3.472222222222222E-3</v>
      </c>
      <c r="G133" t="str">
        <f t="shared" ca="1" si="46"/>
        <v>Early Departure</v>
      </c>
      <c r="H133" s="5">
        <f t="shared" ca="1" si="47"/>
        <v>0.7118055555555558</v>
      </c>
      <c r="I133">
        <f t="shared" ca="1" si="61"/>
        <v>0.34059684130504719</v>
      </c>
      <c r="J133">
        <f t="shared" ca="1" si="61"/>
        <v>0.87548327015393168</v>
      </c>
      <c r="K133">
        <f t="shared" ca="1" si="48"/>
        <v>39</v>
      </c>
      <c r="L133" s="5">
        <f t="shared" ca="1" si="49"/>
        <v>0.73888888888888915</v>
      </c>
      <c r="M133" s="27">
        <f t="shared" ca="1" si="62"/>
        <v>0.90118256786594997</v>
      </c>
      <c r="N133" s="27">
        <f t="shared" ca="1" si="62"/>
        <v>0.97686816074134175</v>
      </c>
      <c r="O133" s="8">
        <f t="shared" ca="1" si="50"/>
        <v>397</v>
      </c>
      <c r="P133" s="6">
        <f t="shared" ca="1" si="51"/>
        <v>0.27569444444444446</v>
      </c>
      <c r="Q133" s="5">
        <f t="shared" ca="1" si="52"/>
        <v>1.0145833333333336</v>
      </c>
      <c r="R133" s="27">
        <f t="shared" ca="1" si="63"/>
        <v>0.28408424621332085</v>
      </c>
      <c r="S133" s="27">
        <f t="shared" ca="1" si="63"/>
        <v>0.27039084989875395</v>
      </c>
      <c r="T133" s="27">
        <f t="shared" ca="1" si="53"/>
        <v>13</v>
      </c>
      <c r="U133" s="5">
        <f t="shared" ca="1" si="54"/>
        <v>1.0236111111111115</v>
      </c>
      <c r="V133" s="27">
        <f t="shared" ca="1" si="55"/>
        <v>444</v>
      </c>
      <c r="W133" s="35">
        <f t="shared" ca="1" si="56"/>
        <v>44198.023611111115</v>
      </c>
      <c r="X133" s="6" t="str">
        <f t="shared" ca="1" si="57"/>
        <v>Late</v>
      </c>
      <c r="Y133" s="6">
        <f t="shared" ca="1" si="58"/>
        <v>2.0138888896326534E-2</v>
      </c>
      <c r="Z133" s="8">
        <f t="shared" ca="1" si="64"/>
        <v>0</v>
      </c>
      <c r="AA133" s="8">
        <f t="shared" ca="1" si="59"/>
        <v>29</v>
      </c>
      <c r="AB133" s="8">
        <f t="shared" ca="1" si="65"/>
        <v>290</v>
      </c>
      <c r="AC133" s="4"/>
    </row>
    <row r="134" spans="1:29">
      <c r="A134" s="3">
        <v>0.71527777777777801</v>
      </c>
      <c r="B134" s="34">
        <v>44197.715277777781</v>
      </c>
      <c r="C134" s="8">
        <f t="shared" ca="1" si="60"/>
        <v>0.96791737655264287</v>
      </c>
      <c r="D134" s="8">
        <f t="shared" ca="1" si="60"/>
        <v>0.76957131716028826</v>
      </c>
      <c r="E134">
        <f t="shared" ca="1" si="44"/>
        <v>0</v>
      </c>
      <c r="F134" s="6">
        <f t="shared" ca="1" si="45"/>
        <v>0</v>
      </c>
      <c r="G134" t="str">
        <f t="shared" ca="1" si="46"/>
        <v>On Time</v>
      </c>
      <c r="H134" s="5">
        <f t="shared" ca="1" si="47"/>
        <v>0.71527777777777801</v>
      </c>
      <c r="I134">
        <f t="shared" ca="1" si="61"/>
        <v>0.30618318004344947</v>
      </c>
      <c r="J134">
        <f t="shared" ca="1" si="61"/>
        <v>0.222856619822979</v>
      </c>
      <c r="K134">
        <f t="shared" ca="1" si="48"/>
        <v>15</v>
      </c>
      <c r="L134" s="5">
        <f t="shared" ca="1" si="49"/>
        <v>0.72569444444444464</v>
      </c>
      <c r="M134" s="27">
        <f t="shared" ca="1" si="62"/>
        <v>0.52548202076452555</v>
      </c>
      <c r="N134" s="27">
        <f t="shared" ca="1" si="62"/>
        <v>0.88869684677006555</v>
      </c>
      <c r="O134" s="8">
        <f t="shared" ca="1" si="50"/>
        <v>380</v>
      </c>
      <c r="P134" s="6">
        <f t="shared" ca="1" si="51"/>
        <v>0.2638888888888889</v>
      </c>
      <c r="Q134" s="5">
        <f t="shared" ca="1" si="52"/>
        <v>0.98958333333333348</v>
      </c>
      <c r="R134" s="27">
        <f t="shared" ca="1" si="63"/>
        <v>0.25738670986318291</v>
      </c>
      <c r="S134" s="27">
        <f t="shared" ca="1" si="63"/>
        <v>0.12651980137073582</v>
      </c>
      <c r="T134" s="27">
        <f t="shared" ca="1" si="53"/>
        <v>9</v>
      </c>
      <c r="U134" s="5">
        <f t="shared" ca="1" si="54"/>
        <v>0.99583333333333346</v>
      </c>
      <c r="V134" s="27">
        <f t="shared" ca="1" si="55"/>
        <v>404</v>
      </c>
      <c r="W134" s="35">
        <f t="shared" ca="1" si="56"/>
        <v>44197.995833333334</v>
      </c>
      <c r="X134" s="6" t="str">
        <f t="shared" ca="1" si="57"/>
        <v>Early Arrival</v>
      </c>
      <c r="Y134" s="6">
        <f t="shared" ca="1" si="58"/>
        <v>7.6388888846850023E-3</v>
      </c>
      <c r="Z134" s="8">
        <f t="shared" ca="1" si="64"/>
        <v>0</v>
      </c>
      <c r="AA134" s="8">
        <f t="shared" ca="1" si="59"/>
        <v>11</v>
      </c>
      <c r="AB134" s="8">
        <f t="shared" ca="1" si="65"/>
        <v>-110</v>
      </c>
      <c r="AC134" s="4"/>
    </row>
    <row r="135" spans="1:29">
      <c r="A135" s="11">
        <v>0.71527777777777801</v>
      </c>
      <c r="B135" s="34">
        <v>44197.715277777781</v>
      </c>
      <c r="C135" s="8">
        <f t="shared" ca="1" si="60"/>
        <v>0.87621954690205239</v>
      </c>
      <c r="D135" s="8">
        <f t="shared" ca="1" si="60"/>
        <v>0.94470301641804388</v>
      </c>
      <c r="E135">
        <f t="shared" ca="1" si="44"/>
        <v>-9</v>
      </c>
      <c r="F135" s="6">
        <f t="shared" ca="1" si="45"/>
        <v>6.2499999999999995E-3</v>
      </c>
      <c r="G135" t="str">
        <f t="shared" ca="1" si="46"/>
        <v>Early Departure</v>
      </c>
      <c r="H135" s="5">
        <f t="shared" ca="1" si="47"/>
        <v>0.70902777777777803</v>
      </c>
      <c r="I135">
        <f t="shared" ca="1" si="61"/>
        <v>0.56660699848019591</v>
      </c>
      <c r="J135">
        <f t="shared" ca="1" si="61"/>
        <v>0.26782188612492352</v>
      </c>
      <c r="K135">
        <f t="shared" ca="1" si="48"/>
        <v>17</v>
      </c>
      <c r="L135" s="5">
        <f t="shared" ca="1" si="49"/>
        <v>0.72083333333333355</v>
      </c>
      <c r="M135" s="27">
        <f t="shared" ca="1" si="62"/>
        <v>0.3431016082999464</v>
      </c>
      <c r="N135" s="27">
        <f t="shared" ca="1" si="62"/>
        <v>0.72351781960529049</v>
      </c>
      <c r="O135" s="8">
        <f t="shared" ca="1" si="50"/>
        <v>361</v>
      </c>
      <c r="P135" s="6">
        <f t="shared" ca="1" si="51"/>
        <v>0.25069444444444444</v>
      </c>
      <c r="Q135" s="5">
        <f t="shared" ca="1" si="52"/>
        <v>0.97152777777777799</v>
      </c>
      <c r="R135" s="27">
        <f t="shared" ca="1" si="63"/>
        <v>2.0251948760708127E-2</v>
      </c>
      <c r="S135" s="27">
        <f t="shared" ca="1" si="63"/>
        <v>0.26357680374720527</v>
      </c>
      <c r="T135" s="27">
        <f t="shared" ca="1" si="53"/>
        <v>11</v>
      </c>
      <c r="U135" s="5">
        <f t="shared" ca="1" si="54"/>
        <v>0.97916666666666685</v>
      </c>
      <c r="V135" s="27">
        <f t="shared" ca="1" si="55"/>
        <v>380</v>
      </c>
      <c r="W135" s="35">
        <f t="shared" ca="1" si="56"/>
        <v>44197.979166666672</v>
      </c>
      <c r="X135" s="6" t="str">
        <f t="shared" ca="1" si="57"/>
        <v>Early Arrival</v>
      </c>
      <c r="Y135" s="6">
        <f t="shared" ca="1" si="58"/>
        <v>2.4305555547471158E-2</v>
      </c>
      <c r="Z135" s="8">
        <f t="shared" ca="1" si="64"/>
        <v>0</v>
      </c>
      <c r="AA135" s="8">
        <f t="shared" ca="1" si="59"/>
        <v>35</v>
      </c>
      <c r="AB135" s="8">
        <f t="shared" ca="1" si="65"/>
        <v>50</v>
      </c>
      <c r="AC135" s="4"/>
    </row>
    <row r="136" spans="1:29">
      <c r="A136" s="3">
        <v>0.71527777777777801</v>
      </c>
      <c r="B136" s="34">
        <v>44197.715277777781</v>
      </c>
      <c r="C136" s="8">
        <f t="shared" ca="1" si="60"/>
        <v>0.22672423570153599</v>
      </c>
      <c r="D136" s="8">
        <f t="shared" ca="1" si="60"/>
        <v>0.62379713079661936</v>
      </c>
      <c r="E136">
        <f t="shared" ca="1" si="44"/>
        <v>21</v>
      </c>
      <c r="F136" s="6">
        <f t="shared" ca="1" si="45"/>
        <v>1.4583333333333332E-2</v>
      </c>
      <c r="G136" t="str">
        <f t="shared" ca="1" si="46"/>
        <v>Late</v>
      </c>
      <c r="H136" s="5">
        <f t="shared" ca="1" si="47"/>
        <v>0.72986111111111129</v>
      </c>
      <c r="I136">
        <f t="shared" ca="1" si="61"/>
        <v>0.37856861432632483</v>
      </c>
      <c r="J136">
        <f t="shared" ca="1" si="61"/>
        <v>2.8016734977380442E-2</v>
      </c>
      <c r="K136">
        <f t="shared" ca="1" si="48"/>
        <v>11</v>
      </c>
      <c r="L136" s="5">
        <f t="shared" ca="1" si="49"/>
        <v>0.73750000000000016</v>
      </c>
      <c r="M136" s="27">
        <f t="shared" ca="1" si="62"/>
        <v>0.2641278414830287</v>
      </c>
      <c r="N136" s="27">
        <f t="shared" ca="1" si="62"/>
        <v>9.143222017411623E-2</v>
      </c>
      <c r="O136" s="8">
        <f t="shared" ca="1" si="50"/>
        <v>316</v>
      </c>
      <c r="P136" s="6">
        <f t="shared" ca="1" si="51"/>
        <v>0.21944444444444444</v>
      </c>
      <c r="Q136" s="5">
        <f t="shared" ca="1" si="52"/>
        <v>0.9569444444444446</v>
      </c>
      <c r="R136" s="27">
        <f t="shared" ca="1" si="63"/>
        <v>0.49804304036320768</v>
      </c>
      <c r="S136" s="27">
        <f t="shared" ca="1" si="63"/>
        <v>0.40827000569547856</v>
      </c>
      <c r="T136" s="27">
        <f t="shared" ca="1" si="53"/>
        <v>18</v>
      </c>
      <c r="U136" s="5">
        <f t="shared" ca="1" si="54"/>
        <v>0.96944444444444455</v>
      </c>
      <c r="V136" s="27">
        <f t="shared" ca="1" si="55"/>
        <v>366</v>
      </c>
      <c r="W136" s="35">
        <f t="shared" ca="1" si="56"/>
        <v>44197.969444444447</v>
      </c>
      <c r="X136" s="6" t="str">
        <f t="shared" ca="1" si="57"/>
        <v>Early Arrival</v>
      </c>
      <c r="Y136" s="6">
        <f t="shared" ca="1" si="58"/>
        <v>3.4027777772280388E-2</v>
      </c>
      <c r="Z136" s="8">
        <f t="shared" ca="1" si="64"/>
        <v>0</v>
      </c>
      <c r="AA136" s="8">
        <f t="shared" ca="1" si="59"/>
        <v>49</v>
      </c>
      <c r="AB136" s="8">
        <f t="shared" ca="1" si="65"/>
        <v>190</v>
      </c>
      <c r="AC136" s="4"/>
    </row>
    <row r="137" spans="1:29">
      <c r="A137" s="11">
        <v>0.71527777777777801</v>
      </c>
      <c r="B137" s="34">
        <v>44197.715277777781</v>
      </c>
      <c r="C137" s="8">
        <f t="shared" ca="1" si="60"/>
        <v>0.86616979265316529</v>
      </c>
      <c r="D137" s="8">
        <f t="shared" ca="1" si="60"/>
        <v>0.63578669769193585</v>
      </c>
      <c r="E137">
        <f t="shared" ca="1" si="44"/>
        <v>-3</v>
      </c>
      <c r="F137" s="6">
        <f t="shared" ca="1" si="45"/>
        <v>2.0833333333333333E-3</v>
      </c>
      <c r="G137" t="str">
        <f t="shared" ca="1" si="46"/>
        <v>Early Departure</v>
      </c>
      <c r="H137" s="5">
        <f t="shared" ca="1" si="47"/>
        <v>0.71319444444444469</v>
      </c>
      <c r="I137">
        <f t="shared" ca="1" si="61"/>
        <v>0.68173914558727078</v>
      </c>
      <c r="J137">
        <f t="shared" ca="1" si="61"/>
        <v>0.95166415498286394</v>
      </c>
      <c r="K137">
        <f t="shared" ca="1" si="48"/>
        <v>45</v>
      </c>
      <c r="L137" s="5">
        <f t="shared" ca="1" si="49"/>
        <v>0.74444444444444469</v>
      </c>
      <c r="M137" s="27">
        <f t="shared" ca="1" si="62"/>
        <v>0.11342363568430225</v>
      </c>
      <c r="N137" s="27">
        <f t="shared" ca="1" si="62"/>
        <v>0.14350727846208167</v>
      </c>
      <c r="O137" s="8">
        <f t="shared" ca="1" si="50"/>
        <v>321</v>
      </c>
      <c r="P137" s="6">
        <f t="shared" ca="1" si="51"/>
        <v>0.22291666666666665</v>
      </c>
      <c r="Q137" s="5">
        <f t="shared" ca="1" si="52"/>
        <v>0.96736111111111134</v>
      </c>
      <c r="R137" s="27">
        <f t="shared" ca="1" si="63"/>
        <v>0.60901990096360814</v>
      </c>
      <c r="S137" s="27">
        <f t="shared" ca="1" si="63"/>
        <v>0.14303323754206065</v>
      </c>
      <c r="T137" s="27">
        <f t="shared" ca="1" si="53"/>
        <v>10</v>
      </c>
      <c r="U137" s="5">
        <f t="shared" ca="1" si="54"/>
        <v>0.97430555555555576</v>
      </c>
      <c r="V137" s="27">
        <f t="shared" ca="1" si="55"/>
        <v>373</v>
      </c>
      <c r="W137" s="35">
        <f t="shared" ca="1" si="56"/>
        <v>44197.974305555559</v>
      </c>
      <c r="X137" s="6" t="str">
        <f t="shared" ca="1" si="57"/>
        <v>Early Arrival</v>
      </c>
      <c r="Y137" s="6">
        <f t="shared" ca="1" si="58"/>
        <v>2.9166666659875773E-2</v>
      </c>
      <c r="Z137" s="8">
        <f t="shared" ca="1" si="64"/>
        <v>0</v>
      </c>
      <c r="AA137" s="8">
        <f t="shared" ca="1" si="59"/>
        <v>42</v>
      </c>
      <c r="AB137" s="8">
        <f t="shared" ca="1" si="65"/>
        <v>120</v>
      </c>
      <c r="AC137" s="4"/>
    </row>
    <row r="138" spans="1:29">
      <c r="A138" s="3">
        <v>0.71527777777777801</v>
      </c>
      <c r="B138" s="34">
        <v>44197.715277777781</v>
      </c>
      <c r="C138" s="8">
        <f t="shared" ca="1" si="60"/>
        <v>0.30840993559895979</v>
      </c>
      <c r="D138" s="8">
        <f t="shared" ca="1" si="60"/>
        <v>4.1687267558979668E-2</v>
      </c>
      <c r="E138">
        <f t="shared" ca="1" si="44"/>
        <v>1</v>
      </c>
      <c r="F138" s="6">
        <f t="shared" ca="1" si="45"/>
        <v>6.9444444444444447E-4</v>
      </c>
      <c r="G138" t="str">
        <f t="shared" ca="1" si="46"/>
        <v>Late</v>
      </c>
      <c r="H138" s="5">
        <f t="shared" ca="1" si="47"/>
        <v>0.71597222222222245</v>
      </c>
      <c r="I138">
        <f t="shared" ca="1" si="61"/>
        <v>0.89399526355616699</v>
      </c>
      <c r="J138">
        <f t="shared" ca="1" si="61"/>
        <v>2.7692058440883738E-2</v>
      </c>
      <c r="K138">
        <f t="shared" ca="1" si="48"/>
        <v>11</v>
      </c>
      <c r="L138" s="5">
        <f t="shared" ca="1" si="49"/>
        <v>0.72361111111111132</v>
      </c>
      <c r="M138" s="27">
        <f t="shared" ca="1" si="62"/>
        <v>0.73064228990329982</v>
      </c>
      <c r="N138" s="27">
        <f t="shared" ca="1" si="62"/>
        <v>0.18501902590292096</v>
      </c>
      <c r="O138" s="8">
        <f t="shared" ca="1" si="50"/>
        <v>326</v>
      </c>
      <c r="P138" s="6">
        <f t="shared" ca="1" si="51"/>
        <v>0.22638888888888889</v>
      </c>
      <c r="Q138" s="5">
        <f t="shared" ca="1" si="52"/>
        <v>0.95000000000000018</v>
      </c>
      <c r="R138" s="27">
        <f t="shared" ca="1" si="63"/>
        <v>0.58133374111682501</v>
      </c>
      <c r="S138" s="27">
        <f t="shared" ca="1" si="63"/>
        <v>0.54248082472620862</v>
      </c>
      <c r="T138" s="27">
        <f t="shared" ca="1" si="53"/>
        <v>22</v>
      </c>
      <c r="U138" s="5">
        <f t="shared" ca="1" si="54"/>
        <v>0.9652777777777779</v>
      </c>
      <c r="V138" s="27">
        <f t="shared" ca="1" si="55"/>
        <v>360</v>
      </c>
      <c r="W138" s="35">
        <f t="shared" ca="1" si="56"/>
        <v>44197.965277777781</v>
      </c>
      <c r="X138" s="6" t="str">
        <f t="shared" ca="1" si="57"/>
        <v>Early Arrival</v>
      </c>
      <c r="Y138" s="6">
        <f t="shared" ca="1" si="58"/>
        <v>3.8194444437976927E-2</v>
      </c>
      <c r="Z138" s="8">
        <f t="shared" ca="1" si="64"/>
        <v>0</v>
      </c>
      <c r="AA138" s="8">
        <f t="shared" ca="1" si="59"/>
        <v>55</v>
      </c>
      <c r="AB138" s="8">
        <f t="shared" ca="1" si="65"/>
        <v>250</v>
      </c>
      <c r="AC138" s="4"/>
    </row>
    <row r="139" spans="1:29">
      <c r="A139" s="11">
        <v>0.71527777777777801</v>
      </c>
      <c r="B139" s="34">
        <v>44197.715277777781</v>
      </c>
      <c r="C139" s="8">
        <f t="shared" ca="1" si="60"/>
        <v>0.30157512011811105</v>
      </c>
      <c r="D139" s="8">
        <f t="shared" ca="1" si="60"/>
        <v>0.22648816763086277</v>
      </c>
      <c r="E139">
        <f t="shared" ref="E139:E202" ca="1" si="66">VALUE(IF(C139&lt;$AG$14,ROUND((-LN(1-D139)/$AF$12),0),IF(AND(C139&gt;=$AG$14,C139&lt;$AG$15),-ROUND((-LN(1-D139)/$AF$13),0),0)))</f>
        <v>6</v>
      </c>
      <c r="F139" s="6">
        <f t="shared" ref="F139:F202" ca="1" si="67">TIME(QUOTIENT(E139,60),IF(E139&gt;0,(E139-(QUOTIENT(E139,60)*60)),((-E139)-(QUOTIENT(E139,60)*60))),0)</f>
        <v>4.1666666666666666E-3</v>
      </c>
      <c r="G139" t="str">
        <f t="shared" ref="G139:G202" ca="1" si="68">IF(E139&lt;0,"Early Departure",IF(E139=0,"On Time","Late"))</f>
        <v>Late</v>
      </c>
      <c r="H139" s="5">
        <f t="shared" ref="H139:H202" ca="1" si="69">IF(G139="Late",A139+F139,IF(G139="Early Departure",A139-F139,A139))</f>
        <v>0.71944444444444466</v>
      </c>
      <c r="I139">
        <f t="shared" ca="1" si="61"/>
        <v>0.52732128275183643</v>
      </c>
      <c r="J139">
        <f t="shared" ca="1" si="61"/>
        <v>0.52917140266221274</v>
      </c>
      <c r="K139">
        <f t="shared" ref="K139:K202" ca="1" si="70">ROUND(IF(($AF$28-$AF$26)/($AF$27-$AF$26)&gt;=I139,(SQRT(J139*(($AF$27-$AF$26)*($AF$28-$AF$26))))+$AF$26,($AF$27-SQRT((1-J139)*($AF$27-$AF$26)*($AF$27-$AF$28)))),0)</f>
        <v>24</v>
      </c>
      <c r="L139" s="5">
        <f t="shared" ref="L139:L202" ca="1" si="71">H139+TIME(0,K139,0)</f>
        <v>0.73611111111111138</v>
      </c>
      <c r="M139" s="27">
        <f t="shared" ca="1" si="62"/>
        <v>0.1000140120925046</v>
      </c>
      <c r="N139" s="27">
        <f t="shared" ca="1" si="62"/>
        <v>0.24787471618340395</v>
      </c>
      <c r="O139" s="8">
        <f t="shared" ref="O139:O202" ca="1" si="72">ROUND(IF(($AF$22-$AF$20)/($AF$21-$AF$20)&gt;=M139,(SQRT(N139*(($AF$21-$AF$20)*($AF$22-$AF$20))))+$AF$20,($AF$21-SQRT((1-N139)*($AF$21-$AF$20)*($AF$21-$AF$22)))),0)</f>
        <v>329</v>
      </c>
      <c r="P139" s="6">
        <f t="shared" ref="P139:P202" ca="1" si="73">TIME(QUOTIENT(O139,60),O139-(QUOTIENT(O139,60)*60),0)</f>
        <v>0.22847222222222222</v>
      </c>
      <c r="Q139" s="5">
        <f t="shared" ref="Q139:Q202" ca="1" si="74">L139+P139</f>
        <v>0.96458333333333357</v>
      </c>
      <c r="R139" s="27">
        <f t="shared" ca="1" si="63"/>
        <v>0.99301956327405549</v>
      </c>
      <c r="S139" s="27">
        <f t="shared" ca="1" si="63"/>
        <v>0.50551239866682485</v>
      </c>
      <c r="T139" s="27">
        <f t="shared" ref="T139:T202" ca="1" si="75">ROUND(IF(($AF$34-$AF$32)/($AF$33-$AF$32)&gt;=R139,(SQRT(S139*(($AF$33-$AF$32)*($AF$34-$AF$32))))+$AF$32,($AF$33-SQRT((1-S139)*($AF$33-$AF$32)*($AF$33-$AF$34)))),0)</f>
        <v>21</v>
      </c>
      <c r="U139" s="5">
        <f t="shared" ref="U139:U202" ca="1" si="76">Q139+TIME(0,T139,0)</f>
        <v>0.97916666666666685</v>
      </c>
      <c r="V139" s="27">
        <f t="shared" ref="V139:V202" ca="1" si="77">SUM(T139,O139,K139,E139)</f>
        <v>380</v>
      </c>
      <c r="W139" s="35">
        <f t="shared" ref="W139:W202" ca="1" si="78">B139+TIME(0,V139,0)</f>
        <v>44197.979166666672</v>
      </c>
      <c r="X139" s="6" t="str">
        <f t="shared" ref="X139:X202" ca="1" si="79">IF($AF$7=W139,"On Time",IF($AF$7&gt;W139,"Early Arrival","Late"))</f>
        <v>Early Arrival</v>
      </c>
      <c r="Y139" s="6">
        <f t="shared" ref="Y139:Y202" ca="1" si="80">IF(X139="On Time",0,IF(X139="Early Arrival",$AF$7-W139,W139-$AF$7))</f>
        <v>2.4305555547471158E-2</v>
      </c>
      <c r="Z139" s="8">
        <f t="shared" ca="1" si="64"/>
        <v>0</v>
      </c>
      <c r="AA139" s="8">
        <f t="shared" ref="AA139:AA202" ca="1" si="81">MINUTE(Y139)</f>
        <v>35</v>
      </c>
      <c r="AB139" s="8">
        <f t="shared" ca="1" si="65"/>
        <v>50</v>
      </c>
      <c r="AC139" s="4"/>
    </row>
    <row r="140" spans="1:29">
      <c r="A140" s="3">
        <v>0.71527777777777801</v>
      </c>
      <c r="B140" s="34">
        <v>44197.715277777781</v>
      </c>
      <c r="C140" s="8">
        <f t="shared" ca="1" si="60"/>
        <v>0.94599581131207811</v>
      </c>
      <c r="D140" s="8">
        <f t="shared" ca="1" si="60"/>
        <v>0.43242332434661213</v>
      </c>
      <c r="E140">
        <f t="shared" ca="1" si="66"/>
        <v>0</v>
      </c>
      <c r="F140" s="6">
        <f t="shared" ca="1" si="67"/>
        <v>0</v>
      </c>
      <c r="G140" t="str">
        <f t="shared" ca="1" si="68"/>
        <v>On Time</v>
      </c>
      <c r="H140" s="5">
        <f t="shared" ca="1" si="69"/>
        <v>0.71527777777777801</v>
      </c>
      <c r="I140">
        <f t="shared" ca="1" si="61"/>
        <v>0.34244395516986625</v>
      </c>
      <c r="J140">
        <f t="shared" ca="1" si="61"/>
        <v>3.904126971070454E-2</v>
      </c>
      <c r="K140">
        <f t="shared" ca="1" si="70"/>
        <v>11</v>
      </c>
      <c r="L140" s="5">
        <f t="shared" ca="1" si="71"/>
        <v>0.72291666666666687</v>
      </c>
      <c r="M140" s="27">
        <f t="shared" ca="1" si="62"/>
        <v>0.57471058902036398</v>
      </c>
      <c r="N140" s="27">
        <f t="shared" ca="1" si="62"/>
        <v>0.5132730167401709</v>
      </c>
      <c r="O140" s="8">
        <f t="shared" ca="1" si="72"/>
        <v>345</v>
      </c>
      <c r="P140" s="6">
        <f t="shared" ca="1" si="73"/>
        <v>0.23958333333333334</v>
      </c>
      <c r="Q140" s="5">
        <f t="shared" ca="1" si="74"/>
        <v>0.96250000000000024</v>
      </c>
      <c r="R140" s="27">
        <f t="shared" ca="1" si="63"/>
        <v>0.45423886006542269</v>
      </c>
      <c r="S140" s="27">
        <f t="shared" ca="1" si="63"/>
        <v>0.20178973651145193</v>
      </c>
      <c r="T140" s="27">
        <f t="shared" ca="1" si="75"/>
        <v>11</v>
      </c>
      <c r="U140" s="5">
        <f t="shared" ca="1" si="76"/>
        <v>0.97013888888888911</v>
      </c>
      <c r="V140" s="27">
        <f t="shared" ca="1" si="77"/>
        <v>367</v>
      </c>
      <c r="W140" s="35">
        <f t="shared" ca="1" si="78"/>
        <v>44197.970138888893</v>
      </c>
      <c r="X140" s="6" t="str">
        <f t="shared" ca="1" si="79"/>
        <v>Early Arrival</v>
      </c>
      <c r="Y140" s="6">
        <f t="shared" ca="1" si="80"/>
        <v>3.3333333325572312E-2</v>
      </c>
      <c r="Z140" s="8">
        <f t="shared" ca="1" si="64"/>
        <v>0</v>
      </c>
      <c r="AA140" s="8">
        <f t="shared" ca="1" si="81"/>
        <v>48</v>
      </c>
      <c r="AB140" s="8">
        <f t="shared" ca="1" si="65"/>
        <v>180</v>
      </c>
      <c r="AC140" s="4"/>
    </row>
    <row r="141" spans="1:29">
      <c r="A141" s="11">
        <v>0.71527777777777801</v>
      </c>
      <c r="B141" s="34">
        <v>44197.715277777781</v>
      </c>
      <c r="C141" s="8">
        <f t="shared" ca="1" si="60"/>
        <v>0.36964592330225754</v>
      </c>
      <c r="D141" s="8">
        <f t="shared" ca="1" si="60"/>
        <v>0.95497441651307446</v>
      </c>
      <c r="E141">
        <f t="shared" ca="1" si="66"/>
        <v>68</v>
      </c>
      <c r="F141" s="6">
        <f t="shared" ca="1" si="67"/>
        <v>4.7222222222222221E-2</v>
      </c>
      <c r="G141" t="str">
        <f t="shared" ca="1" si="68"/>
        <v>Late</v>
      </c>
      <c r="H141" s="5">
        <f t="shared" ca="1" si="69"/>
        <v>0.76250000000000018</v>
      </c>
      <c r="I141">
        <f t="shared" ca="1" si="61"/>
        <v>0.41191715703737075</v>
      </c>
      <c r="J141">
        <f t="shared" ca="1" si="61"/>
        <v>0.46451287196904223</v>
      </c>
      <c r="K141">
        <f t="shared" ca="1" si="70"/>
        <v>22</v>
      </c>
      <c r="L141" s="5">
        <f t="shared" ca="1" si="71"/>
        <v>0.7777777777777779</v>
      </c>
      <c r="M141" s="27">
        <f t="shared" ca="1" si="62"/>
        <v>0.71940006100506937</v>
      </c>
      <c r="N141" s="27">
        <f t="shared" ca="1" si="62"/>
        <v>0.1986647493679633</v>
      </c>
      <c r="O141" s="8">
        <f t="shared" ca="1" si="72"/>
        <v>327</v>
      </c>
      <c r="P141" s="6">
        <f t="shared" ca="1" si="73"/>
        <v>0.22708333333333333</v>
      </c>
      <c r="Q141" s="5">
        <f t="shared" ca="1" si="74"/>
        <v>1.0048611111111112</v>
      </c>
      <c r="R141" s="27">
        <f t="shared" ca="1" si="63"/>
        <v>0.23675554586437253</v>
      </c>
      <c r="S141" s="27">
        <f t="shared" ca="1" si="63"/>
        <v>5.3925668021007622E-2</v>
      </c>
      <c r="T141" s="27">
        <f t="shared" ca="1" si="75"/>
        <v>7</v>
      </c>
      <c r="U141" s="5">
        <f t="shared" ca="1" si="76"/>
        <v>1.0097222222222224</v>
      </c>
      <c r="V141" s="27">
        <f t="shared" ca="1" si="77"/>
        <v>424</v>
      </c>
      <c r="W141" s="35">
        <f t="shared" ca="1" si="78"/>
        <v>44198.009722222225</v>
      </c>
      <c r="X141" s="6" t="str">
        <f t="shared" ca="1" si="79"/>
        <v>Late</v>
      </c>
      <c r="Y141" s="6">
        <f t="shared" ca="1" si="80"/>
        <v>6.2500000058207661E-3</v>
      </c>
      <c r="Z141" s="8">
        <f t="shared" ca="1" si="64"/>
        <v>0</v>
      </c>
      <c r="AA141" s="8">
        <f t="shared" ca="1" si="81"/>
        <v>9</v>
      </c>
      <c r="AB141" s="8">
        <f t="shared" ca="1" si="65"/>
        <v>90</v>
      </c>
      <c r="AC141" s="4"/>
    </row>
    <row r="142" spans="1:29">
      <c r="A142" s="3">
        <v>0.71527777777777801</v>
      </c>
      <c r="B142" s="34">
        <v>44197.715277777781</v>
      </c>
      <c r="C142" s="8">
        <f t="shared" ca="1" si="60"/>
        <v>0.68589637864144792</v>
      </c>
      <c r="D142" s="8">
        <f t="shared" ca="1" si="60"/>
        <v>0.76777339484062401</v>
      </c>
      <c r="E142">
        <f t="shared" ca="1" si="66"/>
        <v>-5</v>
      </c>
      <c r="F142" s="6">
        <f t="shared" ca="1" si="67"/>
        <v>3.472222222222222E-3</v>
      </c>
      <c r="G142" t="str">
        <f t="shared" ca="1" si="68"/>
        <v>Early Departure</v>
      </c>
      <c r="H142" s="5">
        <f t="shared" ca="1" si="69"/>
        <v>0.7118055555555558</v>
      </c>
      <c r="I142">
        <f t="shared" ca="1" si="61"/>
        <v>0.58439775337561017</v>
      </c>
      <c r="J142">
        <f t="shared" ca="1" si="61"/>
        <v>0.35241694459778894</v>
      </c>
      <c r="K142">
        <f t="shared" ca="1" si="70"/>
        <v>19</v>
      </c>
      <c r="L142" s="5">
        <f t="shared" ca="1" si="71"/>
        <v>0.7250000000000002</v>
      </c>
      <c r="M142" s="27">
        <f t="shared" ca="1" si="62"/>
        <v>0.7657374314233879</v>
      </c>
      <c r="N142" s="27">
        <f t="shared" ca="1" si="62"/>
        <v>0.43217196049030393</v>
      </c>
      <c r="O142" s="8">
        <f t="shared" ca="1" si="72"/>
        <v>340</v>
      </c>
      <c r="P142" s="6">
        <f t="shared" ca="1" si="73"/>
        <v>0.23611111111111113</v>
      </c>
      <c r="Q142" s="5">
        <f t="shared" ca="1" si="74"/>
        <v>0.96111111111111136</v>
      </c>
      <c r="R142" s="27">
        <f t="shared" ca="1" si="63"/>
        <v>0.52514470091906862</v>
      </c>
      <c r="S142" s="27">
        <f t="shared" ca="1" si="63"/>
        <v>2.5892033363942746E-2</v>
      </c>
      <c r="T142" s="27">
        <f t="shared" ca="1" si="75"/>
        <v>7</v>
      </c>
      <c r="U142" s="5">
        <f t="shared" ca="1" si="76"/>
        <v>0.96597222222222245</v>
      </c>
      <c r="V142" s="27">
        <f t="shared" ca="1" si="77"/>
        <v>361</v>
      </c>
      <c r="W142" s="35">
        <f t="shared" ca="1" si="78"/>
        <v>44197.965972222228</v>
      </c>
      <c r="X142" s="6" t="str">
        <f t="shared" ca="1" si="79"/>
        <v>Early Arrival</v>
      </c>
      <c r="Y142" s="6">
        <f t="shared" ca="1" si="80"/>
        <v>3.7499999991268851E-2</v>
      </c>
      <c r="Z142" s="8">
        <f t="shared" ca="1" si="64"/>
        <v>0</v>
      </c>
      <c r="AA142" s="8">
        <f t="shared" ca="1" si="81"/>
        <v>54</v>
      </c>
      <c r="AB142" s="8">
        <f t="shared" ca="1" si="65"/>
        <v>240</v>
      </c>
      <c r="AC142" s="4"/>
    </row>
    <row r="143" spans="1:29">
      <c r="A143" s="11">
        <v>0.71527777777777801</v>
      </c>
      <c r="B143" s="34">
        <v>44197.715277777781</v>
      </c>
      <c r="C143" s="8">
        <f t="shared" ca="1" si="60"/>
        <v>0.93536825707169913</v>
      </c>
      <c r="D143" s="8">
        <f t="shared" ca="1" si="60"/>
        <v>0.25957530452227551</v>
      </c>
      <c r="E143">
        <f t="shared" ca="1" si="66"/>
        <v>0</v>
      </c>
      <c r="F143" s="6">
        <f t="shared" ca="1" si="67"/>
        <v>0</v>
      </c>
      <c r="G143" t="str">
        <f t="shared" ca="1" si="68"/>
        <v>On Time</v>
      </c>
      <c r="H143" s="5">
        <f t="shared" ca="1" si="69"/>
        <v>0.71527777777777801</v>
      </c>
      <c r="I143">
        <f t="shared" ca="1" si="61"/>
        <v>0.98119942444165598</v>
      </c>
      <c r="J143">
        <f t="shared" ca="1" si="61"/>
        <v>8.0732216364027276E-2</v>
      </c>
      <c r="K143">
        <f t="shared" ca="1" si="70"/>
        <v>12</v>
      </c>
      <c r="L143" s="5">
        <f t="shared" ca="1" si="71"/>
        <v>0.72361111111111132</v>
      </c>
      <c r="M143" s="27">
        <f t="shared" ca="1" si="62"/>
        <v>0.36247173326491555</v>
      </c>
      <c r="N143" s="27">
        <f t="shared" ca="1" si="62"/>
        <v>0.34526433759709874</v>
      </c>
      <c r="O143" s="8">
        <f t="shared" ca="1" si="72"/>
        <v>335</v>
      </c>
      <c r="P143" s="6">
        <f t="shared" ca="1" si="73"/>
        <v>0.23263888888888887</v>
      </c>
      <c r="Q143" s="5">
        <f t="shared" ca="1" si="74"/>
        <v>0.95625000000000016</v>
      </c>
      <c r="R143" s="27">
        <f t="shared" ca="1" si="63"/>
        <v>0.86001813241018266</v>
      </c>
      <c r="S143" s="27">
        <f t="shared" ca="1" si="63"/>
        <v>0.3430399138264334</v>
      </c>
      <c r="T143" s="27">
        <f t="shared" ca="1" si="75"/>
        <v>16</v>
      </c>
      <c r="U143" s="5">
        <f t="shared" ca="1" si="76"/>
        <v>0.96736111111111123</v>
      </c>
      <c r="V143" s="27">
        <f t="shared" ca="1" si="77"/>
        <v>363</v>
      </c>
      <c r="W143" s="35">
        <f t="shared" ca="1" si="78"/>
        <v>44197.967361111114</v>
      </c>
      <c r="X143" s="6" t="str">
        <f t="shared" ca="1" si="79"/>
        <v>Early Arrival</v>
      </c>
      <c r="Y143" s="6">
        <f t="shared" ca="1" si="80"/>
        <v>3.6111111105128657E-2</v>
      </c>
      <c r="Z143" s="8">
        <f t="shared" ca="1" si="64"/>
        <v>0</v>
      </c>
      <c r="AA143" s="8">
        <f t="shared" ca="1" si="81"/>
        <v>52</v>
      </c>
      <c r="AB143" s="8">
        <f t="shared" ca="1" si="65"/>
        <v>220</v>
      </c>
      <c r="AC143" s="4"/>
    </row>
    <row r="144" spans="1:29">
      <c r="A144" s="3">
        <v>0.71527777777777801</v>
      </c>
      <c r="B144" s="34">
        <v>44197.715277777781</v>
      </c>
      <c r="C144" s="8">
        <f t="shared" ca="1" si="60"/>
        <v>0.96175426989594881</v>
      </c>
      <c r="D144" s="8">
        <f t="shared" ca="1" si="60"/>
        <v>0.62680639877846622</v>
      </c>
      <c r="E144">
        <f t="shared" ca="1" si="66"/>
        <v>0</v>
      </c>
      <c r="F144" s="6">
        <f t="shared" ca="1" si="67"/>
        <v>0</v>
      </c>
      <c r="G144" t="str">
        <f t="shared" ca="1" si="68"/>
        <v>On Time</v>
      </c>
      <c r="H144" s="5">
        <f t="shared" ca="1" si="69"/>
        <v>0.71527777777777801</v>
      </c>
      <c r="I144">
        <f t="shared" ca="1" si="61"/>
        <v>0.61623529661270116</v>
      </c>
      <c r="J144">
        <f t="shared" ca="1" si="61"/>
        <v>0.16639638468119189</v>
      </c>
      <c r="K144">
        <f t="shared" ca="1" si="70"/>
        <v>14</v>
      </c>
      <c r="L144" s="5">
        <f t="shared" ca="1" si="71"/>
        <v>0.7250000000000002</v>
      </c>
      <c r="M144" s="27">
        <f t="shared" ca="1" si="62"/>
        <v>0.31914273999618437</v>
      </c>
      <c r="N144" s="27">
        <f t="shared" ca="1" si="62"/>
        <v>0.65581301919790247</v>
      </c>
      <c r="O144" s="8">
        <f t="shared" ca="1" si="72"/>
        <v>356</v>
      </c>
      <c r="P144" s="6">
        <f t="shared" ca="1" si="73"/>
        <v>0.24722222222222223</v>
      </c>
      <c r="Q144" s="5">
        <f t="shared" ca="1" si="74"/>
        <v>0.97222222222222243</v>
      </c>
      <c r="R144" s="27">
        <f t="shared" ca="1" si="63"/>
        <v>0.63506515368346417</v>
      </c>
      <c r="S144" s="27">
        <f t="shared" ca="1" si="63"/>
        <v>0.54432711523247868</v>
      </c>
      <c r="T144" s="27">
        <f t="shared" ca="1" si="75"/>
        <v>22</v>
      </c>
      <c r="U144" s="5">
        <f t="shared" ca="1" si="76"/>
        <v>0.98750000000000016</v>
      </c>
      <c r="V144" s="27">
        <f t="shared" ca="1" si="77"/>
        <v>392</v>
      </c>
      <c r="W144" s="35">
        <f t="shared" ca="1" si="78"/>
        <v>44197.987500000003</v>
      </c>
      <c r="X144" s="6" t="str">
        <f t="shared" ca="1" si="79"/>
        <v>Early Arrival</v>
      </c>
      <c r="Y144" s="6">
        <f t="shared" ca="1" si="80"/>
        <v>1.597222221607808E-2</v>
      </c>
      <c r="Z144" s="8">
        <f t="shared" ca="1" si="64"/>
        <v>0</v>
      </c>
      <c r="AA144" s="8">
        <f t="shared" ca="1" si="81"/>
        <v>23</v>
      </c>
      <c r="AB144" s="8">
        <f t="shared" ca="1" si="65"/>
        <v>-230</v>
      </c>
      <c r="AC144" s="4"/>
    </row>
    <row r="145" spans="1:29">
      <c r="A145" s="11">
        <v>0.71527777777777801</v>
      </c>
      <c r="B145" s="34">
        <v>44197.715277777781</v>
      </c>
      <c r="C145" s="8">
        <f t="shared" ca="1" si="60"/>
        <v>8.488278775487279E-2</v>
      </c>
      <c r="D145" s="8">
        <f t="shared" ca="1" si="60"/>
        <v>0.47403117226577451</v>
      </c>
      <c r="E145">
        <f t="shared" ca="1" si="66"/>
        <v>14</v>
      </c>
      <c r="F145" s="6">
        <f t="shared" ca="1" si="67"/>
        <v>9.7222222222222224E-3</v>
      </c>
      <c r="G145" t="str">
        <f t="shared" ca="1" si="68"/>
        <v>Late</v>
      </c>
      <c r="H145" s="5">
        <f t="shared" ca="1" si="69"/>
        <v>0.7250000000000002</v>
      </c>
      <c r="I145">
        <f t="shared" ca="1" si="61"/>
        <v>0.61838055920373325</v>
      </c>
      <c r="J145">
        <f t="shared" ca="1" si="61"/>
        <v>0.55064296350167918</v>
      </c>
      <c r="K145">
        <f t="shared" ca="1" si="70"/>
        <v>25</v>
      </c>
      <c r="L145" s="5">
        <f t="shared" ca="1" si="71"/>
        <v>0.74236111111111136</v>
      </c>
      <c r="M145" s="27">
        <f t="shared" ca="1" si="62"/>
        <v>0.25560099900450706</v>
      </c>
      <c r="N145" s="27">
        <f t="shared" ca="1" si="62"/>
        <v>0.14936291003328594</v>
      </c>
      <c r="O145" s="8">
        <f t="shared" ca="1" si="72"/>
        <v>322</v>
      </c>
      <c r="P145" s="6">
        <f t="shared" ca="1" si="73"/>
        <v>0.22361111111111109</v>
      </c>
      <c r="Q145" s="5">
        <f t="shared" ca="1" si="74"/>
        <v>0.96597222222222245</v>
      </c>
      <c r="R145" s="27">
        <f t="shared" ca="1" si="63"/>
        <v>0.84097765494739418</v>
      </c>
      <c r="S145" s="27">
        <f t="shared" ca="1" si="63"/>
        <v>0.32517570474861568</v>
      </c>
      <c r="T145" s="27">
        <f t="shared" ca="1" si="75"/>
        <v>15</v>
      </c>
      <c r="U145" s="5">
        <f t="shared" ca="1" si="76"/>
        <v>0.97638888888888908</v>
      </c>
      <c r="V145" s="27">
        <f t="shared" ca="1" si="77"/>
        <v>376</v>
      </c>
      <c r="W145" s="35">
        <f t="shared" ca="1" si="78"/>
        <v>44197.976388888892</v>
      </c>
      <c r="X145" s="6" t="str">
        <f t="shared" ca="1" si="79"/>
        <v>Early Arrival</v>
      </c>
      <c r="Y145" s="6">
        <f t="shared" ca="1" si="80"/>
        <v>2.7083333327027503E-2</v>
      </c>
      <c r="Z145" s="8">
        <f t="shared" ca="1" si="64"/>
        <v>0</v>
      </c>
      <c r="AA145" s="8">
        <f t="shared" ca="1" si="81"/>
        <v>39</v>
      </c>
      <c r="AB145" s="8">
        <f t="shared" ca="1" si="65"/>
        <v>90</v>
      </c>
      <c r="AC145" s="4"/>
    </row>
    <row r="146" spans="1:29">
      <c r="A146" s="3">
        <v>0.71527777777777801</v>
      </c>
      <c r="B146" s="34">
        <v>44197.715277777781</v>
      </c>
      <c r="C146" s="8">
        <f t="shared" ca="1" si="60"/>
        <v>0.88233656208485434</v>
      </c>
      <c r="D146" s="8">
        <f t="shared" ca="1" si="60"/>
        <v>0.85761139265419828</v>
      </c>
      <c r="E146">
        <f t="shared" ca="1" si="66"/>
        <v>-6</v>
      </c>
      <c r="F146" s="6">
        <f t="shared" ca="1" si="67"/>
        <v>4.1666666666666666E-3</v>
      </c>
      <c r="G146" t="str">
        <f t="shared" ca="1" si="68"/>
        <v>Early Departure</v>
      </c>
      <c r="H146" s="5">
        <f t="shared" ca="1" si="69"/>
        <v>0.71111111111111136</v>
      </c>
      <c r="I146">
        <f t="shared" ca="1" si="61"/>
        <v>0.91966052786206032</v>
      </c>
      <c r="J146">
        <f t="shared" ca="1" si="61"/>
        <v>0.84763275484742318</v>
      </c>
      <c r="K146">
        <f t="shared" ca="1" si="70"/>
        <v>38</v>
      </c>
      <c r="L146" s="5">
        <f t="shared" ca="1" si="71"/>
        <v>0.73750000000000027</v>
      </c>
      <c r="M146" s="27">
        <f t="shared" ca="1" si="62"/>
        <v>0.37306517956593221</v>
      </c>
      <c r="N146" s="27">
        <f t="shared" ca="1" si="62"/>
        <v>0.46326679464484599</v>
      </c>
      <c r="O146" s="8">
        <f t="shared" ca="1" si="72"/>
        <v>342</v>
      </c>
      <c r="P146" s="6">
        <f t="shared" ca="1" si="73"/>
        <v>0.23750000000000002</v>
      </c>
      <c r="Q146" s="5">
        <f t="shared" ca="1" si="74"/>
        <v>0.97500000000000031</v>
      </c>
      <c r="R146" s="27">
        <f t="shared" ca="1" si="63"/>
        <v>0.71952265384623837</v>
      </c>
      <c r="S146" s="27">
        <f t="shared" ca="1" si="63"/>
        <v>0.68631019060503695</v>
      </c>
      <c r="T146" s="27">
        <f t="shared" ca="1" si="75"/>
        <v>28</v>
      </c>
      <c r="U146" s="5">
        <f t="shared" ca="1" si="76"/>
        <v>0.9944444444444448</v>
      </c>
      <c r="V146" s="27">
        <f t="shared" ca="1" si="77"/>
        <v>402</v>
      </c>
      <c r="W146" s="35">
        <f t="shared" ca="1" si="78"/>
        <v>44197.994444444448</v>
      </c>
      <c r="X146" s="6" t="str">
        <f t="shared" ca="1" si="79"/>
        <v>Early Arrival</v>
      </c>
      <c r="Y146" s="6">
        <f t="shared" ca="1" si="80"/>
        <v>9.0277777708251961E-3</v>
      </c>
      <c r="Z146" s="8">
        <f t="shared" ca="1" si="64"/>
        <v>0</v>
      </c>
      <c r="AA146" s="8">
        <f t="shared" ca="1" si="81"/>
        <v>13</v>
      </c>
      <c r="AB146" s="8">
        <f t="shared" ca="1" si="65"/>
        <v>-130</v>
      </c>
      <c r="AC146" s="4"/>
    </row>
    <row r="147" spans="1:29">
      <c r="A147" s="11">
        <v>0.71527777777777801</v>
      </c>
      <c r="B147" s="34">
        <v>44197.715277777781</v>
      </c>
      <c r="C147" s="8">
        <f t="shared" ref="C147:D210" ca="1" si="82">RAND()</f>
        <v>0.64231065317208236</v>
      </c>
      <c r="D147" s="8">
        <f t="shared" ca="1" si="82"/>
        <v>0.99818579618745951</v>
      </c>
      <c r="E147">
        <f t="shared" ca="1" si="66"/>
        <v>-20</v>
      </c>
      <c r="F147" s="6">
        <f t="shared" ca="1" si="67"/>
        <v>1.3888888888888888E-2</v>
      </c>
      <c r="G147" t="str">
        <f t="shared" ca="1" si="68"/>
        <v>Early Departure</v>
      </c>
      <c r="H147" s="5">
        <f t="shared" ca="1" si="69"/>
        <v>0.70138888888888917</v>
      </c>
      <c r="I147">
        <f t="shared" ref="I147:J210" ca="1" si="83">RAND()</f>
        <v>0.47853269803664233</v>
      </c>
      <c r="J147">
        <f t="shared" ca="1" si="83"/>
        <v>0.6018612520990928</v>
      </c>
      <c r="K147">
        <f t="shared" ca="1" si="70"/>
        <v>27</v>
      </c>
      <c r="L147" s="5">
        <f t="shared" ca="1" si="71"/>
        <v>0.72013888888888922</v>
      </c>
      <c r="M147" s="27">
        <f t="shared" ref="M147:N210" ca="1" si="84">RAND()</f>
        <v>0.6759141455159875</v>
      </c>
      <c r="N147" s="27">
        <f t="shared" ca="1" si="84"/>
        <v>0.16298996536447852</v>
      </c>
      <c r="O147" s="8">
        <f t="shared" ca="1" si="72"/>
        <v>325</v>
      </c>
      <c r="P147" s="6">
        <f t="shared" ca="1" si="73"/>
        <v>0.22569444444444445</v>
      </c>
      <c r="Q147" s="5">
        <f t="shared" ca="1" si="74"/>
        <v>0.94583333333333364</v>
      </c>
      <c r="R147" s="27">
        <f t="shared" ref="R147:S210" ca="1" si="85">RAND()</f>
        <v>0.58188682294234273</v>
      </c>
      <c r="S147" s="27">
        <f t="shared" ca="1" si="85"/>
        <v>0.88413144887447448</v>
      </c>
      <c r="T147" s="27">
        <f t="shared" ca="1" si="75"/>
        <v>39</v>
      </c>
      <c r="U147" s="5">
        <f t="shared" ca="1" si="76"/>
        <v>0.97291666666666698</v>
      </c>
      <c r="V147" s="27">
        <f t="shared" ca="1" si="77"/>
        <v>371</v>
      </c>
      <c r="W147" s="35">
        <f t="shared" ca="1" si="78"/>
        <v>44197.972916666673</v>
      </c>
      <c r="X147" s="6" t="str">
        <f t="shared" ca="1" si="79"/>
        <v>Early Arrival</v>
      </c>
      <c r="Y147" s="6">
        <f t="shared" ca="1" si="80"/>
        <v>3.0555555546015967E-2</v>
      </c>
      <c r="Z147" s="8">
        <f t="shared" ca="1" si="64"/>
        <v>0</v>
      </c>
      <c r="AA147" s="8">
        <f t="shared" ca="1" si="81"/>
        <v>44</v>
      </c>
      <c r="AB147" s="8">
        <f t="shared" ca="1" si="65"/>
        <v>140</v>
      </c>
      <c r="AC147" s="4"/>
    </row>
    <row r="148" spans="1:29">
      <c r="A148" s="3">
        <v>0.71527777777777801</v>
      </c>
      <c r="B148" s="34">
        <v>44197.715277777781</v>
      </c>
      <c r="C148" s="8">
        <f t="shared" ca="1" si="82"/>
        <v>0.1224708004470092</v>
      </c>
      <c r="D148" s="8">
        <f t="shared" ca="1" si="82"/>
        <v>0.91872163562311659</v>
      </c>
      <c r="E148">
        <f t="shared" ca="1" si="66"/>
        <v>55</v>
      </c>
      <c r="F148" s="6">
        <f t="shared" ca="1" si="67"/>
        <v>3.8194444444444441E-2</v>
      </c>
      <c r="G148" t="str">
        <f t="shared" ca="1" si="68"/>
        <v>Late</v>
      </c>
      <c r="H148" s="5">
        <f t="shared" ca="1" si="69"/>
        <v>0.75347222222222243</v>
      </c>
      <c r="I148">
        <f t="shared" ca="1" si="83"/>
        <v>9.801269090697029E-2</v>
      </c>
      <c r="J148">
        <f t="shared" ca="1" si="83"/>
        <v>0.76169743289184311</v>
      </c>
      <c r="K148">
        <f t="shared" ca="1" si="70"/>
        <v>27</v>
      </c>
      <c r="L148" s="5">
        <f t="shared" ca="1" si="71"/>
        <v>0.77222222222222248</v>
      </c>
      <c r="M148" s="27">
        <f t="shared" ca="1" si="84"/>
        <v>0.52017209761795857</v>
      </c>
      <c r="N148" s="27">
        <f t="shared" ca="1" si="84"/>
        <v>0.74095184827744742</v>
      </c>
      <c r="O148" s="8">
        <f t="shared" ca="1" si="72"/>
        <v>363</v>
      </c>
      <c r="P148" s="6">
        <f t="shared" ca="1" si="73"/>
        <v>0.25208333333333333</v>
      </c>
      <c r="Q148" s="5">
        <f t="shared" ca="1" si="74"/>
        <v>1.0243055555555558</v>
      </c>
      <c r="R148" s="27">
        <f t="shared" ca="1" si="85"/>
        <v>0.35360146623748789</v>
      </c>
      <c r="S148" s="27">
        <f t="shared" ca="1" si="85"/>
        <v>0.31058850861309562</v>
      </c>
      <c r="T148" s="27">
        <f t="shared" ca="1" si="75"/>
        <v>15</v>
      </c>
      <c r="U148" s="5">
        <f t="shared" ca="1" si="76"/>
        <v>1.0347222222222225</v>
      </c>
      <c r="V148" s="27">
        <f t="shared" ca="1" si="77"/>
        <v>460</v>
      </c>
      <c r="W148" s="35">
        <f t="shared" ca="1" si="78"/>
        <v>44198.034722222226</v>
      </c>
      <c r="X148" s="6" t="str">
        <f t="shared" ca="1" si="79"/>
        <v>Late</v>
      </c>
      <c r="Y148" s="6">
        <f t="shared" ca="1" si="80"/>
        <v>3.1250000007275958E-2</v>
      </c>
      <c r="Z148" s="8">
        <f t="shared" ca="1" si="64"/>
        <v>0</v>
      </c>
      <c r="AA148" s="8">
        <f t="shared" ca="1" si="81"/>
        <v>45</v>
      </c>
      <c r="AB148" s="8">
        <f t="shared" ca="1" si="65"/>
        <v>450</v>
      </c>
      <c r="AC148" s="4"/>
    </row>
    <row r="149" spans="1:29">
      <c r="A149" s="11">
        <v>0.71527777777777801</v>
      </c>
      <c r="B149" s="34">
        <v>44197.715277777781</v>
      </c>
      <c r="C149" s="8">
        <f t="shared" ca="1" si="82"/>
        <v>0.62496759068633034</v>
      </c>
      <c r="D149" s="8">
        <f t="shared" ca="1" si="82"/>
        <v>3.0174973172842345E-2</v>
      </c>
      <c r="E149">
        <f t="shared" ca="1" si="66"/>
        <v>0</v>
      </c>
      <c r="F149" s="6">
        <f t="shared" ca="1" si="67"/>
        <v>0</v>
      </c>
      <c r="G149" t="str">
        <f t="shared" ca="1" si="68"/>
        <v>On Time</v>
      </c>
      <c r="H149" s="5">
        <f t="shared" ca="1" si="69"/>
        <v>0.71527777777777801</v>
      </c>
      <c r="I149">
        <f t="shared" ca="1" si="83"/>
        <v>0.25069062885907445</v>
      </c>
      <c r="J149">
        <f t="shared" ca="1" si="83"/>
        <v>0.56178352313129065</v>
      </c>
      <c r="K149">
        <f t="shared" ca="1" si="70"/>
        <v>24</v>
      </c>
      <c r="L149" s="5">
        <f t="shared" ca="1" si="71"/>
        <v>0.73194444444444473</v>
      </c>
      <c r="M149" s="27">
        <f t="shared" ca="1" si="84"/>
        <v>0.73937160383413436</v>
      </c>
      <c r="N149" s="27">
        <f t="shared" ca="1" si="84"/>
        <v>6.739206685532606E-2</v>
      </c>
      <c r="O149" s="8">
        <f t="shared" ca="1" si="72"/>
        <v>320</v>
      </c>
      <c r="P149" s="6">
        <f t="shared" ca="1" si="73"/>
        <v>0.22222222222222221</v>
      </c>
      <c r="Q149" s="5">
        <f t="shared" ca="1" si="74"/>
        <v>0.95416666666666694</v>
      </c>
      <c r="R149" s="27">
        <f t="shared" ca="1" si="85"/>
        <v>0.52732675162977971</v>
      </c>
      <c r="S149" s="27">
        <f t="shared" ca="1" si="85"/>
        <v>0.45832157785588135</v>
      </c>
      <c r="T149" s="27">
        <f t="shared" ca="1" si="75"/>
        <v>19</v>
      </c>
      <c r="U149" s="5">
        <f t="shared" ca="1" si="76"/>
        <v>0.96736111111111134</v>
      </c>
      <c r="V149" s="27">
        <f t="shared" ca="1" si="77"/>
        <v>363</v>
      </c>
      <c r="W149" s="35">
        <f t="shared" ca="1" si="78"/>
        <v>44197.967361111114</v>
      </c>
      <c r="X149" s="6" t="str">
        <f t="shared" ca="1" si="79"/>
        <v>Early Arrival</v>
      </c>
      <c r="Y149" s="6">
        <f t="shared" ca="1" si="80"/>
        <v>3.6111111105128657E-2</v>
      </c>
      <c r="Z149" s="8">
        <f t="shared" ca="1" si="64"/>
        <v>0</v>
      </c>
      <c r="AA149" s="8">
        <f t="shared" ca="1" si="81"/>
        <v>52</v>
      </c>
      <c r="AB149" s="8">
        <f t="shared" ca="1" si="65"/>
        <v>220</v>
      </c>
      <c r="AC149" s="4"/>
    </row>
    <row r="150" spans="1:29">
      <c r="A150" s="3">
        <v>0.71527777777777801</v>
      </c>
      <c r="B150" s="34">
        <v>44197.715277777781</v>
      </c>
      <c r="C150" s="8">
        <f t="shared" ca="1" si="82"/>
        <v>0.47330690600392022</v>
      </c>
      <c r="D150" s="8">
        <f t="shared" ca="1" si="82"/>
        <v>0.75391647582585075</v>
      </c>
      <c r="E150">
        <f t="shared" ca="1" si="66"/>
        <v>31</v>
      </c>
      <c r="F150" s="6">
        <f t="shared" ca="1" si="67"/>
        <v>2.1527777777777781E-2</v>
      </c>
      <c r="G150" t="str">
        <f t="shared" ca="1" si="68"/>
        <v>Late</v>
      </c>
      <c r="H150" s="5">
        <f t="shared" ca="1" si="69"/>
        <v>0.73680555555555582</v>
      </c>
      <c r="I150">
        <f t="shared" ca="1" si="83"/>
        <v>0.18704146332714122</v>
      </c>
      <c r="J150">
        <f t="shared" ca="1" si="83"/>
        <v>0.19672378472939722</v>
      </c>
      <c r="K150">
        <f t="shared" ca="1" si="70"/>
        <v>14</v>
      </c>
      <c r="L150" s="5">
        <f t="shared" ca="1" si="71"/>
        <v>0.74652777777777801</v>
      </c>
      <c r="M150" s="27">
        <f t="shared" ca="1" si="84"/>
        <v>0.18993022895864287</v>
      </c>
      <c r="N150" s="27">
        <f t="shared" ca="1" si="84"/>
        <v>0.41208610995187178</v>
      </c>
      <c r="O150" s="8">
        <f t="shared" ca="1" si="72"/>
        <v>338</v>
      </c>
      <c r="P150" s="6">
        <f t="shared" ca="1" si="73"/>
        <v>0.23472222222222219</v>
      </c>
      <c r="Q150" s="5">
        <f t="shared" ca="1" si="74"/>
        <v>0.98125000000000018</v>
      </c>
      <c r="R150" s="27">
        <f t="shared" ca="1" si="85"/>
        <v>0.66213646634473955</v>
      </c>
      <c r="S150" s="27">
        <f t="shared" ca="1" si="85"/>
        <v>0.58056589886290599</v>
      </c>
      <c r="T150" s="27">
        <f t="shared" ca="1" si="75"/>
        <v>24</v>
      </c>
      <c r="U150" s="5">
        <f t="shared" ca="1" si="76"/>
        <v>0.9979166666666669</v>
      </c>
      <c r="V150" s="27">
        <f t="shared" ca="1" si="77"/>
        <v>407</v>
      </c>
      <c r="W150" s="35">
        <f t="shared" ca="1" si="78"/>
        <v>44197.997916666667</v>
      </c>
      <c r="X150" s="6" t="str">
        <f t="shared" ca="1" si="79"/>
        <v>Early Arrival</v>
      </c>
      <c r="Y150" s="6">
        <f t="shared" ca="1" si="80"/>
        <v>5.5555555518367328E-3</v>
      </c>
      <c r="Z150" s="8">
        <f t="shared" ca="1" si="64"/>
        <v>0</v>
      </c>
      <c r="AA150" s="8">
        <f t="shared" ca="1" si="81"/>
        <v>8</v>
      </c>
      <c r="AB150" s="8">
        <f t="shared" ca="1" si="65"/>
        <v>-80</v>
      </c>
      <c r="AC150" s="4"/>
    </row>
    <row r="151" spans="1:29">
      <c r="A151" s="11">
        <v>0.71527777777777801</v>
      </c>
      <c r="B151" s="34">
        <v>44197.715277777781</v>
      </c>
      <c r="C151" s="8">
        <f t="shared" ca="1" si="82"/>
        <v>0.82161474752259811</v>
      </c>
      <c r="D151" s="8">
        <f t="shared" ca="1" si="82"/>
        <v>0.19150141637686791</v>
      </c>
      <c r="E151">
        <f t="shared" ca="1" si="66"/>
        <v>-1</v>
      </c>
      <c r="F151" s="6">
        <f t="shared" ca="1" si="67"/>
        <v>6.9444444444444447E-4</v>
      </c>
      <c r="G151" t="str">
        <f t="shared" ca="1" si="68"/>
        <v>Early Departure</v>
      </c>
      <c r="H151" s="5">
        <f t="shared" ca="1" si="69"/>
        <v>0.71458333333333357</v>
      </c>
      <c r="I151">
        <f t="shared" ca="1" si="83"/>
        <v>0.99109132377166476</v>
      </c>
      <c r="J151">
        <f t="shared" ca="1" si="83"/>
        <v>0.967296452581623</v>
      </c>
      <c r="K151">
        <f t="shared" ca="1" si="70"/>
        <v>47</v>
      </c>
      <c r="L151" s="5">
        <f t="shared" ca="1" si="71"/>
        <v>0.74722222222222245</v>
      </c>
      <c r="M151" s="27">
        <f t="shared" ca="1" si="84"/>
        <v>0.81169231291238231</v>
      </c>
      <c r="N151" s="27">
        <f t="shared" ca="1" si="84"/>
        <v>0.55179029237300392</v>
      </c>
      <c r="O151" s="8">
        <f t="shared" ca="1" si="72"/>
        <v>348</v>
      </c>
      <c r="P151" s="6">
        <f t="shared" ca="1" si="73"/>
        <v>0.24166666666666667</v>
      </c>
      <c r="Q151" s="5">
        <f t="shared" ca="1" si="74"/>
        <v>0.98888888888888915</v>
      </c>
      <c r="R151" s="27">
        <f t="shared" ca="1" si="85"/>
        <v>0.21472151722318467</v>
      </c>
      <c r="S151" s="27">
        <f t="shared" ca="1" si="85"/>
        <v>0.37782741700226452</v>
      </c>
      <c r="T151" s="27">
        <f t="shared" ca="1" si="75"/>
        <v>17</v>
      </c>
      <c r="U151" s="5">
        <f t="shared" ca="1" si="76"/>
        <v>1.0006944444444448</v>
      </c>
      <c r="V151" s="27">
        <f t="shared" ca="1" si="77"/>
        <v>411</v>
      </c>
      <c r="W151" s="35">
        <f t="shared" ca="1" si="78"/>
        <v>44198.000694444447</v>
      </c>
      <c r="X151" s="6" t="str">
        <f t="shared" ca="1" si="79"/>
        <v>Early Arrival</v>
      </c>
      <c r="Y151" s="6">
        <f t="shared" ca="1" si="80"/>
        <v>2.7777777722803876E-3</v>
      </c>
      <c r="Z151" s="8">
        <f t="shared" ca="1" si="64"/>
        <v>0</v>
      </c>
      <c r="AA151" s="8">
        <f t="shared" ca="1" si="81"/>
        <v>4</v>
      </c>
      <c r="AB151" s="8">
        <f t="shared" ca="1" si="65"/>
        <v>-40</v>
      </c>
      <c r="AC151" s="4"/>
    </row>
    <row r="152" spans="1:29">
      <c r="A152" s="3">
        <v>0.71527777777777801</v>
      </c>
      <c r="B152" s="34">
        <v>44197.715277777781</v>
      </c>
      <c r="C152" s="8">
        <f t="shared" ca="1" si="82"/>
        <v>0.33026190394773947</v>
      </c>
      <c r="D152" s="8">
        <f t="shared" ca="1" si="82"/>
        <v>0.4346603735207466</v>
      </c>
      <c r="E152">
        <f t="shared" ca="1" si="66"/>
        <v>13</v>
      </c>
      <c r="F152" s="6">
        <f t="shared" ca="1" si="67"/>
        <v>9.0277777777777787E-3</v>
      </c>
      <c r="G152" t="str">
        <f t="shared" ca="1" si="68"/>
        <v>Late</v>
      </c>
      <c r="H152" s="5">
        <f t="shared" ca="1" si="69"/>
        <v>0.72430555555555576</v>
      </c>
      <c r="I152">
        <f t="shared" ca="1" si="83"/>
        <v>0.76369043733772923</v>
      </c>
      <c r="J152">
        <f t="shared" ca="1" si="83"/>
        <v>0.48112537759933216</v>
      </c>
      <c r="K152">
        <f t="shared" ca="1" si="70"/>
        <v>23</v>
      </c>
      <c r="L152" s="5">
        <f t="shared" ca="1" si="71"/>
        <v>0.74027777777777803</v>
      </c>
      <c r="M152" s="27">
        <f t="shared" ca="1" si="84"/>
        <v>0.18498776650959325</v>
      </c>
      <c r="N152" s="27">
        <f t="shared" ca="1" si="84"/>
        <v>0.84497501492388172</v>
      </c>
      <c r="O152" s="8">
        <f t="shared" ca="1" si="72"/>
        <v>356</v>
      </c>
      <c r="P152" s="6">
        <f t="shared" ca="1" si="73"/>
        <v>0.24722222222222223</v>
      </c>
      <c r="Q152" s="5">
        <f t="shared" ca="1" si="74"/>
        <v>0.98750000000000027</v>
      </c>
      <c r="R152" s="27">
        <f t="shared" ca="1" si="85"/>
        <v>0.53395427833904574</v>
      </c>
      <c r="S152" s="27">
        <f t="shared" ca="1" si="85"/>
        <v>0.59278204990694905</v>
      </c>
      <c r="T152" s="27">
        <f t="shared" ca="1" si="75"/>
        <v>24</v>
      </c>
      <c r="U152" s="5">
        <f t="shared" ca="1" si="76"/>
        <v>1.0041666666666669</v>
      </c>
      <c r="V152" s="27">
        <f t="shared" ca="1" si="77"/>
        <v>416</v>
      </c>
      <c r="W152" s="35">
        <f t="shared" ca="1" si="78"/>
        <v>44198.004166666673</v>
      </c>
      <c r="X152" s="6" t="str">
        <f t="shared" ca="1" si="79"/>
        <v>Late</v>
      </c>
      <c r="Y152" s="6">
        <f t="shared" ca="1" si="80"/>
        <v>6.9444445398403332E-4</v>
      </c>
      <c r="Z152" s="8">
        <f t="shared" ca="1" si="64"/>
        <v>0</v>
      </c>
      <c r="AA152" s="8">
        <f t="shared" ca="1" si="81"/>
        <v>1</v>
      </c>
      <c r="AB152" s="8">
        <f t="shared" ca="1" si="65"/>
        <v>10</v>
      </c>
      <c r="AC152" s="4"/>
    </row>
    <row r="153" spans="1:29">
      <c r="A153" s="11">
        <v>0.71527777777777801</v>
      </c>
      <c r="B153" s="34">
        <v>44197.715277777781</v>
      </c>
      <c r="C153" s="8">
        <f t="shared" ca="1" si="82"/>
        <v>5.5229884725036538E-3</v>
      </c>
      <c r="D153" s="8">
        <f t="shared" ca="1" si="82"/>
        <v>1.3890412870461222E-2</v>
      </c>
      <c r="E153">
        <f t="shared" ca="1" si="66"/>
        <v>0</v>
      </c>
      <c r="F153" s="6">
        <f t="shared" ca="1" si="67"/>
        <v>0</v>
      </c>
      <c r="G153" t="str">
        <f t="shared" ca="1" si="68"/>
        <v>On Time</v>
      </c>
      <c r="H153" s="5">
        <f t="shared" ca="1" si="69"/>
        <v>0.71527777777777801</v>
      </c>
      <c r="I153">
        <f t="shared" ca="1" si="83"/>
        <v>0.53948533930913667</v>
      </c>
      <c r="J153">
        <f t="shared" ca="1" si="83"/>
        <v>0.75975055583114415</v>
      </c>
      <c r="K153">
        <f t="shared" ca="1" si="70"/>
        <v>33</v>
      </c>
      <c r="L153" s="5">
        <f t="shared" ca="1" si="71"/>
        <v>0.73819444444444471</v>
      </c>
      <c r="M153" s="27">
        <f t="shared" ca="1" si="84"/>
        <v>0.20314295093657087</v>
      </c>
      <c r="N153" s="27">
        <f t="shared" ca="1" si="84"/>
        <v>0.63946759722277347</v>
      </c>
      <c r="O153" s="8">
        <f t="shared" ca="1" si="72"/>
        <v>348</v>
      </c>
      <c r="P153" s="6">
        <f t="shared" ca="1" si="73"/>
        <v>0.24166666666666667</v>
      </c>
      <c r="Q153" s="5">
        <f t="shared" ca="1" si="74"/>
        <v>0.9798611111111114</v>
      </c>
      <c r="R153" s="27">
        <f t="shared" ca="1" si="85"/>
        <v>0.71151251370325552</v>
      </c>
      <c r="S153" s="27">
        <f t="shared" ca="1" si="85"/>
        <v>0.1556178069873656</v>
      </c>
      <c r="T153" s="27">
        <f t="shared" ca="1" si="75"/>
        <v>10</v>
      </c>
      <c r="U153" s="5">
        <f t="shared" ca="1" si="76"/>
        <v>0.98680555555555582</v>
      </c>
      <c r="V153" s="27">
        <f t="shared" ca="1" si="77"/>
        <v>391</v>
      </c>
      <c r="W153" s="35">
        <f t="shared" ca="1" si="78"/>
        <v>44197.986805555556</v>
      </c>
      <c r="X153" s="6" t="str">
        <f t="shared" ca="1" si="79"/>
        <v>Early Arrival</v>
      </c>
      <c r="Y153" s="6">
        <f t="shared" ca="1" si="80"/>
        <v>1.6666666662786156E-2</v>
      </c>
      <c r="Z153" s="8">
        <f t="shared" ca="1" si="64"/>
        <v>0</v>
      </c>
      <c r="AA153" s="8">
        <f t="shared" ca="1" si="81"/>
        <v>24</v>
      </c>
      <c r="AB153" s="8">
        <f t="shared" ca="1" si="65"/>
        <v>-240</v>
      </c>
      <c r="AC153" s="4"/>
    </row>
    <row r="154" spans="1:29">
      <c r="A154" s="3">
        <v>0.71527777777777801</v>
      </c>
      <c r="B154" s="34">
        <v>44197.715277777781</v>
      </c>
      <c r="C154" s="8">
        <f t="shared" ca="1" si="82"/>
        <v>0.34858370748194001</v>
      </c>
      <c r="D154" s="8">
        <f t="shared" ca="1" si="82"/>
        <v>0.75891518410683512</v>
      </c>
      <c r="E154">
        <f t="shared" ca="1" si="66"/>
        <v>31</v>
      </c>
      <c r="F154" s="6">
        <f t="shared" ca="1" si="67"/>
        <v>2.1527777777777781E-2</v>
      </c>
      <c r="G154" t="str">
        <f t="shared" ca="1" si="68"/>
        <v>Late</v>
      </c>
      <c r="H154" s="5">
        <f t="shared" ca="1" si="69"/>
        <v>0.73680555555555582</v>
      </c>
      <c r="I154">
        <f t="shared" ca="1" si="83"/>
        <v>0.41726195866258819</v>
      </c>
      <c r="J154">
        <f t="shared" ca="1" si="83"/>
        <v>0.50153545676812339</v>
      </c>
      <c r="K154">
        <f t="shared" ca="1" si="70"/>
        <v>23</v>
      </c>
      <c r="L154" s="5">
        <f t="shared" ca="1" si="71"/>
        <v>0.7527777777777781</v>
      </c>
      <c r="M154" s="27">
        <f t="shared" ca="1" si="84"/>
        <v>0.54288521137591883</v>
      </c>
      <c r="N154" s="27">
        <f t="shared" ca="1" si="84"/>
        <v>0.55883842558029351</v>
      </c>
      <c r="O154" s="8">
        <f t="shared" ca="1" si="72"/>
        <v>348</v>
      </c>
      <c r="P154" s="6">
        <f t="shared" ca="1" si="73"/>
        <v>0.24166666666666667</v>
      </c>
      <c r="Q154" s="5">
        <f t="shared" ca="1" si="74"/>
        <v>0.9944444444444448</v>
      </c>
      <c r="R154" s="27">
        <f t="shared" ca="1" si="85"/>
        <v>0.73200274109774655</v>
      </c>
      <c r="S154" s="27">
        <f t="shared" ca="1" si="85"/>
        <v>0.48196296639852343</v>
      </c>
      <c r="T154" s="27">
        <f t="shared" ca="1" si="75"/>
        <v>20</v>
      </c>
      <c r="U154" s="5">
        <f t="shared" ca="1" si="76"/>
        <v>1.0083333333333337</v>
      </c>
      <c r="V154" s="27">
        <f t="shared" ca="1" si="77"/>
        <v>422</v>
      </c>
      <c r="W154" s="35">
        <f t="shared" ca="1" si="78"/>
        <v>44198.008333333339</v>
      </c>
      <c r="X154" s="6" t="str">
        <f t="shared" ca="1" si="79"/>
        <v>Late</v>
      </c>
      <c r="Y154" s="6">
        <f t="shared" ca="1" si="80"/>
        <v>4.8611111196805723E-3</v>
      </c>
      <c r="Z154" s="8">
        <f t="shared" ca="1" si="64"/>
        <v>0</v>
      </c>
      <c r="AA154" s="8">
        <f t="shared" ca="1" si="81"/>
        <v>7</v>
      </c>
      <c r="AB154" s="8">
        <f t="shared" ca="1" si="65"/>
        <v>70</v>
      </c>
      <c r="AC154" s="4"/>
    </row>
    <row r="155" spans="1:29">
      <c r="A155" s="11">
        <v>0.71527777777777801</v>
      </c>
      <c r="B155" s="34">
        <v>44197.715277777781</v>
      </c>
      <c r="C155" s="8">
        <f t="shared" ca="1" si="82"/>
        <v>0.8534761894685543</v>
      </c>
      <c r="D155" s="8">
        <f t="shared" ca="1" si="82"/>
        <v>0.18397053449623368</v>
      </c>
      <c r="E155">
        <f t="shared" ca="1" si="66"/>
        <v>-1</v>
      </c>
      <c r="F155" s="6">
        <f t="shared" ca="1" si="67"/>
        <v>6.9444444444444447E-4</v>
      </c>
      <c r="G155" t="str">
        <f t="shared" ca="1" si="68"/>
        <v>Early Departure</v>
      </c>
      <c r="H155" s="5">
        <f t="shared" ca="1" si="69"/>
        <v>0.71458333333333357</v>
      </c>
      <c r="I155">
        <f t="shared" ca="1" si="83"/>
        <v>0.43693720432839789</v>
      </c>
      <c r="J155">
        <f t="shared" ca="1" si="83"/>
        <v>0.61908373175281917</v>
      </c>
      <c r="K155">
        <f t="shared" ca="1" si="70"/>
        <v>27</v>
      </c>
      <c r="L155" s="5">
        <f t="shared" ca="1" si="71"/>
        <v>0.73333333333333361</v>
      </c>
      <c r="M155" s="27">
        <f t="shared" ca="1" si="84"/>
        <v>0.62829509243811443</v>
      </c>
      <c r="N155" s="27">
        <f t="shared" ca="1" si="84"/>
        <v>0.64909974532402626</v>
      </c>
      <c r="O155" s="8">
        <f t="shared" ca="1" si="72"/>
        <v>355</v>
      </c>
      <c r="P155" s="6">
        <f t="shared" ca="1" si="73"/>
        <v>0.24652777777777779</v>
      </c>
      <c r="Q155" s="5">
        <f t="shared" ca="1" si="74"/>
        <v>0.9798611111111114</v>
      </c>
      <c r="R155" s="27">
        <f t="shared" ca="1" si="85"/>
        <v>0.47362379455137138</v>
      </c>
      <c r="S155" s="27">
        <f t="shared" ca="1" si="85"/>
        <v>0.98781867804311485</v>
      </c>
      <c r="T155" s="27">
        <f t="shared" ca="1" si="75"/>
        <v>50</v>
      </c>
      <c r="U155" s="5">
        <f t="shared" ca="1" si="76"/>
        <v>1.0145833333333336</v>
      </c>
      <c r="V155" s="27">
        <f t="shared" ca="1" si="77"/>
        <v>431</v>
      </c>
      <c r="W155" s="35">
        <f t="shared" ca="1" si="78"/>
        <v>44198.014583333337</v>
      </c>
      <c r="X155" s="6" t="str">
        <f t="shared" ca="1" si="79"/>
        <v>Late</v>
      </c>
      <c r="Y155" s="6">
        <f t="shared" ca="1" si="80"/>
        <v>1.1111111118225381E-2</v>
      </c>
      <c r="Z155" s="8">
        <f t="shared" ca="1" si="64"/>
        <v>0</v>
      </c>
      <c r="AA155" s="8">
        <f t="shared" ca="1" si="81"/>
        <v>16</v>
      </c>
      <c r="AB155" s="8">
        <f t="shared" ca="1" si="65"/>
        <v>160</v>
      </c>
      <c r="AC155" s="4"/>
    </row>
    <row r="156" spans="1:29">
      <c r="A156" s="3">
        <v>0.71527777777777801</v>
      </c>
      <c r="B156" s="34">
        <v>44197.715277777781</v>
      </c>
      <c r="C156" s="8">
        <f t="shared" ca="1" si="82"/>
        <v>0.37056958507126647</v>
      </c>
      <c r="D156" s="8">
        <f t="shared" ca="1" si="82"/>
        <v>0.27176597894848875</v>
      </c>
      <c r="E156">
        <f t="shared" ca="1" si="66"/>
        <v>7</v>
      </c>
      <c r="F156" s="6">
        <f t="shared" ca="1" si="67"/>
        <v>4.8611111111111112E-3</v>
      </c>
      <c r="G156" t="str">
        <f t="shared" ca="1" si="68"/>
        <v>Late</v>
      </c>
      <c r="H156" s="5">
        <f t="shared" ca="1" si="69"/>
        <v>0.72013888888888911</v>
      </c>
      <c r="I156">
        <f t="shared" ca="1" si="83"/>
        <v>0.7648535046746131</v>
      </c>
      <c r="J156">
        <f t="shared" ca="1" si="83"/>
        <v>0.84737022249984351</v>
      </c>
      <c r="K156">
        <f t="shared" ca="1" si="70"/>
        <v>38</v>
      </c>
      <c r="L156" s="5">
        <f t="shared" ca="1" si="71"/>
        <v>0.74652777777777801</v>
      </c>
      <c r="M156" s="27">
        <f t="shared" ca="1" si="84"/>
        <v>0.67014471133968179</v>
      </c>
      <c r="N156" s="27">
        <f t="shared" ca="1" si="84"/>
        <v>0.80076983950432135</v>
      </c>
      <c r="O156" s="8">
        <f t="shared" ca="1" si="72"/>
        <v>369</v>
      </c>
      <c r="P156" s="6">
        <f t="shared" ca="1" si="73"/>
        <v>0.25625000000000003</v>
      </c>
      <c r="Q156" s="5">
        <f t="shared" ca="1" si="74"/>
        <v>1.002777777777778</v>
      </c>
      <c r="R156" s="27">
        <f t="shared" ca="1" si="85"/>
        <v>0.49482469357768133</v>
      </c>
      <c r="S156" s="27">
        <f t="shared" ca="1" si="85"/>
        <v>0.9544181331217797</v>
      </c>
      <c r="T156" s="27">
        <f t="shared" ca="1" si="75"/>
        <v>45</v>
      </c>
      <c r="U156" s="5">
        <f t="shared" ca="1" si="76"/>
        <v>1.034027777777778</v>
      </c>
      <c r="V156" s="27">
        <f t="shared" ca="1" si="77"/>
        <v>459</v>
      </c>
      <c r="W156" s="35">
        <f t="shared" ca="1" si="78"/>
        <v>44198.03402777778</v>
      </c>
      <c r="X156" s="6" t="str">
        <f t="shared" ca="1" si="79"/>
        <v>Late</v>
      </c>
      <c r="Y156" s="6">
        <f t="shared" ca="1" si="80"/>
        <v>3.0555555560567882E-2</v>
      </c>
      <c r="Z156" s="8">
        <f t="shared" ca="1" si="64"/>
        <v>0</v>
      </c>
      <c r="AA156" s="8">
        <f t="shared" ca="1" si="81"/>
        <v>44</v>
      </c>
      <c r="AB156" s="8">
        <f t="shared" ca="1" si="65"/>
        <v>440</v>
      </c>
      <c r="AC156" s="4"/>
    </row>
    <row r="157" spans="1:29">
      <c r="A157" s="11">
        <v>0.71527777777777801</v>
      </c>
      <c r="B157" s="34">
        <v>44197.715277777781</v>
      </c>
      <c r="C157" s="8">
        <f t="shared" ca="1" si="82"/>
        <v>0.41988433078525733</v>
      </c>
      <c r="D157" s="8">
        <f t="shared" ca="1" si="82"/>
        <v>0.13775866040052442</v>
      </c>
      <c r="E157">
        <f t="shared" ca="1" si="66"/>
        <v>3</v>
      </c>
      <c r="F157" s="6">
        <f t="shared" ca="1" si="67"/>
        <v>2.0833333333333333E-3</v>
      </c>
      <c r="G157" t="str">
        <f t="shared" ca="1" si="68"/>
        <v>Late</v>
      </c>
      <c r="H157" s="5">
        <f t="shared" ca="1" si="69"/>
        <v>0.71736111111111134</v>
      </c>
      <c r="I157">
        <f t="shared" ca="1" si="83"/>
        <v>0.7048916448954119</v>
      </c>
      <c r="J157">
        <f t="shared" ca="1" si="83"/>
        <v>0.1832747031402826</v>
      </c>
      <c r="K157">
        <f t="shared" ca="1" si="70"/>
        <v>15</v>
      </c>
      <c r="L157" s="5">
        <f t="shared" ca="1" si="71"/>
        <v>0.72777777777777797</v>
      </c>
      <c r="M157" s="27">
        <f t="shared" ca="1" si="84"/>
        <v>0.9878264378802285</v>
      </c>
      <c r="N157" s="27">
        <f t="shared" ca="1" si="84"/>
        <v>0.46996988160368469</v>
      </c>
      <c r="O157" s="8">
        <f t="shared" ca="1" si="72"/>
        <v>342</v>
      </c>
      <c r="P157" s="6">
        <f t="shared" ca="1" si="73"/>
        <v>0.23750000000000002</v>
      </c>
      <c r="Q157" s="5">
        <f t="shared" ca="1" si="74"/>
        <v>0.96527777777777801</v>
      </c>
      <c r="R157" s="27">
        <f t="shared" ca="1" si="85"/>
        <v>0.3651917967616376</v>
      </c>
      <c r="S157" s="27">
        <f t="shared" ca="1" si="85"/>
        <v>0.72865158411887399</v>
      </c>
      <c r="T157" s="27">
        <f t="shared" ca="1" si="75"/>
        <v>30</v>
      </c>
      <c r="U157" s="5">
        <f t="shared" ca="1" si="76"/>
        <v>0.98611111111111138</v>
      </c>
      <c r="V157" s="27">
        <f t="shared" ca="1" si="77"/>
        <v>390</v>
      </c>
      <c r="W157" s="35">
        <f t="shared" ca="1" si="78"/>
        <v>44197.986111111117</v>
      </c>
      <c r="X157" s="6" t="str">
        <f t="shared" ca="1" si="79"/>
        <v>Early Arrival</v>
      </c>
      <c r="Y157" s="6">
        <f t="shared" ca="1" si="80"/>
        <v>1.7361111102218274E-2</v>
      </c>
      <c r="Z157" s="8">
        <f t="shared" ca="1" si="64"/>
        <v>0</v>
      </c>
      <c r="AA157" s="8">
        <f t="shared" ca="1" si="81"/>
        <v>25</v>
      </c>
      <c r="AB157" s="8">
        <f t="shared" ca="1" si="65"/>
        <v>-250</v>
      </c>
      <c r="AC157" s="4"/>
    </row>
    <row r="158" spans="1:29">
      <c r="A158" s="3">
        <v>0.71527777777777801</v>
      </c>
      <c r="B158" s="34">
        <v>44197.715277777781</v>
      </c>
      <c r="C158" s="8">
        <f t="shared" ca="1" si="82"/>
        <v>0.13462306720370187</v>
      </c>
      <c r="D158" s="8">
        <f t="shared" ca="1" si="82"/>
        <v>2.076362746160676E-2</v>
      </c>
      <c r="E158">
        <f t="shared" ca="1" si="66"/>
        <v>0</v>
      </c>
      <c r="F158" s="6">
        <f t="shared" ca="1" si="67"/>
        <v>0</v>
      </c>
      <c r="G158" t="str">
        <f t="shared" ca="1" si="68"/>
        <v>On Time</v>
      </c>
      <c r="H158" s="5">
        <f t="shared" ca="1" si="69"/>
        <v>0.71527777777777801</v>
      </c>
      <c r="I158">
        <f t="shared" ca="1" si="83"/>
        <v>0.44323373901406293</v>
      </c>
      <c r="J158">
        <f t="shared" ca="1" si="83"/>
        <v>6.6108895923690403E-2</v>
      </c>
      <c r="K158">
        <f t="shared" ca="1" si="70"/>
        <v>12</v>
      </c>
      <c r="L158" s="5">
        <f t="shared" ca="1" si="71"/>
        <v>0.72361111111111132</v>
      </c>
      <c r="M158" s="27">
        <f t="shared" ca="1" si="84"/>
        <v>0.88774943812064955</v>
      </c>
      <c r="N158" s="27">
        <f t="shared" ca="1" si="84"/>
        <v>0.56640714686499805</v>
      </c>
      <c r="O158" s="8">
        <f t="shared" ca="1" si="72"/>
        <v>349</v>
      </c>
      <c r="P158" s="6">
        <f t="shared" ca="1" si="73"/>
        <v>0.24236111111111111</v>
      </c>
      <c r="Q158" s="5">
        <f t="shared" ca="1" si="74"/>
        <v>0.96597222222222245</v>
      </c>
      <c r="R158" s="27">
        <f t="shared" ca="1" si="85"/>
        <v>8.5379664231442276E-2</v>
      </c>
      <c r="S158" s="27">
        <f t="shared" ca="1" si="85"/>
        <v>0.88431410476820771</v>
      </c>
      <c r="T158" s="27">
        <f t="shared" ca="1" si="75"/>
        <v>39</v>
      </c>
      <c r="U158" s="5">
        <f t="shared" ca="1" si="76"/>
        <v>0.9930555555555558</v>
      </c>
      <c r="V158" s="27">
        <f t="shared" ca="1" si="77"/>
        <v>400</v>
      </c>
      <c r="W158" s="35">
        <f t="shared" ca="1" si="78"/>
        <v>44197.993055555562</v>
      </c>
      <c r="X158" s="6" t="str">
        <f t="shared" ca="1" si="79"/>
        <v>Early Arrival</v>
      </c>
      <c r="Y158" s="6">
        <f t="shared" ca="1" si="80"/>
        <v>1.041666665696539E-2</v>
      </c>
      <c r="Z158" s="8">
        <f t="shared" ca="1" si="64"/>
        <v>0</v>
      </c>
      <c r="AA158" s="8">
        <f t="shared" ca="1" si="81"/>
        <v>15</v>
      </c>
      <c r="AB158" s="8">
        <f t="shared" ca="1" si="65"/>
        <v>-150</v>
      </c>
      <c r="AC158" s="4"/>
    </row>
    <row r="159" spans="1:29">
      <c r="A159" s="11">
        <v>0.71527777777777801</v>
      </c>
      <c r="B159" s="34">
        <v>44197.715277777781</v>
      </c>
      <c r="C159" s="8">
        <f t="shared" ca="1" si="82"/>
        <v>4.5491197502524838E-2</v>
      </c>
      <c r="D159" s="8">
        <f t="shared" ca="1" si="82"/>
        <v>6.3289983511459758E-3</v>
      </c>
      <c r="E159">
        <f t="shared" ca="1" si="66"/>
        <v>0</v>
      </c>
      <c r="F159" s="6">
        <f t="shared" ca="1" si="67"/>
        <v>0</v>
      </c>
      <c r="G159" t="str">
        <f t="shared" ca="1" si="68"/>
        <v>On Time</v>
      </c>
      <c r="H159" s="5">
        <f t="shared" ca="1" si="69"/>
        <v>0.71527777777777801</v>
      </c>
      <c r="I159">
        <f t="shared" ca="1" si="83"/>
        <v>0.77167827618437812</v>
      </c>
      <c r="J159">
        <f t="shared" ca="1" si="83"/>
        <v>0.82808539000499448</v>
      </c>
      <c r="K159">
        <f t="shared" ca="1" si="70"/>
        <v>36</v>
      </c>
      <c r="L159" s="5">
        <f t="shared" ca="1" si="71"/>
        <v>0.74027777777777803</v>
      </c>
      <c r="M159" s="27">
        <f t="shared" ca="1" si="84"/>
        <v>0.45926690120141811</v>
      </c>
      <c r="N159" s="27">
        <f t="shared" ca="1" si="84"/>
        <v>0.93086726138813225</v>
      </c>
      <c r="O159" s="8">
        <f t="shared" ca="1" si="72"/>
        <v>386</v>
      </c>
      <c r="P159" s="6">
        <f t="shared" ca="1" si="73"/>
        <v>0.26805555555555555</v>
      </c>
      <c r="Q159" s="5">
        <f t="shared" ca="1" si="74"/>
        <v>1.0083333333333335</v>
      </c>
      <c r="R159" s="27">
        <f t="shared" ca="1" si="85"/>
        <v>0.24212571851019615</v>
      </c>
      <c r="S159" s="27">
        <f t="shared" ca="1" si="85"/>
        <v>0.27482521932541759</v>
      </c>
      <c r="T159" s="27">
        <f t="shared" ca="1" si="75"/>
        <v>13</v>
      </c>
      <c r="U159" s="5">
        <f t="shared" ca="1" si="76"/>
        <v>1.0173611111111114</v>
      </c>
      <c r="V159" s="27">
        <f t="shared" ca="1" si="77"/>
        <v>435</v>
      </c>
      <c r="W159" s="35">
        <f t="shared" ca="1" si="78"/>
        <v>44198.017361111117</v>
      </c>
      <c r="X159" s="6" t="str">
        <f t="shared" ca="1" si="79"/>
        <v>Late</v>
      </c>
      <c r="Y159" s="6">
        <f t="shared" ca="1" si="80"/>
        <v>1.3888888897781726E-2</v>
      </c>
      <c r="Z159" s="8">
        <f t="shared" ca="1" si="64"/>
        <v>0</v>
      </c>
      <c r="AA159" s="8">
        <f t="shared" ca="1" si="81"/>
        <v>20</v>
      </c>
      <c r="AB159" s="8">
        <f t="shared" ca="1" si="65"/>
        <v>200</v>
      </c>
    </row>
    <row r="160" spans="1:29">
      <c r="A160" s="3">
        <v>0.71527777777777801</v>
      </c>
      <c r="B160" s="34">
        <v>44197.715277777781</v>
      </c>
      <c r="C160" s="8">
        <f t="shared" ca="1" si="82"/>
        <v>0.84030376846169408</v>
      </c>
      <c r="D160" s="8">
        <f t="shared" ca="1" si="82"/>
        <v>0.84308865769846952</v>
      </c>
      <c r="E160">
        <f t="shared" ca="1" si="66"/>
        <v>-6</v>
      </c>
      <c r="F160" s="6">
        <f t="shared" ca="1" si="67"/>
        <v>4.1666666666666666E-3</v>
      </c>
      <c r="G160" t="str">
        <f t="shared" ca="1" si="68"/>
        <v>Early Departure</v>
      </c>
      <c r="H160" s="5">
        <f t="shared" ca="1" si="69"/>
        <v>0.71111111111111136</v>
      </c>
      <c r="I160">
        <f t="shared" ca="1" si="83"/>
        <v>0.95612263362481442</v>
      </c>
      <c r="J160">
        <f t="shared" ca="1" si="83"/>
        <v>0.93340716920677891</v>
      </c>
      <c r="K160">
        <f t="shared" ca="1" si="70"/>
        <v>43</v>
      </c>
      <c r="L160" s="5">
        <f t="shared" ca="1" si="71"/>
        <v>0.74097222222222248</v>
      </c>
      <c r="M160" s="27">
        <f t="shared" ca="1" si="84"/>
        <v>0.36471856093509669</v>
      </c>
      <c r="N160" s="27">
        <f t="shared" ca="1" si="84"/>
        <v>0.29427592864288632</v>
      </c>
      <c r="O160" s="8">
        <f t="shared" ca="1" si="72"/>
        <v>332</v>
      </c>
      <c r="P160" s="6">
        <f t="shared" ca="1" si="73"/>
        <v>0.23055555555555554</v>
      </c>
      <c r="Q160" s="5">
        <f t="shared" ca="1" si="74"/>
        <v>0.97152777777777799</v>
      </c>
      <c r="R160" s="27">
        <f t="shared" ca="1" si="85"/>
        <v>0.3347893983118998</v>
      </c>
      <c r="S160" s="27">
        <f t="shared" ca="1" si="85"/>
        <v>0.16506489560819049</v>
      </c>
      <c r="T160" s="27">
        <f t="shared" ca="1" si="75"/>
        <v>10</v>
      </c>
      <c r="U160" s="5">
        <f t="shared" ca="1" si="76"/>
        <v>0.97847222222222241</v>
      </c>
      <c r="V160" s="27">
        <f t="shared" ca="1" si="77"/>
        <v>379</v>
      </c>
      <c r="W160" s="35">
        <f t="shared" ca="1" si="78"/>
        <v>44197.978472222225</v>
      </c>
      <c r="X160" s="6" t="str">
        <f t="shared" ca="1" si="79"/>
        <v>Early Arrival</v>
      </c>
      <c r="Y160" s="6">
        <f t="shared" ca="1" si="80"/>
        <v>2.4999999994179234E-2</v>
      </c>
      <c r="Z160" s="8">
        <f t="shared" ca="1" si="64"/>
        <v>0</v>
      </c>
      <c r="AA160" s="8">
        <f t="shared" ca="1" si="81"/>
        <v>36</v>
      </c>
      <c r="AB160" s="8">
        <f t="shared" ca="1" si="65"/>
        <v>60</v>
      </c>
    </row>
    <row r="161" spans="1:28">
      <c r="A161" s="11">
        <v>0.71527777777777801</v>
      </c>
      <c r="B161" s="34">
        <v>44197.715277777781</v>
      </c>
      <c r="C161" s="8">
        <f t="shared" ca="1" si="82"/>
        <v>5.4923688518592306E-2</v>
      </c>
      <c r="D161" s="8">
        <f t="shared" ca="1" si="82"/>
        <v>0.75705391314412063</v>
      </c>
      <c r="E161">
        <f t="shared" ca="1" si="66"/>
        <v>31</v>
      </c>
      <c r="F161" s="6">
        <f t="shared" ca="1" si="67"/>
        <v>2.1527777777777781E-2</v>
      </c>
      <c r="G161" t="str">
        <f t="shared" ca="1" si="68"/>
        <v>Late</v>
      </c>
      <c r="H161" s="5">
        <f t="shared" ca="1" si="69"/>
        <v>0.73680555555555582</v>
      </c>
      <c r="I161">
        <f t="shared" ca="1" si="83"/>
        <v>0.21136954949306874</v>
      </c>
      <c r="J161">
        <f t="shared" ca="1" si="83"/>
        <v>1.9912604749373619E-3</v>
      </c>
      <c r="K161">
        <f t="shared" ca="1" si="70"/>
        <v>2</v>
      </c>
      <c r="L161" s="5">
        <f t="shared" ca="1" si="71"/>
        <v>0.73819444444444471</v>
      </c>
      <c r="M161" s="27">
        <f t="shared" ca="1" si="84"/>
        <v>0.16256258739884799</v>
      </c>
      <c r="N161" s="27">
        <f t="shared" ca="1" si="84"/>
        <v>0.26445159680164265</v>
      </c>
      <c r="O161" s="8">
        <f t="shared" ca="1" si="72"/>
        <v>330</v>
      </c>
      <c r="P161" s="6">
        <f t="shared" ca="1" si="73"/>
        <v>0.22916666666666666</v>
      </c>
      <c r="Q161" s="5">
        <f t="shared" ca="1" si="74"/>
        <v>0.96736111111111134</v>
      </c>
      <c r="R161" s="27">
        <f t="shared" ca="1" si="85"/>
        <v>0.52022839236710439</v>
      </c>
      <c r="S161" s="27">
        <f t="shared" ca="1" si="85"/>
        <v>8.4001051657628723E-2</v>
      </c>
      <c r="T161" s="27">
        <f t="shared" ca="1" si="75"/>
        <v>8</v>
      </c>
      <c r="U161" s="5">
        <f t="shared" ca="1" si="76"/>
        <v>0.97291666666666687</v>
      </c>
      <c r="V161" s="27">
        <f t="shared" ca="1" si="77"/>
        <v>371</v>
      </c>
      <c r="W161" s="35">
        <f t="shared" ca="1" si="78"/>
        <v>44197.972916666673</v>
      </c>
      <c r="X161" s="6" t="str">
        <f t="shared" ca="1" si="79"/>
        <v>Early Arrival</v>
      </c>
      <c r="Y161" s="6">
        <f t="shared" ca="1" si="80"/>
        <v>3.0555555546015967E-2</v>
      </c>
      <c r="Z161" s="8">
        <f t="shared" ca="1" si="64"/>
        <v>0</v>
      </c>
      <c r="AA161" s="8">
        <f t="shared" ca="1" si="81"/>
        <v>44</v>
      </c>
      <c r="AB161" s="8">
        <f t="shared" ca="1" si="65"/>
        <v>140</v>
      </c>
    </row>
    <row r="162" spans="1:28">
      <c r="A162" s="3">
        <v>0.71527777777777801</v>
      </c>
      <c r="B162" s="34">
        <v>44197.715277777781</v>
      </c>
      <c r="C162" s="8">
        <f t="shared" ca="1" si="82"/>
        <v>0.87506324110951073</v>
      </c>
      <c r="D162" s="8">
        <f t="shared" ca="1" si="82"/>
        <v>0.13859289450551771</v>
      </c>
      <c r="E162">
        <f t="shared" ca="1" si="66"/>
        <v>0</v>
      </c>
      <c r="F162" s="6">
        <f t="shared" ca="1" si="67"/>
        <v>0</v>
      </c>
      <c r="G162" t="str">
        <f t="shared" ca="1" si="68"/>
        <v>On Time</v>
      </c>
      <c r="H162" s="5">
        <f t="shared" ca="1" si="69"/>
        <v>0.71527777777777801</v>
      </c>
      <c r="I162">
        <f t="shared" ca="1" si="83"/>
        <v>0.86074879768280987</v>
      </c>
      <c r="J162">
        <f t="shared" ca="1" si="83"/>
        <v>0.85027145305155771</v>
      </c>
      <c r="K162">
        <f t="shared" ca="1" si="70"/>
        <v>38</v>
      </c>
      <c r="L162" s="5">
        <f t="shared" ca="1" si="71"/>
        <v>0.74166666666666692</v>
      </c>
      <c r="M162" s="27">
        <f t="shared" ca="1" si="84"/>
        <v>0.98219314196633067</v>
      </c>
      <c r="N162" s="27">
        <f t="shared" ca="1" si="84"/>
        <v>0.70394517469411388</v>
      </c>
      <c r="O162" s="8">
        <f t="shared" ca="1" si="72"/>
        <v>360</v>
      </c>
      <c r="P162" s="6">
        <f t="shared" ca="1" si="73"/>
        <v>0.25</v>
      </c>
      <c r="Q162" s="5">
        <f t="shared" ca="1" si="74"/>
        <v>0.99166666666666692</v>
      </c>
      <c r="R162" s="27">
        <f t="shared" ca="1" si="85"/>
        <v>0.71704795237607799</v>
      </c>
      <c r="S162" s="27">
        <f t="shared" ca="1" si="85"/>
        <v>0.22137165001860182</v>
      </c>
      <c r="T162" s="27">
        <f t="shared" ca="1" si="75"/>
        <v>12</v>
      </c>
      <c r="U162" s="5">
        <f t="shared" ca="1" si="76"/>
        <v>1.0000000000000002</v>
      </c>
      <c r="V162" s="27">
        <f t="shared" ca="1" si="77"/>
        <v>410</v>
      </c>
      <c r="W162" s="35">
        <f t="shared" ca="1" si="78"/>
        <v>44198</v>
      </c>
      <c r="X162" s="6" t="str">
        <f t="shared" ca="1" si="79"/>
        <v>Early Arrival</v>
      </c>
      <c r="Y162" s="6">
        <f t="shared" ca="1" si="80"/>
        <v>3.4722222189884633E-3</v>
      </c>
      <c r="Z162" s="8">
        <f t="shared" ca="1" si="64"/>
        <v>0</v>
      </c>
      <c r="AA162" s="8">
        <f t="shared" ca="1" si="81"/>
        <v>5</v>
      </c>
      <c r="AB162" s="8">
        <f t="shared" ca="1" si="65"/>
        <v>-50</v>
      </c>
    </row>
    <row r="163" spans="1:28">
      <c r="A163" s="11">
        <v>0.71527777777777801</v>
      </c>
      <c r="B163" s="34">
        <v>44197.715277777781</v>
      </c>
      <c r="C163" s="8">
        <f t="shared" ca="1" si="82"/>
        <v>0.69685906235799089</v>
      </c>
      <c r="D163" s="8">
        <f t="shared" ca="1" si="82"/>
        <v>0.10730967897370214</v>
      </c>
      <c r="E163">
        <f t="shared" ca="1" si="66"/>
        <v>0</v>
      </c>
      <c r="F163" s="6">
        <f t="shared" ca="1" si="67"/>
        <v>0</v>
      </c>
      <c r="G163" t="str">
        <f t="shared" ca="1" si="68"/>
        <v>On Time</v>
      </c>
      <c r="H163" s="5">
        <f t="shared" ca="1" si="69"/>
        <v>0.71527777777777801</v>
      </c>
      <c r="I163">
        <f t="shared" ca="1" si="83"/>
        <v>0.51868866465515762</v>
      </c>
      <c r="J163">
        <f t="shared" ca="1" si="83"/>
        <v>0.94859701190799905</v>
      </c>
      <c r="K163">
        <f t="shared" ca="1" si="70"/>
        <v>45</v>
      </c>
      <c r="L163" s="5">
        <f t="shared" ca="1" si="71"/>
        <v>0.74652777777777801</v>
      </c>
      <c r="M163" s="27">
        <f t="shared" ca="1" si="84"/>
        <v>0.62469686819659109</v>
      </c>
      <c r="N163" s="27">
        <f t="shared" ca="1" si="84"/>
        <v>0.29055872313218312</v>
      </c>
      <c r="O163" s="8">
        <f t="shared" ca="1" si="72"/>
        <v>332</v>
      </c>
      <c r="P163" s="6">
        <f t="shared" ca="1" si="73"/>
        <v>0.23055555555555554</v>
      </c>
      <c r="Q163" s="5">
        <f t="shared" ca="1" si="74"/>
        <v>0.97708333333333353</v>
      </c>
      <c r="R163" s="27">
        <f t="shared" ca="1" si="85"/>
        <v>0.34006754576055898</v>
      </c>
      <c r="S163" s="27">
        <f t="shared" ca="1" si="85"/>
        <v>0.12817573436009611</v>
      </c>
      <c r="T163" s="27">
        <f t="shared" ca="1" si="75"/>
        <v>9</v>
      </c>
      <c r="U163" s="5">
        <f t="shared" ca="1" si="76"/>
        <v>0.9833333333333335</v>
      </c>
      <c r="V163" s="27">
        <f t="shared" ca="1" si="77"/>
        <v>386</v>
      </c>
      <c r="W163" s="35">
        <f t="shared" ca="1" si="78"/>
        <v>44197.983333333337</v>
      </c>
      <c r="X163" s="6" t="str">
        <f t="shared" ca="1" si="79"/>
        <v>Early Arrival</v>
      </c>
      <c r="Y163" s="6">
        <f t="shared" ca="1" si="80"/>
        <v>2.0138888881774619E-2</v>
      </c>
      <c r="Z163" s="8">
        <f t="shared" ca="1" si="64"/>
        <v>0</v>
      </c>
      <c r="AA163" s="8">
        <f t="shared" ca="1" si="81"/>
        <v>29</v>
      </c>
      <c r="AB163" s="8">
        <f t="shared" ca="1" si="65"/>
        <v>-290</v>
      </c>
    </row>
    <row r="164" spans="1:28">
      <c r="A164" s="3">
        <v>0.71527777777777801</v>
      </c>
      <c r="B164" s="34">
        <v>44197.715277777781</v>
      </c>
      <c r="C164" s="8">
        <f t="shared" ca="1" si="82"/>
        <v>8.8387503708313719E-2</v>
      </c>
      <c r="D164" s="8">
        <f t="shared" ca="1" si="82"/>
        <v>0.46296283494632584</v>
      </c>
      <c r="E164">
        <f t="shared" ca="1" si="66"/>
        <v>14</v>
      </c>
      <c r="F164" s="6">
        <f t="shared" ca="1" si="67"/>
        <v>9.7222222222222224E-3</v>
      </c>
      <c r="G164" t="str">
        <f t="shared" ca="1" si="68"/>
        <v>Late</v>
      </c>
      <c r="H164" s="5">
        <f t="shared" ca="1" si="69"/>
        <v>0.7250000000000002</v>
      </c>
      <c r="I164">
        <f t="shared" ca="1" si="83"/>
        <v>0.7305488399296437</v>
      </c>
      <c r="J164">
        <f t="shared" ca="1" si="83"/>
        <v>0.94926898637980983</v>
      </c>
      <c r="K164">
        <f t="shared" ca="1" si="70"/>
        <v>45</v>
      </c>
      <c r="L164" s="5">
        <f t="shared" ca="1" si="71"/>
        <v>0.7562500000000002</v>
      </c>
      <c r="M164" s="27">
        <f t="shared" ca="1" si="84"/>
        <v>0.11166090753596269</v>
      </c>
      <c r="N164" s="27">
        <f t="shared" ca="1" si="84"/>
        <v>0.93436687474253011</v>
      </c>
      <c r="O164" s="8">
        <f t="shared" ca="1" si="72"/>
        <v>359</v>
      </c>
      <c r="P164" s="6">
        <f t="shared" ca="1" si="73"/>
        <v>0.24930555555555556</v>
      </c>
      <c r="Q164" s="5">
        <f t="shared" ca="1" si="74"/>
        <v>1.0055555555555558</v>
      </c>
      <c r="R164" s="27">
        <f t="shared" ca="1" si="85"/>
        <v>0.37460360872665943</v>
      </c>
      <c r="S164" s="27">
        <f t="shared" ca="1" si="85"/>
        <v>0.24742503625577261</v>
      </c>
      <c r="T164" s="27">
        <f t="shared" ca="1" si="75"/>
        <v>13</v>
      </c>
      <c r="U164" s="5">
        <f t="shared" ca="1" si="76"/>
        <v>1.0145833333333336</v>
      </c>
      <c r="V164" s="27">
        <f t="shared" ca="1" si="77"/>
        <v>431</v>
      </c>
      <c r="W164" s="35">
        <f t="shared" ca="1" si="78"/>
        <v>44198.014583333337</v>
      </c>
      <c r="X164" s="6" t="str">
        <f t="shared" ca="1" si="79"/>
        <v>Late</v>
      </c>
      <c r="Y164" s="6">
        <f t="shared" ca="1" si="80"/>
        <v>1.1111111118225381E-2</v>
      </c>
      <c r="Z164" s="8">
        <f t="shared" ca="1" si="64"/>
        <v>0</v>
      </c>
      <c r="AA164" s="8">
        <f t="shared" ca="1" si="81"/>
        <v>16</v>
      </c>
      <c r="AB164" s="8">
        <f t="shared" ca="1" si="65"/>
        <v>160</v>
      </c>
    </row>
    <row r="165" spans="1:28">
      <c r="A165" s="11">
        <v>0.71527777777777801</v>
      </c>
      <c r="B165" s="34">
        <v>44197.715277777781</v>
      </c>
      <c r="C165" s="8">
        <f t="shared" ca="1" si="82"/>
        <v>0.87818233422748515</v>
      </c>
      <c r="D165" s="8">
        <f t="shared" ca="1" si="82"/>
        <v>6.2566649837504373E-2</v>
      </c>
      <c r="E165">
        <f t="shared" ca="1" si="66"/>
        <v>0</v>
      </c>
      <c r="F165" s="6">
        <f t="shared" ca="1" si="67"/>
        <v>0</v>
      </c>
      <c r="G165" t="str">
        <f t="shared" ca="1" si="68"/>
        <v>On Time</v>
      </c>
      <c r="H165" s="5">
        <f t="shared" ca="1" si="69"/>
        <v>0.71527777777777801</v>
      </c>
      <c r="I165">
        <f t="shared" ca="1" si="83"/>
        <v>0.93992253652673152</v>
      </c>
      <c r="J165">
        <f t="shared" ca="1" si="83"/>
        <v>0.96499129541615125</v>
      </c>
      <c r="K165">
        <f t="shared" ca="1" si="70"/>
        <v>47</v>
      </c>
      <c r="L165" s="5">
        <f t="shared" ca="1" si="71"/>
        <v>0.7479166666666669</v>
      </c>
      <c r="M165" s="27">
        <f t="shared" ca="1" si="84"/>
        <v>0.96384812926674956</v>
      </c>
      <c r="N165" s="27">
        <f t="shared" ca="1" si="84"/>
        <v>0.8756784661815743</v>
      </c>
      <c r="O165" s="8">
        <f t="shared" ca="1" si="72"/>
        <v>378</v>
      </c>
      <c r="P165" s="6">
        <f t="shared" ca="1" si="73"/>
        <v>0.26250000000000001</v>
      </c>
      <c r="Q165" s="5">
        <f t="shared" ca="1" si="74"/>
        <v>1.010416666666667</v>
      </c>
      <c r="R165" s="27">
        <f t="shared" ca="1" si="85"/>
        <v>0.75727926809627288</v>
      </c>
      <c r="S165" s="27">
        <f t="shared" ca="1" si="85"/>
        <v>0.52706724298688701</v>
      </c>
      <c r="T165" s="27">
        <f t="shared" ca="1" si="75"/>
        <v>22</v>
      </c>
      <c r="U165" s="5">
        <f t="shared" ca="1" si="76"/>
        <v>1.0256944444444447</v>
      </c>
      <c r="V165" s="27">
        <f t="shared" ca="1" si="77"/>
        <v>447</v>
      </c>
      <c r="W165" s="35">
        <f t="shared" ca="1" si="78"/>
        <v>44198.025694444448</v>
      </c>
      <c r="X165" s="6" t="str">
        <f t="shared" ca="1" si="79"/>
        <v>Late</v>
      </c>
      <c r="Y165" s="6">
        <f t="shared" ca="1" si="80"/>
        <v>2.2222222229174804E-2</v>
      </c>
      <c r="Z165" s="8">
        <f t="shared" ca="1" si="64"/>
        <v>0</v>
      </c>
      <c r="AA165" s="8">
        <f t="shared" ca="1" si="81"/>
        <v>32</v>
      </c>
      <c r="AB165" s="8">
        <f t="shared" ca="1" si="65"/>
        <v>320</v>
      </c>
    </row>
    <row r="166" spans="1:28">
      <c r="A166" s="3">
        <v>0.71527777777777801</v>
      </c>
      <c r="B166" s="34">
        <v>44197.715277777781</v>
      </c>
      <c r="C166" s="8">
        <f t="shared" ca="1" si="82"/>
        <v>4.8325454560805725E-2</v>
      </c>
      <c r="D166" s="8">
        <f t="shared" ca="1" si="82"/>
        <v>0.76386369323865755</v>
      </c>
      <c r="E166">
        <f t="shared" ca="1" si="66"/>
        <v>32</v>
      </c>
      <c r="F166" s="6">
        <f t="shared" ca="1" si="67"/>
        <v>2.2222222222222223E-2</v>
      </c>
      <c r="G166" t="str">
        <f t="shared" ca="1" si="68"/>
        <v>Late</v>
      </c>
      <c r="H166" s="5">
        <f t="shared" ca="1" si="69"/>
        <v>0.73750000000000027</v>
      </c>
      <c r="I166">
        <f t="shared" ca="1" si="83"/>
        <v>0.56397929348283138</v>
      </c>
      <c r="J166">
        <f t="shared" ca="1" si="83"/>
        <v>0.55911423631112056</v>
      </c>
      <c r="K166">
        <f t="shared" ca="1" si="70"/>
        <v>25</v>
      </c>
      <c r="L166" s="5">
        <f t="shared" ca="1" si="71"/>
        <v>0.75486111111111143</v>
      </c>
      <c r="M166" s="27">
        <f t="shared" ca="1" si="84"/>
        <v>0.95390762973663645</v>
      </c>
      <c r="N166" s="27">
        <f t="shared" ca="1" si="84"/>
        <v>0.16945104984887072</v>
      </c>
      <c r="O166" s="8">
        <f t="shared" ca="1" si="72"/>
        <v>325</v>
      </c>
      <c r="P166" s="6">
        <f t="shared" ca="1" si="73"/>
        <v>0.22569444444444445</v>
      </c>
      <c r="Q166" s="5">
        <f t="shared" ca="1" si="74"/>
        <v>0.98055555555555585</v>
      </c>
      <c r="R166" s="27">
        <f t="shared" ca="1" si="85"/>
        <v>0.48190270410619418</v>
      </c>
      <c r="S166" s="27">
        <f t="shared" ca="1" si="85"/>
        <v>0.13489523350070298</v>
      </c>
      <c r="T166" s="27">
        <f t="shared" ca="1" si="75"/>
        <v>10</v>
      </c>
      <c r="U166" s="5">
        <f t="shared" ca="1" si="76"/>
        <v>0.98750000000000027</v>
      </c>
      <c r="V166" s="27">
        <f t="shared" ca="1" si="77"/>
        <v>392</v>
      </c>
      <c r="W166" s="35">
        <f t="shared" ca="1" si="78"/>
        <v>44197.987500000003</v>
      </c>
      <c r="X166" s="6" t="str">
        <f t="shared" ca="1" si="79"/>
        <v>Early Arrival</v>
      </c>
      <c r="Y166" s="6">
        <f t="shared" ca="1" si="80"/>
        <v>1.597222221607808E-2</v>
      </c>
      <c r="Z166" s="8">
        <f t="shared" ca="1" si="64"/>
        <v>0</v>
      </c>
      <c r="AA166" s="8">
        <f t="shared" ca="1" si="81"/>
        <v>23</v>
      </c>
      <c r="AB166" s="8">
        <f t="shared" ca="1" si="65"/>
        <v>-230</v>
      </c>
    </row>
    <row r="167" spans="1:28">
      <c r="A167" s="11">
        <v>0.71527777777777801</v>
      </c>
      <c r="B167" s="34">
        <v>44197.715277777781</v>
      </c>
      <c r="C167" s="8">
        <f t="shared" ca="1" si="82"/>
        <v>1.6436034323216386E-2</v>
      </c>
      <c r="D167" s="8">
        <f t="shared" ca="1" si="82"/>
        <v>0.36378009389202415</v>
      </c>
      <c r="E167">
        <f t="shared" ca="1" si="66"/>
        <v>10</v>
      </c>
      <c r="F167" s="6">
        <f t="shared" ca="1" si="67"/>
        <v>6.9444444444444441E-3</v>
      </c>
      <c r="G167" t="str">
        <f t="shared" ca="1" si="68"/>
        <v>Late</v>
      </c>
      <c r="H167" s="5">
        <f t="shared" ca="1" si="69"/>
        <v>0.72222222222222243</v>
      </c>
      <c r="I167">
        <f t="shared" ca="1" si="83"/>
        <v>0.33545158030958422</v>
      </c>
      <c r="J167">
        <f t="shared" ca="1" si="83"/>
        <v>0.31456946130384578</v>
      </c>
      <c r="K167">
        <f t="shared" ca="1" si="70"/>
        <v>18</v>
      </c>
      <c r="L167" s="5">
        <f t="shared" ca="1" si="71"/>
        <v>0.73472222222222239</v>
      </c>
      <c r="M167" s="27">
        <f t="shared" ca="1" si="84"/>
        <v>0.88561371592435911</v>
      </c>
      <c r="N167" s="27">
        <f t="shared" ca="1" si="84"/>
        <v>8.1636316345080173E-2</v>
      </c>
      <c r="O167" s="8">
        <f t="shared" ca="1" si="72"/>
        <v>321</v>
      </c>
      <c r="P167" s="6">
        <f t="shared" ca="1" si="73"/>
        <v>0.22291666666666665</v>
      </c>
      <c r="Q167" s="5">
        <f t="shared" ca="1" si="74"/>
        <v>0.95763888888888904</v>
      </c>
      <c r="R167" s="27">
        <f t="shared" ca="1" si="85"/>
        <v>0.73696139901037305</v>
      </c>
      <c r="S167" s="27">
        <f t="shared" ca="1" si="85"/>
        <v>0.29585007407387165</v>
      </c>
      <c r="T167" s="27">
        <f t="shared" ca="1" si="75"/>
        <v>14</v>
      </c>
      <c r="U167" s="5">
        <f t="shared" ca="1" si="76"/>
        <v>0.96736111111111123</v>
      </c>
      <c r="V167" s="27">
        <f t="shared" ca="1" si="77"/>
        <v>363</v>
      </c>
      <c r="W167" s="35">
        <f t="shared" ca="1" si="78"/>
        <v>44197.967361111114</v>
      </c>
      <c r="X167" s="6" t="str">
        <f t="shared" ca="1" si="79"/>
        <v>Early Arrival</v>
      </c>
      <c r="Y167" s="6">
        <f t="shared" ca="1" si="80"/>
        <v>3.6111111105128657E-2</v>
      </c>
      <c r="Z167" s="8">
        <f t="shared" ca="1" si="64"/>
        <v>0</v>
      </c>
      <c r="AA167" s="8">
        <f t="shared" ca="1" si="81"/>
        <v>52</v>
      </c>
      <c r="AB167" s="8">
        <f t="shared" ca="1" si="65"/>
        <v>220</v>
      </c>
    </row>
    <row r="168" spans="1:28">
      <c r="A168" s="3">
        <v>0.71527777777777801</v>
      </c>
      <c r="B168" s="34">
        <v>44197.715277777781</v>
      </c>
      <c r="C168" s="8">
        <f t="shared" ca="1" si="82"/>
        <v>3.551867674102549E-2</v>
      </c>
      <c r="D168" s="8">
        <f t="shared" ca="1" si="82"/>
        <v>9.6365460129187452E-3</v>
      </c>
      <c r="E168">
        <f t="shared" ca="1" si="66"/>
        <v>0</v>
      </c>
      <c r="F168" s="6">
        <f t="shared" ca="1" si="67"/>
        <v>0</v>
      </c>
      <c r="G168" t="str">
        <f t="shared" ca="1" si="68"/>
        <v>On Time</v>
      </c>
      <c r="H168" s="5">
        <f t="shared" ca="1" si="69"/>
        <v>0.71527777777777801</v>
      </c>
      <c r="I168">
        <f t="shared" ca="1" si="83"/>
        <v>0.46371275984691651</v>
      </c>
      <c r="J168">
        <f t="shared" ca="1" si="83"/>
        <v>0.69780475375204443</v>
      </c>
      <c r="K168">
        <f t="shared" ca="1" si="70"/>
        <v>30</v>
      </c>
      <c r="L168" s="5">
        <f t="shared" ca="1" si="71"/>
        <v>0.73611111111111138</v>
      </c>
      <c r="M168" s="27">
        <f t="shared" ca="1" si="84"/>
        <v>0.36612898392167137</v>
      </c>
      <c r="N168" s="27">
        <f t="shared" ca="1" si="84"/>
        <v>0.83751706671510961</v>
      </c>
      <c r="O168" s="8">
        <f t="shared" ca="1" si="72"/>
        <v>373</v>
      </c>
      <c r="P168" s="6">
        <f t="shared" ca="1" si="73"/>
        <v>0.2590277777777778</v>
      </c>
      <c r="Q168" s="5">
        <f t="shared" ca="1" si="74"/>
        <v>0.99513888888888924</v>
      </c>
      <c r="R168" s="27">
        <f t="shared" ca="1" si="85"/>
        <v>0.14478865586965162</v>
      </c>
      <c r="S168" s="27">
        <f t="shared" ca="1" si="85"/>
        <v>0.98495691004129915</v>
      </c>
      <c r="T168" s="27">
        <f t="shared" ca="1" si="75"/>
        <v>50</v>
      </c>
      <c r="U168" s="5">
        <f t="shared" ca="1" si="76"/>
        <v>1.0298611111111116</v>
      </c>
      <c r="V168" s="27">
        <f t="shared" ca="1" si="77"/>
        <v>453</v>
      </c>
      <c r="W168" s="35">
        <f t="shared" ca="1" si="78"/>
        <v>44198.029861111114</v>
      </c>
      <c r="X168" s="6" t="str">
        <f t="shared" ca="1" si="79"/>
        <v>Late</v>
      </c>
      <c r="Y168" s="6">
        <f t="shared" ca="1" si="80"/>
        <v>2.6388888894871343E-2</v>
      </c>
      <c r="Z168" s="8">
        <f t="shared" ca="1" si="64"/>
        <v>0</v>
      </c>
      <c r="AA168" s="8">
        <f t="shared" ca="1" si="81"/>
        <v>38</v>
      </c>
      <c r="AB168" s="8">
        <f t="shared" ca="1" si="65"/>
        <v>380</v>
      </c>
    </row>
    <row r="169" spans="1:28">
      <c r="A169" s="11">
        <v>0.71527777777777801</v>
      </c>
      <c r="B169" s="34">
        <v>44197.715277777781</v>
      </c>
      <c r="C169" s="8">
        <f t="shared" ca="1" si="82"/>
        <v>0.69235079033480162</v>
      </c>
      <c r="D169" s="8">
        <f t="shared" ca="1" si="82"/>
        <v>0.81709316858200165</v>
      </c>
      <c r="E169">
        <f t="shared" ca="1" si="66"/>
        <v>-5</v>
      </c>
      <c r="F169" s="6">
        <f t="shared" ca="1" si="67"/>
        <v>3.472222222222222E-3</v>
      </c>
      <c r="G169" t="str">
        <f t="shared" ca="1" si="68"/>
        <v>Early Departure</v>
      </c>
      <c r="H169" s="5">
        <f t="shared" ca="1" si="69"/>
        <v>0.7118055555555558</v>
      </c>
      <c r="I169">
        <f t="shared" ca="1" si="83"/>
        <v>0.40796977773172272</v>
      </c>
      <c r="J169">
        <f t="shared" ca="1" si="83"/>
        <v>0.56443361928285463</v>
      </c>
      <c r="K169">
        <f t="shared" ca="1" si="70"/>
        <v>25</v>
      </c>
      <c r="L169" s="5">
        <f t="shared" ca="1" si="71"/>
        <v>0.72916666666666696</v>
      </c>
      <c r="M169" s="27">
        <f t="shared" ca="1" si="84"/>
        <v>0.92014805221082974</v>
      </c>
      <c r="N169" s="27">
        <f t="shared" ca="1" si="84"/>
        <v>0.18713520923062454</v>
      </c>
      <c r="O169" s="8">
        <f t="shared" ca="1" si="72"/>
        <v>326</v>
      </c>
      <c r="P169" s="6">
        <f t="shared" ca="1" si="73"/>
        <v>0.22638888888888889</v>
      </c>
      <c r="Q169" s="5">
        <f t="shared" ca="1" si="74"/>
        <v>0.95555555555555582</v>
      </c>
      <c r="R169" s="27">
        <f t="shared" ca="1" si="85"/>
        <v>0.46254776169596834</v>
      </c>
      <c r="S169" s="27">
        <f t="shared" ca="1" si="85"/>
        <v>0.88172779815906355</v>
      </c>
      <c r="T169" s="27">
        <f t="shared" ca="1" si="75"/>
        <v>39</v>
      </c>
      <c r="U169" s="5">
        <f t="shared" ca="1" si="76"/>
        <v>0.98263888888888917</v>
      </c>
      <c r="V169" s="27">
        <f t="shared" ca="1" si="77"/>
        <v>385</v>
      </c>
      <c r="W169" s="35">
        <f t="shared" ca="1" si="78"/>
        <v>44197.982638888891</v>
      </c>
      <c r="X169" s="6" t="str">
        <f t="shared" ca="1" si="79"/>
        <v>Early Arrival</v>
      </c>
      <c r="Y169" s="6">
        <f t="shared" ca="1" si="80"/>
        <v>2.0833333328482695E-2</v>
      </c>
      <c r="Z169" s="8">
        <f t="shared" ca="1" si="64"/>
        <v>0</v>
      </c>
      <c r="AA169" s="8">
        <f t="shared" ca="1" si="81"/>
        <v>30</v>
      </c>
      <c r="AB169" s="8">
        <f t="shared" ca="1" si="65"/>
        <v>-300</v>
      </c>
    </row>
    <row r="170" spans="1:28">
      <c r="A170" s="3">
        <v>0.71527777777777801</v>
      </c>
      <c r="B170" s="34">
        <v>44197.715277777781</v>
      </c>
      <c r="C170" s="8">
        <f t="shared" ca="1" si="82"/>
        <v>6.9693339590123027E-2</v>
      </c>
      <c r="D170" s="8">
        <f t="shared" ca="1" si="82"/>
        <v>0.82646270320527038</v>
      </c>
      <c r="E170">
        <f t="shared" ca="1" si="66"/>
        <v>38</v>
      </c>
      <c r="F170" s="6">
        <f t="shared" ca="1" si="67"/>
        <v>2.6388888888888889E-2</v>
      </c>
      <c r="G170" t="str">
        <f t="shared" ca="1" si="68"/>
        <v>Late</v>
      </c>
      <c r="H170" s="5">
        <f t="shared" ca="1" si="69"/>
        <v>0.74166666666666692</v>
      </c>
      <c r="I170">
        <f t="shared" ca="1" si="83"/>
        <v>0.49769605735915545</v>
      </c>
      <c r="J170">
        <f t="shared" ca="1" si="83"/>
        <v>0.73448227966418778</v>
      </c>
      <c r="K170">
        <f t="shared" ca="1" si="70"/>
        <v>32</v>
      </c>
      <c r="L170" s="5">
        <f t="shared" ca="1" si="71"/>
        <v>0.76388888888888917</v>
      </c>
      <c r="M170" s="27">
        <f t="shared" ca="1" si="84"/>
        <v>0.3258313513059401</v>
      </c>
      <c r="N170" s="27">
        <f t="shared" ca="1" si="84"/>
        <v>0.80351295184020655</v>
      </c>
      <c r="O170" s="8">
        <f t="shared" ca="1" si="72"/>
        <v>369</v>
      </c>
      <c r="P170" s="6">
        <f t="shared" ca="1" si="73"/>
        <v>0.25625000000000003</v>
      </c>
      <c r="Q170" s="5">
        <f t="shared" ca="1" si="74"/>
        <v>1.0201388888888892</v>
      </c>
      <c r="R170" s="27">
        <f t="shared" ca="1" si="85"/>
        <v>0.69583582641903785</v>
      </c>
      <c r="S170" s="27">
        <f t="shared" ca="1" si="85"/>
        <v>0.50699352490469307</v>
      </c>
      <c r="T170" s="27">
        <f t="shared" ca="1" si="75"/>
        <v>21</v>
      </c>
      <c r="U170" s="5">
        <f t="shared" ca="1" si="76"/>
        <v>1.0347222222222225</v>
      </c>
      <c r="V170" s="27">
        <f t="shared" ca="1" si="77"/>
        <v>460</v>
      </c>
      <c r="W170" s="35">
        <f t="shared" ca="1" si="78"/>
        <v>44198.034722222226</v>
      </c>
      <c r="X170" s="6" t="str">
        <f t="shared" ca="1" si="79"/>
        <v>Late</v>
      </c>
      <c r="Y170" s="6">
        <f t="shared" ca="1" si="80"/>
        <v>3.1250000007275958E-2</v>
      </c>
      <c r="Z170" s="8">
        <f t="shared" ca="1" si="64"/>
        <v>0</v>
      </c>
      <c r="AA170" s="8">
        <f t="shared" ca="1" si="81"/>
        <v>45</v>
      </c>
      <c r="AB170" s="8">
        <f t="shared" ca="1" si="65"/>
        <v>450</v>
      </c>
    </row>
    <row r="171" spans="1:28">
      <c r="A171" s="11">
        <v>0.71527777777777801</v>
      </c>
      <c r="B171" s="34">
        <v>44197.715277777781</v>
      </c>
      <c r="C171" s="8">
        <f t="shared" ca="1" si="82"/>
        <v>9.7100463184771946E-2</v>
      </c>
      <c r="D171" s="8">
        <f t="shared" ca="1" si="82"/>
        <v>0.63765578097461828</v>
      </c>
      <c r="E171">
        <f t="shared" ca="1" si="66"/>
        <v>22</v>
      </c>
      <c r="F171" s="6">
        <f t="shared" ca="1" si="67"/>
        <v>1.5277777777777777E-2</v>
      </c>
      <c r="G171" t="str">
        <f t="shared" ca="1" si="68"/>
        <v>Late</v>
      </c>
      <c r="H171" s="5">
        <f t="shared" ca="1" si="69"/>
        <v>0.73055555555555574</v>
      </c>
      <c r="I171">
        <f t="shared" ca="1" si="83"/>
        <v>0.57243852568029996</v>
      </c>
      <c r="J171">
        <f t="shared" ca="1" si="83"/>
        <v>0.52784942544736113</v>
      </c>
      <c r="K171">
        <f t="shared" ca="1" si="70"/>
        <v>24</v>
      </c>
      <c r="L171" s="5">
        <f t="shared" ca="1" si="71"/>
        <v>0.74722222222222245</v>
      </c>
      <c r="M171" s="27">
        <f t="shared" ca="1" si="84"/>
        <v>0.64490455687047576</v>
      </c>
      <c r="N171" s="27">
        <f t="shared" ca="1" si="84"/>
        <v>0.494593380583216</v>
      </c>
      <c r="O171" s="8">
        <f t="shared" ca="1" si="72"/>
        <v>344</v>
      </c>
      <c r="P171" s="6">
        <f t="shared" ca="1" si="73"/>
        <v>0.2388888888888889</v>
      </c>
      <c r="Q171" s="5">
        <f t="shared" ca="1" si="74"/>
        <v>0.98611111111111138</v>
      </c>
      <c r="R171" s="27">
        <f t="shared" ca="1" si="85"/>
        <v>0.63092589777168717</v>
      </c>
      <c r="S171" s="27">
        <f t="shared" ca="1" si="85"/>
        <v>4.8181906856681E-2</v>
      </c>
      <c r="T171" s="27">
        <f t="shared" ca="1" si="75"/>
        <v>7</v>
      </c>
      <c r="U171" s="5">
        <f t="shared" ca="1" si="76"/>
        <v>0.99097222222222248</v>
      </c>
      <c r="V171" s="27">
        <f t="shared" ca="1" si="77"/>
        <v>397</v>
      </c>
      <c r="W171" s="35">
        <f t="shared" ca="1" si="78"/>
        <v>44197.990972222222</v>
      </c>
      <c r="X171" s="6" t="str">
        <f t="shared" ca="1" si="79"/>
        <v>Early Arrival</v>
      </c>
      <c r="Y171" s="6">
        <f t="shared" ca="1" si="80"/>
        <v>1.2499999997089617E-2</v>
      </c>
      <c r="Z171" s="8">
        <f t="shared" ca="1" si="64"/>
        <v>0</v>
      </c>
      <c r="AA171" s="8">
        <f t="shared" ca="1" si="81"/>
        <v>18</v>
      </c>
      <c r="AB171" s="8">
        <f t="shared" ca="1" si="65"/>
        <v>-180</v>
      </c>
    </row>
    <row r="172" spans="1:28">
      <c r="A172" s="3">
        <v>0.71527777777777801</v>
      </c>
      <c r="B172" s="34">
        <v>44197.715277777781</v>
      </c>
      <c r="C172" s="8">
        <f t="shared" ca="1" si="82"/>
        <v>0.91572487602717756</v>
      </c>
      <c r="D172" s="8">
        <f t="shared" ca="1" si="82"/>
        <v>0.80665138105301726</v>
      </c>
      <c r="E172">
        <f t="shared" ca="1" si="66"/>
        <v>0</v>
      </c>
      <c r="F172" s="6">
        <f t="shared" ca="1" si="67"/>
        <v>0</v>
      </c>
      <c r="G172" t="str">
        <f t="shared" ca="1" si="68"/>
        <v>On Time</v>
      </c>
      <c r="H172" s="5">
        <f t="shared" ca="1" si="69"/>
        <v>0.71527777777777801</v>
      </c>
      <c r="I172">
        <f t="shared" ca="1" si="83"/>
        <v>0.54374601451711735</v>
      </c>
      <c r="J172">
        <f t="shared" ca="1" si="83"/>
        <v>0.55059316509023715</v>
      </c>
      <c r="K172">
        <f t="shared" ca="1" si="70"/>
        <v>25</v>
      </c>
      <c r="L172" s="5">
        <f t="shared" ca="1" si="71"/>
        <v>0.73263888888888917</v>
      </c>
      <c r="M172" s="27">
        <f t="shared" ca="1" si="84"/>
        <v>0.72312630804480638</v>
      </c>
      <c r="N172" s="27">
        <f t="shared" ca="1" si="84"/>
        <v>0.49348543047039539</v>
      </c>
      <c r="O172" s="8">
        <f t="shared" ca="1" si="72"/>
        <v>344</v>
      </c>
      <c r="P172" s="6">
        <f t="shared" ca="1" si="73"/>
        <v>0.2388888888888889</v>
      </c>
      <c r="Q172" s="5">
        <f t="shared" ca="1" si="74"/>
        <v>0.9715277777777781</v>
      </c>
      <c r="R172" s="27">
        <f t="shared" ca="1" si="85"/>
        <v>0.96125931572167478</v>
      </c>
      <c r="S172" s="27">
        <f t="shared" ca="1" si="85"/>
        <v>0.45234445456406602</v>
      </c>
      <c r="T172" s="27">
        <f t="shared" ca="1" si="75"/>
        <v>19</v>
      </c>
      <c r="U172" s="5">
        <f t="shared" ca="1" si="76"/>
        <v>0.9847222222222225</v>
      </c>
      <c r="V172" s="27">
        <f t="shared" ca="1" si="77"/>
        <v>388</v>
      </c>
      <c r="W172" s="35">
        <f t="shared" ca="1" si="78"/>
        <v>44197.984722222223</v>
      </c>
      <c r="X172" s="6" t="str">
        <f t="shared" ca="1" si="79"/>
        <v>Early Arrival</v>
      </c>
      <c r="Y172" s="6">
        <f t="shared" ca="1" si="80"/>
        <v>1.8749999995634425E-2</v>
      </c>
      <c r="Z172" s="8">
        <f t="shared" ca="1" si="64"/>
        <v>0</v>
      </c>
      <c r="AA172" s="8">
        <f t="shared" ca="1" si="81"/>
        <v>27</v>
      </c>
      <c r="AB172" s="8">
        <f t="shared" ca="1" si="65"/>
        <v>-270</v>
      </c>
    </row>
    <row r="173" spans="1:28">
      <c r="A173" s="11">
        <v>0.71527777777777801</v>
      </c>
      <c r="B173" s="34">
        <v>44197.715277777781</v>
      </c>
      <c r="C173" s="8">
        <f t="shared" ca="1" si="82"/>
        <v>0.91197799550881353</v>
      </c>
      <c r="D173" s="8">
        <f t="shared" ca="1" si="82"/>
        <v>0.72773925278398532</v>
      </c>
      <c r="E173">
        <f t="shared" ca="1" si="66"/>
        <v>0</v>
      </c>
      <c r="F173" s="6">
        <f t="shared" ca="1" si="67"/>
        <v>0</v>
      </c>
      <c r="G173" t="str">
        <f t="shared" ca="1" si="68"/>
        <v>On Time</v>
      </c>
      <c r="H173" s="5">
        <f t="shared" ca="1" si="69"/>
        <v>0.71527777777777801</v>
      </c>
      <c r="I173">
        <f t="shared" ca="1" si="83"/>
        <v>0.46958071697382819</v>
      </c>
      <c r="J173">
        <f t="shared" ca="1" si="83"/>
        <v>0.95828127530058671</v>
      </c>
      <c r="K173">
        <f t="shared" ca="1" si="70"/>
        <v>46</v>
      </c>
      <c r="L173" s="5">
        <f t="shared" ca="1" si="71"/>
        <v>0.74722222222222245</v>
      </c>
      <c r="M173" s="27">
        <f t="shared" ca="1" si="84"/>
        <v>0.79858332929058762</v>
      </c>
      <c r="N173" s="27">
        <f t="shared" ca="1" si="84"/>
        <v>5.0814302180065551E-3</v>
      </c>
      <c r="O173" s="8">
        <f t="shared" ca="1" si="72"/>
        <v>317</v>
      </c>
      <c r="P173" s="6">
        <f t="shared" ca="1" si="73"/>
        <v>0.22013888888888888</v>
      </c>
      <c r="Q173" s="5">
        <f t="shared" ca="1" si="74"/>
        <v>0.96736111111111134</v>
      </c>
      <c r="R173" s="27">
        <f t="shared" ca="1" si="85"/>
        <v>0.31520232128640213</v>
      </c>
      <c r="S173" s="27">
        <f t="shared" ca="1" si="85"/>
        <v>0.27799805995514837</v>
      </c>
      <c r="T173" s="27">
        <f t="shared" ca="1" si="75"/>
        <v>14</v>
      </c>
      <c r="U173" s="5">
        <f t="shared" ca="1" si="76"/>
        <v>0.97708333333333353</v>
      </c>
      <c r="V173" s="27">
        <f t="shared" ca="1" si="77"/>
        <v>377</v>
      </c>
      <c r="W173" s="35">
        <f t="shared" ca="1" si="78"/>
        <v>44197.977083333339</v>
      </c>
      <c r="X173" s="6" t="str">
        <f t="shared" ca="1" si="79"/>
        <v>Early Arrival</v>
      </c>
      <c r="Y173" s="6">
        <f t="shared" ca="1" si="80"/>
        <v>2.6388888880319428E-2</v>
      </c>
      <c r="Z173" s="8">
        <f t="shared" ca="1" si="64"/>
        <v>0</v>
      </c>
      <c r="AA173" s="8">
        <f t="shared" ca="1" si="81"/>
        <v>38</v>
      </c>
      <c r="AB173" s="8">
        <f t="shared" ca="1" si="65"/>
        <v>80</v>
      </c>
    </row>
    <row r="174" spans="1:28">
      <c r="A174" s="3">
        <v>0.71527777777777801</v>
      </c>
      <c r="B174" s="34">
        <v>44197.715277777781</v>
      </c>
      <c r="C174" s="8">
        <f t="shared" ca="1" si="82"/>
        <v>0.63132701916618805</v>
      </c>
      <c r="D174" s="8">
        <f t="shared" ca="1" si="82"/>
        <v>0.79202362811429217</v>
      </c>
      <c r="E174">
        <f t="shared" ca="1" si="66"/>
        <v>-5</v>
      </c>
      <c r="F174" s="6">
        <f t="shared" ca="1" si="67"/>
        <v>3.472222222222222E-3</v>
      </c>
      <c r="G174" t="str">
        <f t="shared" ca="1" si="68"/>
        <v>Early Departure</v>
      </c>
      <c r="H174" s="5">
        <f t="shared" ca="1" si="69"/>
        <v>0.7118055555555558</v>
      </c>
      <c r="I174">
        <f t="shared" ca="1" si="83"/>
        <v>9.3911774070947307E-2</v>
      </c>
      <c r="J174">
        <f t="shared" ca="1" si="83"/>
        <v>6.9720641818553086E-2</v>
      </c>
      <c r="K174">
        <f t="shared" ca="1" si="70"/>
        <v>9</v>
      </c>
      <c r="L174" s="5">
        <f t="shared" ca="1" si="71"/>
        <v>0.71805555555555578</v>
      </c>
      <c r="M174" s="27">
        <f t="shared" ca="1" si="84"/>
        <v>0.90037891461395014</v>
      </c>
      <c r="N174" s="27">
        <f t="shared" ca="1" si="84"/>
        <v>0.45751099621226432</v>
      </c>
      <c r="O174" s="8">
        <f t="shared" ca="1" si="72"/>
        <v>342</v>
      </c>
      <c r="P174" s="6">
        <f t="shared" ca="1" si="73"/>
        <v>0.23750000000000002</v>
      </c>
      <c r="Q174" s="5">
        <f t="shared" ca="1" si="74"/>
        <v>0.95555555555555582</v>
      </c>
      <c r="R174" s="27">
        <f t="shared" ca="1" si="85"/>
        <v>0.40491971382993386</v>
      </c>
      <c r="S174" s="27">
        <f t="shared" ca="1" si="85"/>
        <v>0.31275519035263366</v>
      </c>
      <c r="T174" s="27">
        <f t="shared" ca="1" si="75"/>
        <v>15</v>
      </c>
      <c r="U174" s="5">
        <f t="shared" ca="1" si="76"/>
        <v>0.96597222222222245</v>
      </c>
      <c r="V174" s="27">
        <f t="shared" ca="1" si="77"/>
        <v>361</v>
      </c>
      <c r="W174" s="35">
        <f t="shared" ca="1" si="78"/>
        <v>44197.965972222228</v>
      </c>
      <c r="X174" s="6" t="str">
        <f t="shared" ca="1" si="79"/>
        <v>Early Arrival</v>
      </c>
      <c r="Y174" s="6">
        <f t="shared" ca="1" si="80"/>
        <v>3.7499999991268851E-2</v>
      </c>
      <c r="Z174" s="8">
        <f t="shared" ca="1" si="64"/>
        <v>0</v>
      </c>
      <c r="AA174" s="8">
        <f t="shared" ca="1" si="81"/>
        <v>54</v>
      </c>
      <c r="AB174" s="8">
        <f t="shared" ca="1" si="65"/>
        <v>240</v>
      </c>
    </row>
    <row r="175" spans="1:28">
      <c r="A175" s="11">
        <v>0.71527777777777801</v>
      </c>
      <c r="B175" s="34">
        <v>44197.715277777781</v>
      </c>
      <c r="C175" s="8">
        <f t="shared" ca="1" si="82"/>
        <v>0.25699731620758615</v>
      </c>
      <c r="D175" s="8">
        <f t="shared" ca="1" si="82"/>
        <v>0.17040235556257521</v>
      </c>
      <c r="E175">
        <f t="shared" ca="1" si="66"/>
        <v>4</v>
      </c>
      <c r="F175" s="6">
        <f t="shared" ca="1" si="67"/>
        <v>2.7777777777777779E-3</v>
      </c>
      <c r="G175" t="str">
        <f t="shared" ca="1" si="68"/>
        <v>Late</v>
      </c>
      <c r="H175" s="5">
        <f t="shared" ca="1" si="69"/>
        <v>0.71805555555555578</v>
      </c>
      <c r="I175">
        <f t="shared" ca="1" si="83"/>
        <v>0.42281815170291082</v>
      </c>
      <c r="J175">
        <f t="shared" ca="1" si="83"/>
        <v>0.33660980060865731</v>
      </c>
      <c r="K175">
        <f t="shared" ca="1" si="70"/>
        <v>19</v>
      </c>
      <c r="L175" s="5">
        <f t="shared" ca="1" si="71"/>
        <v>0.73125000000000018</v>
      </c>
      <c r="M175" s="27">
        <f t="shared" ca="1" si="84"/>
        <v>2.514440583259292E-2</v>
      </c>
      <c r="N175" s="27">
        <f t="shared" ca="1" si="84"/>
        <v>0.17971706356937811</v>
      </c>
      <c r="O175" s="8">
        <f t="shared" ca="1" si="72"/>
        <v>324</v>
      </c>
      <c r="P175" s="6">
        <f t="shared" ca="1" si="73"/>
        <v>0.22500000000000001</v>
      </c>
      <c r="Q175" s="5">
        <f t="shared" ca="1" si="74"/>
        <v>0.95625000000000016</v>
      </c>
      <c r="R175" s="27">
        <f t="shared" ca="1" si="85"/>
        <v>0.95779954208464846</v>
      </c>
      <c r="S175" s="27">
        <f t="shared" ca="1" si="85"/>
        <v>0.68565270697729586</v>
      </c>
      <c r="T175" s="27">
        <f t="shared" ca="1" si="75"/>
        <v>28</v>
      </c>
      <c r="U175" s="5">
        <f t="shared" ca="1" si="76"/>
        <v>0.97569444444444464</v>
      </c>
      <c r="V175" s="27">
        <f t="shared" ca="1" si="77"/>
        <v>375</v>
      </c>
      <c r="W175" s="35">
        <f t="shared" ca="1" si="78"/>
        <v>44197.975694444445</v>
      </c>
      <c r="X175" s="6" t="str">
        <f t="shared" ca="1" si="79"/>
        <v>Early Arrival</v>
      </c>
      <c r="Y175" s="6">
        <f t="shared" ca="1" si="80"/>
        <v>2.7777777773735579E-2</v>
      </c>
      <c r="Z175" s="8">
        <f t="shared" ca="1" si="64"/>
        <v>0</v>
      </c>
      <c r="AA175" s="8">
        <f t="shared" ca="1" si="81"/>
        <v>40</v>
      </c>
      <c r="AB175" s="8">
        <f t="shared" ca="1" si="65"/>
        <v>100</v>
      </c>
    </row>
    <row r="176" spans="1:28">
      <c r="A176" s="3">
        <v>0.71527777777777801</v>
      </c>
      <c r="B176" s="34">
        <v>44197.715277777781</v>
      </c>
      <c r="C176" s="8">
        <f t="shared" ca="1" si="82"/>
        <v>0.12508764200430744</v>
      </c>
      <c r="D176" s="8">
        <f t="shared" ca="1" si="82"/>
        <v>0.4979116740909838</v>
      </c>
      <c r="E176">
        <f t="shared" ca="1" si="66"/>
        <v>15</v>
      </c>
      <c r="F176" s="6">
        <f t="shared" ca="1" si="67"/>
        <v>1.0416666666666666E-2</v>
      </c>
      <c r="G176" t="str">
        <f t="shared" ca="1" si="68"/>
        <v>Late</v>
      </c>
      <c r="H176" s="5">
        <f t="shared" ca="1" si="69"/>
        <v>0.72569444444444464</v>
      </c>
      <c r="I176">
        <f t="shared" ca="1" si="83"/>
        <v>0.98213770051907467</v>
      </c>
      <c r="J176">
        <f t="shared" ca="1" si="83"/>
        <v>0.45774972376653189</v>
      </c>
      <c r="K176">
        <f t="shared" ca="1" si="70"/>
        <v>22</v>
      </c>
      <c r="L176" s="5">
        <f t="shared" ca="1" si="71"/>
        <v>0.74097222222222237</v>
      </c>
      <c r="M176" s="27">
        <f t="shared" ca="1" si="84"/>
        <v>2.0311582864367073E-2</v>
      </c>
      <c r="N176" s="27">
        <f t="shared" ca="1" si="84"/>
        <v>0.88833616927340853</v>
      </c>
      <c r="O176" s="8">
        <f t="shared" ca="1" si="72"/>
        <v>357</v>
      </c>
      <c r="P176" s="6">
        <f t="shared" ca="1" si="73"/>
        <v>0.24791666666666667</v>
      </c>
      <c r="Q176" s="5">
        <f t="shared" ca="1" si="74"/>
        <v>0.98888888888888904</v>
      </c>
      <c r="R176" s="27">
        <f t="shared" ca="1" si="85"/>
        <v>0.49099159852875773</v>
      </c>
      <c r="S176" s="27">
        <f t="shared" ca="1" si="85"/>
        <v>0.71514496753463841</v>
      </c>
      <c r="T176" s="27">
        <f t="shared" ca="1" si="75"/>
        <v>29</v>
      </c>
      <c r="U176" s="5">
        <f t="shared" ca="1" si="76"/>
        <v>1.0090277777777779</v>
      </c>
      <c r="V176" s="27">
        <f t="shared" ca="1" si="77"/>
        <v>423</v>
      </c>
      <c r="W176" s="35">
        <f t="shared" ca="1" si="78"/>
        <v>44198.009027777778</v>
      </c>
      <c r="X176" s="6" t="str">
        <f t="shared" ca="1" si="79"/>
        <v>Late</v>
      </c>
      <c r="Y176" s="6">
        <f t="shared" ca="1" si="80"/>
        <v>5.5555555591126904E-3</v>
      </c>
      <c r="Z176" s="8">
        <f t="shared" ca="1" si="64"/>
        <v>0</v>
      </c>
      <c r="AA176" s="8">
        <f t="shared" ca="1" si="81"/>
        <v>8</v>
      </c>
      <c r="AB176" s="8">
        <f t="shared" ca="1" si="65"/>
        <v>80</v>
      </c>
    </row>
    <row r="177" spans="1:28">
      <c r="A177" s="11">
        <v>0.71527777777777801</v>
      </c>
      <c r="B177" s="34">
        <v>44197.715277777781</v>
      </c>
      <c r="C177" s="8">
        <f t="shared" ca="1" si="82"/>
        <v>0.70100056687237911</v>
      </c>
      <c r="D177" s="8">
        <f t="shared" ca="1" si="82"/>
        <v>0.85970505561522115</v>
      </c>
      <c r="E177">
        <f t="shared" ca="1" si="66"/>
        <v>-6</v>
      </c>
      <c r="F177" s="6">
        <f t="shared" ca="1" si="67"/>
        <v>4.1666666666666666E-3</v>
      </c>
      <c r="G177" t="str">
        <f t="shared" ca="1" si="68"/>
        <v>Early Departure</v>
      </c>
      <c r="H177" s="5">
        <f t="shared" ca="1" si="69"/>
        <v>0.71111111111111136</v>
      </c>
      <c r="I177">
        <f t="shared" ca="1" si="83"/>
        <v>0.79188966103706071</v>
      </c>
      <c r="J177">
        <f t="shared" ca="1" si="83"/>
        <v>0.50786864018812583</v>
      </c>
      <c r="K177">
        <f t="shared" ca="1" si="70"/>
        <v>24</v>
      </c>
      <c r="L177" s="5">
        <f t="shared" ca="1" si="71"/>
        <v>0.72777777777777808</v>
      </c>
      <c r="M177" s="27">
        <f t="shared" ca="1" si="84"/>
        <v>0.86069547065790231</v>
      </c>
      <c r="N177" s="27">
        <f t="shared" ca="1" si="84"/>
        <v>0.77569227455683676</v>
      </c>
      <c r="O177" s="8">
        <f t="shared" ca="1" si="72"/>
        <v>366</v>
      </c>
      <c r="P177" s="6">
        <f t="shared" ca="1" si="73"/>
        <v>0.25416666666666665</v>
      </c>
      <c r="Q177" s="5">
        <f t="shared" ca="1" si="74"/>
        <v>0.98194444444444473</v>
      </c>
      <c r="R177" s="27">
        <f t="shared" ca="1" si="85"/>
        <v>0.43901615526411364</v>
      </c>
      <c r="S177" s="27">
        <f t="shared" ca="1" si="85"/>
        <v>0.83508329024800232</v>
      </c>
      <c r="T177" s="27">
        <f t="shared" ca="1" si="75"/>
        <v>36</v>
      </c>
      <c r="U177" s="5">
        <f t="shared" ca="1" si="76"/>
        <v>1.0069444444444446</v>
      </c>
      <c r="V177" s="27">
        <f t="shared" ca="1" si="77"/>
        <v>420</v>
      </c>
      <c r="W177" s="35">
        <f t="shared" ca="1" si="78"/>
        <v>44198.006944444445</v>
      </c>
      <c r="X177" s="6" t="str">
        <f t="shared" ca="1" si="79"/>
        <v>Late</v>
      </c>
      <c r="Y177" s="6">
        <f t="shared" ca="1" si="80"/>
        <v>3.4722222262644209E-3</v>
      </c>
      <c r="Z177" s="8">
        <f t="shared" ca="1" si="64"/>
        <v>0</v>
      </c>
      <c r="AA177" s="8">
        <f t="shared" ca="1" si="81"/>
        <v>5</v>
      </c>
      <c r="AB177" s="8">
        <f t="shared" ca="1" si="65"/>
        <v>50</v>
      </c>
    </row>
    <row r="178" spans="1:28">
      <c r="A178" s="3">
        <v>0.71527777777777801</v>
      </c>
      <c r="B178" s="34">
        <v>44197.715277777781</v>
      </c>
      <c r="C178" s="8">
        <f t="shared" ca="1" si="82"/>
        <v>0.27880983562185824</v>
      </c>
      <c r="D178" s="8">
        <f t="shared" ca="1" si="82"/>
        <v>0.73251286574962471</v>
      </c>
      <c r="E178">
        <f t="shared" ca="1" si="66"/>
        <v>29</v>
      </c>
      <c r="F178" s="6">
        <f t="shared" ca="1" si="67"/>
        <v>2.013888888888889E-2</v>
      </c>
      <c r="G178" t="str">
        <f t="shared" ca="1" si="68"/>
        <v>Late</v>
      </c>
      <c r="H178" s="5">
        <f t="shared" ca="1" si="69"/>
        <v>0.73541666666666694</v>
      </c>
      <c r="I178">
        <f t="shared" ca="1" si="83"/>
        <v>0.81372008564025389</v>
      </c>
      <c r="J178">
        <f t="shared" ca="1" si="83"/>
        <v>0.52717012426782606</v>
      </c>
      <c r="K178">
        <f t="shared" ca="1" si="70"/>
        <v>24</v>
      </c>
      <c r="L178" s="5">
        <f t="shared" ca="1" si="71"/>
        <v>0.75208333333333366</v>
      </c>
      <c r="M178" s="27">
        <f t="shared" ca="1" si="84"/>
        <v>0.89105442630511467</v>
      </c>
      <c r="N178" s="27">
        <f t="shared" ca="1" si="84"/>
        <v>0.73943461276761979</v>
      </c>
      <c r="O178" s="8">
        <f t="shared" ca="1" si="72"/>
        <v>363</v>
      </c>
      <c r="P178" s="6">
        <f t="shared" ca="1" si="73"/>
        <v>0.25208333333333333</v>
      </c>
      <c r="Q178" s="5">
        <f t="shared" ca="1" si="74"/>
        <v>1.0041666666666669</v>
      </c>
      <c r="R178" s="27">
        <f t="shared" ca="1" si="85"/>
        <v>0.20135633292704247</v>
      </c>
      <c r="S178" s="27">
        <f t="shared" ca="1" si="85"/>
        <v>0.8772013496166926</v>
      </c>
      <c r="T178" s="27">
        <f t="shared" ca="1" si="75"/>
        <v>38</v>
      </c>
      <c r="U178" s="5">
        <f t="shared" ca="1" si="76"/>
        <v>1.0305555555555557</v>
      </c>
      <c r="V178" s="27">
        <f t="shared" ca="1" si="77"/>
        <v>454</v>
      </c>
      <c r="W178" s="35">
        <f t="shared" ca="1" si="78"/>
        <v>44198.030555555561</v>
      </c>
      <c r="X178" s="6" t="str">
        <f t="shared" ca="1" si="79"/>
        <v>Late</v>
      </c>
      <c r="Y178" s="6">
        <f t="shared" ca="1" si="80"/>
        <v>2.7083333341579419E-2</v>
      </c>
      <c r="Z178" s="8">
        <f t="shared" ca="1" si="64"/>
        <v>0</v>
      </c>
      <c r="AA178" s="8">
        <f t="shared" ca="1" si="81"/>
        <v>39</v>
      </c>
      <c r="AB178" s="8">
        <f t="shared" ca="1" si="65"/>
        <v>390</v>
      </c>
    </row>
    <row r="179" spans="1:28">
      <c r="A179" s="11">
        <v>0.71527777777777801</v>
      </c>
      <c r="B179" s="34">
        <v>44197.715277777781</v>
      </c>
      <c r="C179" s="8">
        <f t="shared" ca="1" si="82"/>
        <v>0.64059204992765406</v>
      </c>
      <c r="D179" s="8">
        <f t="shared" ca="1" si="82"/>
        <v>0.77465824104515268</v>
      </c>
      <c r="E179">
        <f t="shared" ca="1" si="66"/>
        <v>-5</v>
      </c>
      <c r="F179" s="6">
        <f t="shared" ca="1" si="67"/>
        <v>3.472222222222222E-3</v>
      </c>
      <c r="G179" t="str">
        <f t="shared" ca="1" si="68"/>
        <v>Early Departure</v>
      </c>
      <c r="H179" s="5">
        <f t="shared" ca="1" si="69"/>
        <v>0.7118055555555558</v>
      </c>
      <c r="I179">
        <f t="shared" ca="1" si="83"/>
        <v>0.79029927008894185</v>
      </c>
      <c r="J179">
        <f t="shared" ca="1" si="83"/>
        <v>8.940198302041702E-2</v>
      </c>
      <c r="K179">
        <f t="shared" ca="1" si="70"/>
        <v>12</v>
      </c>
      <c r="L179" s="5">
        <f t="shared" ca="1" si="71"/>
        <v>0.72013888888888911</v>
      </c>
      <c r="M179" s="27">
        <f t="shared" ca="1" si="84"/>
        <v>0.99355173183474177</v>
      </c>
      <c r="N179" s="27">
        <f t="shared" ca="1" si="84"/>
        <v>9.9618654687840924E-2</v>
      </c>
      <c r="O179" s="8">
        <f t="shared" ca="1" si="72"/>
        <v>322</v>
      </c>
      <c r="P179" s="6">
        <f t="shared" ca="1" si="73"/>
        <v>0.22361111111111109</v>
      </c>
      <c r="Q179" s="5">
        <f t="shared" ca="1" si="74"/>
        <v>0.9437500000000002</v>
      </c>
      <c r="R179" s="27">
        <f t="shared" ca="1" si="85"/>
        <v>0.20111821277032216</v>
      </c>
      <c r="S179" s="27">
        <f t="shared" ca="1" si="85"/>
        <v>7.9023119805699982E-2</v>
      </c>
      <c r="T179" s="27">
        <f t="shared" ca="1" si="75"/>
        <v>8</v>
      </c>
      <c r="U179" s="5">
        <f t="shared" ca="1" si="76"/>
        <v>0.94930555555555574</v>
      </c>
      <c r="V179" s="27">
        <f t="shared" ca="1" si="77"/>
        <v>337</v>
      </c>
      <c r="W179" s="35">
        <f t="shared" ca="1" si="78"/>
        <v>44197.949305555558</v>
      </c>
      <c r="X179" s="6" t="str">
        <f t="shared" ca="1" si="79"/>
        <v>Early Arrival</v>
      </c>
      <c r="Y179" s="6">
        <f t="shared" ca="1" si="80"/>
        <v>5.4166666661330964E-2</v>
      </c>
      <c r="Z179" s="8">
        <f t="shared" ca="1" si="64"/>
        <v>1</v>
      </c>
      <c r="AA179" s="8">
        <f t="shared" ca="1" si="81"/>
        <v>18</v>
      </c>
      <c r="AB179" s="8">
        <f t="shared" ca="1" si="65"/>
        <v>480</v>
      </c>
    </row>
    <row r="180" spans="1:28">
      <c r="A180" s="3">
        <v>0.71527777777777801</v>
      </c>
      <c r="B180" s="34">
        <v>44197.715277777781</v>
      </c>
      <c r="C180" s="8">
        <f t="shared" ca="1" si="82"/>
        <v>0.41236858182879921</v>
      </c>
      <c r="D180" s="8">
        <f t="shared" ca="1" si="82"/>
        <v>0.82922095298267073</v>
      </c>
      <c r="E180">
        <f t="shared" ca="1" si="66"/>
        <v>39</v>
      </c>
      <c r="F180" s="6">
        <f t="shared" ca="1" si="67"/>
        <v>2.7083333333333334E-2</v>
      </c>
      <c r="G180" t="str">
        <f t="shared" ca="1" si="68"/>
        <v>Late</v>
      </c>
      <c r="H180" s="5">
        <f t="shared" ca="1" si="69"/>
        <v>0.74236111111111136</v>
      </c>
      <c r="I180">
        <f t="shared" ca="1" si="83"/>
        <v>0.3909625475480234</v>
      </c>
      <c r="J180">
        <f t="shared" ca="1" si="83"/>
        <v>0.67877678764621707</v>
      </c>
      <c r="K180">
        <f t="shared" ca="1" si="70"/>
        <v>30</v>
      </c>
      <c r="L180" s="5">
        <f t="shared" ca="1" si="71"/>
        <v>0.76319444444444473</v>
      </c>
      <c r="M180" s="27">
        <f t="shared" ca="1" si="84"/>
        <v>0.88287531262255114</v>
      </c>
      <c r="N180" s="27">
        <f t="shared" ca="1" si="84"/>
        <v>0.72064999820909048</v>
      </c>
      <c r="O180" s="8">
        <f t="shared" ca="1" si="72"/>
        <v>361</v>
      </c>
      <c r="P180" s="6">
        <f t="shared" ca="1" si="73"/>
        <v>0.25069444444444444</v>
      </c>
      <c r="Q180" s="5">
        <f t="shared" ca="1" si="74"/>
        <v>1.0138888888888893</v>
      </c>
      <c r="R180" s="27">
        <f t="shared" ca="1" si="85"/>
        <v>0.54294034923096435</v>
      </c>
      <c r="S180" s="27">
        <f t="shared" ca="1" si="85"/>
        <v>0.5673872346340092</v>
      </c>
      <c r="T180" s="27">
        <f t="shared" ca="1" si="75"/>
        <v>23</v>
      </c>
      <c r="U180" s="5">
        <f t="shared" ca="1" si="76"/>
        <v>1.0298611111111116</v>
      </c>
      <c r="V180" s="27">
        <f t="shared" ca="1" si="77"/>
        <v>453</v>
      </c>
      <c r="W180" s="35">
        <f t="shared" ca="1" si="78"/>
        <v>44198.029861111114</v>
      </c>
      <c r="X180" s="6" t="str">
        <f t="shared" ca="1" si="79"/>
        <v>Late</v>
      </c>
      <c r="Y180" s="6">
        <f t="shared" ca="1" si="80"/>
        <v>2.6388888894871343E-2</v>
      </c>
      <c r="Z180" s="8">
        <f t="shared" ca="1" si="64"/>
        <v>0</v>
      </c>
      <c r="AA180" s="8">
        <f t="shared" ca="1" si="81"/>
        <v>38</v>
      </c>
      <c r="AB180" s="8">
        <f t="shared" ca="1" si="65"/>
        <v>380</v>
      </c>
    </row>
    <row r="181" spans="1:28">
      <c r="A181" s="11">
        <v>0.71527777777777801</v>
      </c>
      <c r="B181" s="34">
        <v>44197.715277777781</v>
      </c>
      <c r="C181" s="8">
        <f t="shared" ca="1" si="82"/>
        <v>0.56794339425953311</v>
      </c>
      <c r="D181" s="8">
        <f t="shared" ca="1" si="82"/>
        <v>0.13420626981118833</v>
      </c>
      <c r="E181">
        <f t="shared" ca="1" si="66"/>
        <v>0</v>
      </c>
      <c r="F181" s="6">
        <f t="shared" ca="1" si="67"/>
        <v>0</v>
      </c>
      <c r="G181" t="str">
        <f t="shared" ca="1" si="68"/>
        <v>On Time</v>
      </c>
      <c r="H181" s="5">
        <f t="shared" ca="1" si="69"/>
        <v>0.71527777777777801</v>
      </c>
      <c r="I181">
        <f t="shared" ca="1" si="83"/>
        <v>0.90106436161140213</v>
      </c>
      <c r="J181">
        <f t="shared" ca="1" si="83"/>
        <v>1.7770275022709892E-2</v>
      </c>
      <c r="K181">
        <f t="shared" ca="1" si="70"/>
        <v>11</v>
      </c>
      <c r="L181" s="5">
        <f t="shared" ca="1" si="71"/>
        <v>0.72291666666666687</v>
      </c>
      <c r="M181" s="27">
        <f t="shared" ca="1" si="84"/>
        <v>0.91852842712256844</v>
      </c>
      <c r="N181" s="27">
        <f t="shared" ca="1" si="84"/>
        <v>0.72900309187644263</v>
      </c>
      <c r="O181" s="8">
        <f t="shared" ca="1" si="72"/>
        <v>362</v>
      </c>
      <c r="P181" s="6">
        <f t="shared" ca="1" si="73"/>
        <v>0.25138888888888888</v>
      </c>
      <c r="Q181" s="5">
        <f t="shared" ca="1" si="74"/>
        <v>0.97430555555555576</v>
      </c>
      <c r="R181" s="27">
        <f t="shared" ca="1" si="85"/>
        <v>0.10528171308896439</v>
      </c>
      <c r="S181" s="27">
        <f t="shared" ca="1" si="85"/>
        <v>0.10681427706492297</v>
      </c>
      <c r="T181" s="27">
        <f t="shared" ca="1" si="75"/>
        <v>9</v>
      </c>
      <c r="U181" s="5">
        <f t="shared" ca="1" si="76"/>
        <v>0.98055555555555574</v>
      </c>
      <c r="V181" s="27">
        <f t="shared" ca="1" si="77"/>
        <v>382</v>
      </c>
      <c r="W181" s="35">
        <f t="shared" ca="1" si="78"/>
        <v>44197.980555555558</v>
      </c>
      <c r="X181" s="6" t="str">
        <f t="shared" ca="1" si="79"/>
        <v>Early Arrival</v>
      </c>
      <c r="Y181" s="6">
        <f t="shared" ca="1" si="80"/>
        <v>2.2916666661330964E-2</v>
      </c>
      <c r="Z181" s="8">
        <f t="shared" ca="1" si="64"/>
        <v>0</v>
      </c>
      <c r="AA181" s="8">
        <f t="shared" ca="1" si="81"/>
        <v>33</v>
      </c>
      <c r="AB181" s="8">
        <f t="shared" ca="1" si="65"/>
        <v>30</v>
      </c>
    </row>
    <row r="182" spans="1:28">
      <c r="A182" s="3">
        <v>0.71527777777777801</v>
      </c>
      <c r="B182" s="34">
        <v>44197.715277777781</v>
      </c>
      <c r="C182" s="8">
        <f t="shared" ca="1" si="82"/>
        <v>0.15185982716660962</v>
      </c>
      <c r="D182" s="8">
        <f t="shared" ca="1" si="82"/>
        <v>0.33084541307535797</v>
      </c>
      <c r="E182">
        <f t="shared" ca="1" si="66"/>
        <v>9</v>
      </c>
      <c r="F182" s="6">
        <f t="shared" ca="1" si="67"/>
        <v>6.2499999999999995E-3</v>
      </c>
      <c r="G182" t="str">
        <f t="shared" ca="1" si="68"/>
        <v>Late</v>
      </c>
      <c r="H182" s="5">
        <f t="shared" ca="1" si="69"/>
        <v>0.72152777777777799</v>
      </c>
      <c r="I182">
        <f t="shared" ca="1" si="83"/>
        <v>0.89672312672690435</v>
      </c>
      <c r="J182">
        <f t="shared" ca="1" si="83"/>
        <v>0.48187315268832631</v>
      </c>
      <c r="K182">
        <f t="shared" ca="1" si="70"/>
        <v>23</v>
      </c>
      <c r="L182" s="5">
        <f t="shared" ca="1" si="71"/>
        <v>0.73750000000000027</v>
      </c>
      <c r="M182" s="27">
        <f t="shared" ca="1" si="84"/>
        <v>0.72722745166681835</v>
      </c>
      <c r="N182" s="27">
        <f t="shared" ca="1" si="84"/>
        <v>0.59030851748576962</v>
      </c>
      <c r="O182" s="8">
        <f t="shared" ca="1" si="72"/>
        <v>351</v>
      </c>
      <c r="P182" s="6">
        <f t="shared" ca="1" si="73"/>
        <v>0.24374999999999999</v>
      </c>
      <c r="Q182" s="5">
        <f t="shared" ca="1" si="74"/>
        <v>0.98125000000000029</v>
      </c>
      <c r="R182" s="27">
        <f t="shared" ca="1" si="85"/>
        <v>0.2674663886641</v>
      </c>
      <c r="S182" s="27">
        <f t="shared" ca="1" si="85"/>
        <v>0.65775033348825429</v>
      </c>
      <c r="T182" s="27">
        <f t="shared" ca="1" si="75"/>
        <v>27</v>
      </c>
      <c r="U182" s="5">
        <f t="shared" ca="1" si="76"/>
        <v>1.0000000000000002</v>
      </c>
      <c r="V182" s="27">
        <f t="shared" ca="1" si="77"/>
        <v>410</v>
      </c>
      <c r="W182" s="35">
        <f t="shared" ca="1" si="78"/>
        <v>44198</v>
      </c>
      <c r="X182" s="6" t="str">
        <f t="shared" ca="1" si="79"/>
        <v>Early Arrival</v>
      </c>
      <c r="Y182" s="6">
        <f t="shared" ca="1" si="80"/>
        <v>3.4722222189884633E-3</v>
      </c>
      <c r="Z182" s="8">
        <f t="shared" ca="1" si="64"/>
        <v>0</v>
      </c>
      <c r="AA182" s="8">
        <f t="shared" ca="1" si="81"/>
        <v>5</v>
      </c>
      <c r="AB182" s="8">
        <f t="shared" ca="1" si="65"/>
        <v>-50</v>
      </c>
    </row>
    <row r="183" spans="1:28">
      <c r="A183" s="11">
        <v>0.71527777777777801</v>
      </c>
      <c r="B183" s="34">
        <v>44197.715277777781</v>
      </c>
      <c r="C183" s="8">
        <f t="shared" ca="1" si="82"/>
        <v>0.52468885765702544</v>
      </c>
      <c r="D183" s="8">
        <f t="shared" ca="1" si="82"/>
        <v>0.90995518004015929</v>
      </c>
      <c r="E183">
        <f t="shared" ca="1" si="66"/>
        <v>53</v>
      </c>
      <c r="F183" s="6">
        <f t="shared" ca="1" si="67"/>
        <v>3.6805555555555557E-2</v>
      </c>
      <c r="G183" t="str">
        <f t="shared" ca="1" si="68"/>
        <v>Late</v>
      </c>
      <c r="H183" s="5">
        <f t="shared" ca="1" si="69"/>
        <v>0.75208333333333355</v>
      </c>
      <c r="I183">
        <f t="shared" ca="1" si="83"/>
        <v>7.8420884894159215E-3</v>
      </c>
      <c r="J183">
        <f t="shared" ca="1" si="83"/>
        <v>0.84685975213512654</v>
      </c>
      <c r="K183">
        <f t="shared" ca="1" si="70"/>
        <v>29</v>
      </c>
      <c r="L183" s="5">
        <f t="shared" ca="1" si="71"/>
        <v>0.77222222222222248</v>
      </c>
      <c r="M183" s="27">
        <f t="shared" ca="1" si="84"/>
        <v>0.91112185154956726</v>
      </c>
      <c r="N183" s="27">
        <f t="shared" ca="1" si="84"/>
        <v>0.76871348013272622</v>
      </c>
      <c r="O183" s="8">
        <f t="shared" ca="1" si="72"/>
        <v>366</v>
      </c>
      <c r="P183" s="6">
        <f t="shared" ca="1" si="73"/>
        <v>0.25416666666666665</v>
      </c>
      <c r="Q183" s="5">
        <f t="shared" ca="1" si="74"/>
        <v>1.026388888888889</v>
      </c>
      <c r="R183" s="27">
        <f t="shared" ca="1" si="85"/>
        <v>0.18949260454345751</v>
      </c>
      <c r="S183" s="27">
        <f t="shared" ca="1" si="85"/>
        <v>0.5459409577863612</v>
      </c>
      <c r="T183" s="27">
        <f t="shared" ca="1" si="75"/>
        <v>22</v>
      </c>
      <c r="U183" s="5">
        <f t="shared" ca="1" si="76"/>
        <v>1.0416666666666667</v>
      </c>
      <c r="V183" s="27">
        <f t="shared" ca="1" si="77"/>
        <v>470</v>
      </c>
      <c r="W183" s="35">
        <f t="shared" ca="1" si="78"/>
        <v>44198.041666666672</v>
      </c>
      <c r="X183" s="6" t="str">
        <f t="shared" ca="1" si="79"/>
        <v>Late</v>
      </c>
      <c r="Y183" s="6">
        <f t="shared" ca="1" si="80"/>
        <v>3.8194444452528842E-2</v>
      </c>
      <c r="Z183" s="8">
        <f t="shared" ca="1" si="64"/>
        <v>0</v>
      </c>
      <c r="AA183" s="8">
        <f t="shared" ca="1" si="81"/>
        <v>55</v>
      </c>
      <c r="AB183" s="8">
        <f t="shared" ca="1" si="65"/>
        <v>550</v>
      </c>
    </row>
    <row r="184" spans="1:28">
      <c r="A184" s="3">
        <v>0.71527777777777801</v>
      </c>
      <c r="B184" s="34">
        <v>44197.715277777781</v>
      </c>
      <c r="C184" s="8">
        <f t="shared" ca="1" si="82"/>
        <v>0.80721363915054312</v>
      </c>
      <c r="D184" s="8">
        <f t="shared" ca="1" si="82"/>
        <v>0.37593822032839308</v>
      </c>
      <c r="E184">
        <f t="shared" ca="1" si="66"/>
        <v>-1</v>
      </c>
      <c r="F184" s="6">
        <f t="shared" ca="1" si="67"/>
        <v>6.9444444444444447E-4</v>
      </c>
      <c r="G184" t="str">
        <f t="shared" ca="1" si="68"/>
        <v>Early Departure</v>
      </c>
      <c r="H184" s="5">
        <f t="shared" ca="1" si="69"/>
        <v>0.71458333333333357</v>
      </c>
      <c r="I184">
        <f t="shared" ca="1" si="83"/>
        <v>0.9540126001639696</v>
      </c>
      <c r="J184">
        <f t="shared" ca="1" si="83"/>
        <v>5.6717146471459534E-2</v>
      </c>
      <c r="K184">
        <f t="shared" ca="1" si="70"/>
        <v>12</v>
      </c>
      <c r="L184" s="5">
        <f t="shared" ca="1" si="71"/>
        <v>0.72291666666666687</v>
      </c>
      <c r="M184" s="27">
        <f t="shared" ca="1" si="84"/>
        <v>0.65764675028828146</v>
      </c>
      <c r="N184" s="27">
        <f t="shared" ca="1" si="84"/>
        <v>0.45933112507551443</v>
      </c>
      <c r="O184" s="8">
        <f t="shared" ca="1" si="72"/>
        <v>342</v>
      </c>
      <c r="P184" s="6">
        <f t="shared" ca="1" si="73"/>
        <v>0.23750000000000002</v>
      </c>
      <c r="Q184" s="5">
        <f t="shared" ca="1" si="74"/>
        <v>0.96041666666666692</v>
      </c>
      <c r="R184" s="27">
        <f t="shared" ca="1" si="85"/>
        <v>0.21893811324176404</v>
      </c>
      <c r="S184" s="27">
        <f t="shared" ca="1" si="85"/>
        <v>0.43391502273359817</v>
      </c>
      <c r="T184" s="27">
        <f t="shared" ca="1" si="75"/>
        <v>18</v>
      </c>
      <c r="U184" s="5">
        <f t="shared" ca="1" si="76"/>
        <v>0.97291666666666687</v>
      </c>
      <c r="V184" s="27">
        <f t="shared" ca="1" si="77"/>
        <v>371</v>
      </c>
      <c r="W184" s="35">
        <f t="shared" ca="1" si="78"/>
        <v>44197.972916666673</v>
      </c>
      <c r="X184" s="6" t="str">
        <f t="shared" ca="1" si="79"/>
        <v>Early Arrival</v>
      </c>
      <c r="Y184" s="6">
        <f t="shared" ca="1" si="80"/>
        <v>3.0555555546015967E-2</v>
      </c>
      <c r="Z184" s="8">
        <f t="shared" ca="1" si="64"/>
        <v>0</v>
      </c>
      <c r="AA184" s="8">
        <f t="shared" ca="1" si="81"/>
        <v>44</v>
      </c>
      <c r="AB184" s="8">
        <f t="shared" ca="1" si="65"/>
        <v>140</v>
      </c>
    </row>
    <row r="185" spans="1:28">
      <c r="A185" s="11">
        <v>0.71527777777777801</v>
      </c>
      <c r="B185" s="34">
        <v>44197.715277777781</v>
      </c>
      <c r="C185" s="8">
        <f t="shared" ca="1" si="82"/>
        <v>0.56103465289580456</v>
      </c>
      <c r="D185" s="8">
        <f t="shared" ca="1" si="82"/>
        <v>0.74940688080399198</v>
      </c>
      <c r="E185">
        <f t="shared" ca="1" si="66"/>
        <v>-4</v>
      </c>
      <c r="F185" s="6">
        <f t="shared" ca="1" si="67"/>
        <v>2.7777777777777779E-3</v>
      </c>
      <c r="G185" t="str">
        <f t="shared" ca="1" si="68"/>
        <v>Early Departure</v>
      </c>
      <c r="H185" s="5">
        <f t="shared" ca="1" si="69"/>
        <v>0.71250000000000024</v>
      </c>
      <c r="I185">
        <f t="shared" ca="1" si="83"/>
        <v>0.60889128639133605</v>
      </c>
      <c r="J185">
        <f t="shared" ca="1" si="83"/>
        <v>0.15461064582363815</v>
      </c>
      <c r="K185">
        <f t="shared" ca="1" si="70"/>
        <v>14</v>
      </c>
      <c r="L185" s="5">
        <f t="shared" ca="1" si="71"/>
        <v>0.72222222222222243</v>
      </c>
      <c r="M185" s="27">
        <f t="shared" ca="1" si="84"/>
        <v>2.7937329867988803E-2</v>
      </c>
      <c r="N185" s="27">
        <f t="shared" ca="1" si="84"/>
        <v>0.83416709416183343</v>
      </c>
      <c r="O185" s="8">
        <f t="shared" ca="1" si="72"/>
        <v>356</v>
      </c>
      <c r="P185" s="6">
        <f t="shared" ca="1" si="73"/>
        <v>0.24722222222222223</v>
      </c>
      <c r="Q185" s="5">
        <f t="shared" ca="1" si="74"/>
        <v>0.96944444444444466</v>
      </c>
      <c r="R185" s="27">
        <f t="shared" ca="1" si="85"/>
        <v>0.29927377898128138</v>
      </c>
      <c r="S185" s="27">
        <f t="shared" ca="1" si="85"/>
        <v>0.54425925473596493</v>
      </c>
      <c r="T185" s="27">
        <f t="shared" ca="1" si="75"/>
        <v>22</v>
      </c>
      <c r="U185" s="5">
        <f t="shared" ca="1" si="76"/>
        <v>0.98472222222222239</v>
      </c>
      <c r="V185" s="27">
        <f t="shared" ca="1" si="77"/>
        <v>388</v>
      </c>
      <c r="W185" s="35">
        <f t="shared" ca="1" si="78"/>
        <v>44197.984722222223</v>
      </c>
      <c r="X185" s="6" t="str">
        <f t="shared" ca="1" si="79"/>
        <v>Early Arrival</v>
      </c>
      <c r="Y185" s="6">
        <f t="shared" ca="1" si="80"/>
        <v>1.8749999995634425E-2</v>
      </c>
      <c r="Z185" s="8">
        <f t="shared" ca="1" si="64"/>
        <v>0</v>
      </c>
      <c r="AA185" s="8">
        <f t="shared" ca="1" si="81"/>
        <v>27</v>
      </c>
      <c r="AB185" s="8">
        <f t="shared" ca="1" si="65"/>
        <v>-270</v>
      </c>
    </row>
    <row r="186" spans="1:28">
      <c r="A186" s="3">
        <v>0.71527777777777801</v>
      </c>
      <c r="B186" s="34">
        <v>44197.715277777781</v>
      </c>
      <c r="C186" s="8">
        <f t="shared" ca="1" si="82"/>
        <v>0.90311738740904457</v>
      </c>
      <c r="D186" s="8">
        <f t="shared" ca="1" si="82"/>
        <v>0.96910210128998853</v>
      </c>
      <c r="E186">
        <f t="shared" ca="1" si="66"/>
        <v>0</v>
      </c>
      <c r="F186" s="6">
        <f t="shared" ca="1" si="67"/>
        <v>0</v>
      </c>
      <c r="G186" t="str">
        <f t="shared" ca="1" si="68"/>
        <v>On Time</v>
      </c>
      <c r="H186" s="5">
        <f t="shared" ca="1" si="69"/>
        <v>0.71527777777777801</v>
      </c>
      <c r="I186">
        <f t="shared" ca="1" si="83"/>
        <v>0.9622810860760499</v>
      </c>
      <c r="J186">
        <f t="shared" ca="1" si="83"/>
        <v>0.99266543663565976</v>
      </c>
      <c r="K186">
        <f t="shared" ca="1" si="70"/>
        <v>51</v>
      </c>
      <c r="L186" s="5">
        <f t="shared" ca="1" si="71"/>
        <v>0.75069444444444466</v>
      </c>
      <c r="M186" s="27">
        <f t="shared" ca="1" si="84"/>
        <v>0.11750580295387214</v>
      </c>
      <c r="N186" s="27">
        <f t="shared" ca="1" si="84"/>
        <v>0.80700007573560584</v>
      </c>
      <c r="O186" s="8">
        <f t="shared" ca="1" si="72"/>
        <v>355</v>
      </c>
      <c r="P186" s="6">
        <f t="shared" ca="1" si="73"/>
        <v>0.24652777777777779</v>
      </c>
      <c r="Q186" s="5">
        <f t="shared" ca="1" si="74"/>
        <v>0.99722222222222245</v>
      </c>
      <c r="R186" s="27">
        <f t="shared" ca="1" si="85"/>
        <v>0.65764833041480875</v>
      </c>
      <c r="S186" s="27">
        <f t="shared" ca="1" si="85"/>
        <v>0.27741783297978673</v>
      </c>
      <c r="T186" s="27">
        <f t="shared" ca="1" si="75"/>
        <v>14</v>
      </c>
      <c r="U186" s="5">
        <f t="shared" ca="1" si="76"/>
        <v>1.0069444444444446</v>
      </c>
      <c r="V186" s="27">
        <f t="shared" ca="1" si="77"/>
        <v>420</v>
      </c>
      <c r="W186" s="35">
        <f t="shared" ca="1" si="78"/>
        <v>44198.006944444445</v>
      </c>
      <c r="X186" s="6" t="str">
        <f t="shared" ca="1" si="79"/>
        <v>Late</v>
      </c>
      <c r="Y186" s="6">
        <f t="shared" ca="1" si="80"/>
        <v>3.4722222262644209E-3</v>
      </c>
      <c r="Z186" s="8">
        <f t="shared" ca="1" si="64"/>
        <v>0</v>
      </c>
      <c r="AA186" s="8">
        <f t="shared" ca="1" si="81"/>
        <v>5</v>
      </c>
      <c r="AB186" s="8">
        <f t="shared" ca="1" si="65"/>
        <v>50</v>
      </c>
    </row>
    <row r="187" spans="1:28">
      <c r="A187" s="11">
        <v>0.71527777777777801</v>
      </c>
      <c r="B187" s="34">
        <v>44197.715277777781</v>
      </c>
      <c r="C187" s="8">
        <f t="shared" ca="1" si="82"/>
        <v>0.2160626764795669</v>
      </c>
      <c r="D187" s="8">
        <f t="shared" ca="1" si="82"/>
        <v>8.8149260745373326E-2</v>
      </c>
      <c r="E187">
        <f t="shared" ca="1" si="66"/>
        <v>2</v>
      </c>
      <c r="F187" s="6">
        <f t="shared" ca="1" si="67"/>
        <v>1.3888888888888889E-3</v>
      </c>
      <c r="G187" t="str">
        <f t="shared" ca="1" si="68"/>
        <v>Late</v>
      </c>
      <c r="H187" s="5">
        <f t="shared" ca="1" si="69"/>
        <v>0.7166666666666669</v>
      </c>
      <c r="I187">
        <f t="shared" ca="1" si="83"/>
        <v>0.53756060805620298</v>
      </c>
      <c r="J187">
        <f t="shared" ca="1" si="83"/>
        <v>0.84608625255793268</v>
      </c>
      <c r="K187">
        <f t="shared" ca="1" si="70"/>
        <v>37</v>
      </c>
      <c r="L187" s="5">
        <f t="shared" ca="1" si="71"/>
        <v>0.74236111111111136</v>
      </c>
      <c r="M187" s="27">
        <f t="shared" ca="1" si="84"/>
        <v>0.21434900720653782</v>
      </c>
      <c r="N187" s="27">
        <f t="shared" ca="1" si="84"/>
        <v>0.35454801533705449</v>
      </c>
      <c r="O187" s="8">
        <f t="shared" ca="1" si="72"/>
        <v>335</v>
      </c>
      <c r="P187" s="6">
        <f t="shared" ca="1" si="73"/>
        <v>0.23263888888888887</v>
      </c>
      <c r="Q187" s="5">
        <f t="shared" ca="1" si="74"/>
        <v>0.9750000000000002</v>
      </c>
      <c r="R187" s="27">
        <f t="shared" ca="1" si="85"/>
        <v>3.7693470759706305E-2</v>
      </c>
      <c r="S187" s="27">
        <f t="shared" ca="1" si="85"/>
        <v>0.46855334370663915</v>
      </c>
      <c r="T187" s="27">
        <f t="shared" ca="1" si="75"/>
        <v>14</v>
      </c>
      <c r="U187" s="5">
        <f t="shared" ca="1" si="76"/>
        <v>0.98472222222222239</v>
      </c>
      <c r="V187" s="27">
        <f t="shared" ca="1" si="77"/>
        <v>388</v>
      </c>
      <c r="W187" s="35">
        <f t="shared" ca="1" si="78"/>
        <v>44197.984722222223</v>
      </c>
      <c r="X187" s="6" t="str">
        <f t="shared" ca="1" si="79"/>
        <v>Early Arrival</v>
      </c>
      <c r="Y187" s="6">
        <f t="shared" ca="1" si="80"/>
        <v>1.8749999995634425E-2</v>
      </c>
      <c r="Z187" s="8">
        <f t="shared" ca="1" si="64"/>
        <v>0</v>
      </c>
      <c r="AA187" s="8">
        <f t="shared" ca="1" si="81"/>
        <v>27</v>
      </c>
      <c r="AB187" s="8">
        <f t="shared" ca="1" si="65"/>
        <v>-270</v>
      </c>
    </row>
    <row r="188" spans="1:28">
      <c r="A188" s="3">
        <v>0.71527777777777801</v>
      </c>
      <c r="B188" s="34">
        <v>44197.715277777781</v>
      </c>
      <c r="C188" s="8">
        <f t="shared" ca="1" si="82"/>
        <v>0.216827544607884</v>
      </c>
      <c r="D188" s="8">
        <f t="shared" ca="1" si="82"/>
        <v>0.92507740060125454</v>
      </c>
      <c r="E188">
        <f t="shared" ca="1" si="66"/>
        <v>57</v>
      </c>
      <c r="F188" s="6">
        <f t="shared" ca="1" si="67"/>
        <v>3.9583333333333331E-2</v>
      </c>
      <c r="G188" t="str">
        <f t="shared" ca="1" si="68"/>
        <v>Late</v>
      </c>
      <c r="H188" s="5">
        <f t="shared" ca="1" si="69"/>
        <v>0.75486111111111132</v>
      </c>
      <c r="I188">
        <f t="shared" ca="1" si="83"/>
        <v>4.9670593905672078E-2</v>
      </c>
      <c r="J188">
        <f t="shared" ca="1" si="83"/>
        <v>0.10935590483345958</v>
      </c>
      <c r="K188">
        <f t="shared" ca="1" si="70"/>
        <v>11</v>
      </c>
      <c r="L188" s="5">
        <f t="shared" ca="1" si="71"/>
        <v>0.76250000000000018</v>
      </c>
      <c r="M188" s="27">
        <f t="shared" ca="1" si="84"/>
        <v>0.99248094560194355</v>
      </c>
      <c r="N188" s="27">
        <f t="shared" ca="1" si="84"/>
        <v>6.8140345989222029E-2</v>
      </c>
      <c r="O188" s="8">
        <f t="shared" ca="1" si="72"/>
        <v>320</v>
      </c>
      <c r="P188" s="6">
        <f t="shared" ca="1" si="73"/>
        <v>0.22222222222222221</v>
      </c>
      <c r="Q188" s="5">
        <f t="shared" ca="1" si="74"/>
        <v>0.98472222222222239</v>
      </c>
      <c r="R188" s="27">
        <f t="shared" ca="1" si="85"/>
        <v>0.79987584363497377</v>
      </c>
      <c r="S188" s="27">
        <f t="shared" ca="1" si="85"/>
        <v>3.0171548583475261E-3</v>
      </c>
      <c r="T188" s="27">
        <f t="shared" ca="1" si="75"/>
        <v>6</v>
      </c>
      <c r="U188" s="5">
        <f t="shared" ca="1" si="76"/>
        <v>0.98888888888888904</v>
      </c>
      <c r="V188" s="27">
        <f t="shared" ca="1" si="77"/>
        <v>394</v>
      </c>
      <c r="W188" s="35">
        <f t="shared" ca="1" si="78"/>
        <v>44197.988888888889</v>
      </c>
      <c r="X188" s="6" t="str">
        <f t="shared" ca="1" si="79"/>
        <v>Early Arrival</v>
      </c>
      <c r="Y188" s="6">
        <f t="shared" ca="1" si="80"/>
        <v>1.4583333329937886E-2</v>
      </c>
      <c r="Z188" s="8">
        <f t="shared" ca="1" si="64"/>
        <v>0</v>
      </c>
      <c r="AA188" s="8">
        <f t="shared" ca="1" si="81"/>
        <v>21</v>
      </c>
      <c r="AB188" s="8">
        <f t="shared" ca="1" si="65"/>
        <v>-210</v>
      </c>
    </row>
    <row r="189" spans="1:28">
      <c r="A189" s="11">
        <v>0.71527777777777801</v>
      </c>
      <c r="B189" s="34">
        <v>44197.715277777781</v>
      </c>
      <c r="C189" s="8">
        <f t="shared" ca="1" si="82"/>
        <v>0.57250740456735294</v>
      </c>
      <c r="D189" s="8">
        <f t="shared" ca="1" si="82"/>
        <v>0.22719703784154355</v>
      </c>
      <c r="E189">
        <f t="shared" ca="1" si="66"/>
        <v>-1</v>
      </c>
      <c r="F189" s="6">
        <f t="shared" ca="1" si="67"/>
        <v>6.9444444444444447E-4</v>
      </c>
      <c r="G189" t="str">
        <f t="shared" ca="1" si="68"/>
        <v>Early Departure</v>
      </c>
      <c r="H189" s="5">
        <f t="shared" ca="1" si="69"/>
        <v>0.71458333333333357</v>
      </c>
      <c r="I189">
        <f t="shared" ca="1" si="83"/>
        <v>0.7518123560879183</v>
      </c>
      <c r="J189">
        <f t="shared" ca="1" si="83"/>
        <v>0.36381170355986403</v>
      </c>
      <c r="K189">
        <f t="shared" ca="1" si="70"/>
        <v>19</v>
      </c>
      <c r="L189" s="5">
        <f t="shared" ca="1" si="71"/>
        <v>0.72777777777777797</v>
      </c>
      <c r="M189" s="27">
        <f t="shared" ca="1" si="84"/>
        <v>0.29587493995009961</v>
      </c>
      <c r="N189" s="27">
        <f t="shared" ca="1" si="84"/>
        <v>0.12610259210604258</v>
      </c>
      <c r="O189" s="8">
        <f t="shared" ca="1" si="72"/>
        <v>320</v>
      </c>
      <c r="P189" s="6">
        <f t="shared" ca="1" si="73"/>
        <v>0.22222222222222221</v>
      </c>
      <c r="Q189" s="5">
        <f t="shared" ca="1" si="74"/>
        <v>0.95000000000000018</v>
      </c>
      <c r="R189" s="27">
        <f t="shared" ca="1" si="85"/>
        <v>0.62436866393711543</v>
      </c>
      <c r="S189" s="27">
        <f t="shared" ca="1" si="85"/>
        <v>3.6269212518719729E-2</v>
      </c>
      <c r="T189" s="27">
        <f t="shared" ca="1" si="75"/>
        <v>7</v>
      </c>
      <c r="U189" s="5">
        <f t="shared" ca="1" si="76"/>
        <v>0.95486111111111127</v>
      </c>
      <c r="V189" s="27">
        <f t="shared" ca="1" si="77"/>
        <v>345</v>
      </c>
      <c r="W189" s="35">
        <f t="shared" ca="1" si="78"/>
        <v>44197.954861111117</v>
      </c>
      <c r="X189" s="6" t="str">
        <f t="shared" ca="1" si="79"/>
        <v>Early Arrival</v>
      </c>
      <c r="Y189" s="6">
        <f t="shared" ca="1" si="80"/>
        <v>4.8611111102218274E-2</v>
      </c>
      <c r="Z189" s="8">
        <f t="shared" ca="1" si="64"/>
        <v>1</v>
      </c>
      <c r="AA189" s="8">
        <f t="shared" ca="1" si="81"/>
        <v>10</v>
      </c>
      <c r="AB189" s="8">
        <f t="shared" ca="1" si="65"/>
        <v>400</v>
      </c>
    </row>
    <row r="190" spans="1:28">
      <c r="A190" s="3">
        <v>0.71527777777777801</v>
      </c>
      <c r="B190" s="34">
        <v>44197.715277777781</v>
      </c>
      <c r="C190" s="8">
        <f t="shared" ca="1" si="82"/>
        <v>0.10489778502504132</v>
      </c>
      <c r="D190" s="8">
        <f t="shared" ca="1" si="82"/>
        <v>0.78126939664099948</v>
      </c>
      <c r="E190">
        <f t="shared" ca="1" si="66"/>
        <v>33</v>
      </c>
      <c r="F190" s="6">
        <f t="shared" ca="1" si="67"/>
        <v>2.2916666666666669E-2</v>
      </c>
      <c r="G190" t="str">
        <f t="shared" ca="1" si="68"/>
        <v>Late</v>
      </c>
      <c r="H190" s="5">
        <f t="shared" ca="1" si="69"/>
        <v>0.73819444444444471</v>
      </c>
      <c r="I190">
        <f t="shared" ca="1" si="83"/>
        <v>3.7708756131468069E-2</v>
      </c>
      <c r="J190">
        <f t="shared" ca="1" si="83"/>
        <v>0.19853849850968186</v>
      </c>
      <c r="K190">
        <f t="shared" ca="1" si="70"/>
        <v>15</v>
      </c>
      <c r="L190" s="5">
        <f t="shared" ca="1" si="71"/>
        <v>0.74861111111111134</v>
      </c>
      <c r="M190" s="27">
        <f t="shared" ca="1" si="84"/>
        <v>0.19209069802045131</v>
      </c>
      <c r="N190" s="27">
        <f t="shared" ca="1" si="84"/>
        <v>0.39820277687130068</v>
      </c>
      <c r="O190" s="8">
        <f t="shared" ca="1" si="72"/>
        <v>337</v>
      </c>
      <c r="P190" s="6">
        <f t="shared" ca="1" si="73"/>
        <v>0.23402777777777781</v>
      </c>
      <c r="Q190" s="5">
        <f t="shared" ca="1" si="74"/>
        <v>0.98263888888888917</v>
      </c>
      <c r="R190" s="27">
        <f t="shared" ca="1" si="85"/>
        <v>0.68321161045067091</v>
      </c>
      <c r="S190" s="27">
        <f t="shared" ca="1" si="85"/>
        <v>0.86413196534001602</v>
      </c>
      <c r="T190" s="27">
        <f t="shared" ca="1" si="75"/>
        <v>38</v>
      </c>
      <c r="U190" s="5">
        <f t="shared" ca="1" si="76"/>
        <v>1.0090277777777781</v>
      </c>
      <c r="V190" s="27">
        <f t="shared" ca="1" si="77"/>
        <v>423</v>
      </c>
      <c r="W190" s="35">
        <f t="shared" ca="1" si="78"/>
        <v>44198.009027777778</v>
      </c>
      <c r="X190" s="6" t="str">
        <f t="shared" ca="1" si="79"/>
        <v>Late</v>
      </c>
      <c r="Y190" s="6">
        <f t="shared" ca="1" si="80"/>
        <v>5.5555555591126904E-3</v>
      </c>
      <c r="Z190" s="8">
        <f t="shared" ca="1" si="64"/>
        <v>0</v>
      </c>
      <c r="AA190" s="8">
        <f t="shared" ca="1" si="81"/>
        <v>8</v>
      </c>
      <c r="AB190" s="8">
        <f t="shared" ca="1" si="65"/>
        <v>80</v>
      </c>
    </row>
    <row r="191" spans="1:28">
      <c r="A191" s="11">
        <v>0.71527777777777801</v>
      </c>
      <c r="B191" s="34">
        <v>44197.715277777781</v>
      </c>
      <c r="C191" s="8">
        <f t="shared" ca="1" si="82"/>
        <v>9.3633651393573714E-2</v>
      </c>
      <c r="D191" s="8">
        <f t="shared" ca="1" si="82"/>
        <v>0.74241196884605387</v>
      </c>
      <c r="E191">
        <f t="shared" ca="1" si="66"/>
        <v>30</v>
      </c>
      <c r="F191" s="6">
        <f t="shared" ca="1" si="67"/>
        <v>2.0833333333333332E-2</v>
      </c>
      <c r="G191" t="str">
        <f t="shared" ca="1" si="68"/>
        <v>Late</v>
      </c>
      <c r="H191" s="5">
        <f t="shared" ca="1" si="69"/>
        <v>0.73611111111111138</v>
      </c>
      <c r="I191">
        <f t="shared" ca="1" si="83"/>
        <v>0.64926346573159555</v>
      </c>
      <c r="J191">
        <f t="shared" ca="1" si="83"/>
        <v>0.13796751846015731</v>
      </c>
      <c r="K191">
        <f t="shared" ca="1" si="70"/>
        <v>13</v>
      </c>
      <c r="L191" s="5">
        <f t="shared" ca="1" si="71"/>
        <v>0.74513888888888913</v>
      </c>
      <c r="M191" s="27">
        <f t="shared" ca="1" si="84"/>
        <v>3.8323438079827632E-2</v>
      </c>
      <c r="N191" s="27">
        <f t="shared" ca="1" si="84"/>
        <v>0.71285881576118593</v>
      </c>
      <c r="O191" s="8">
        <f t="shared" ca="1" si="72"/>
        <v>351</v>
      </c>
      <c r="P191" s="6">
        <f t="shared" ca="1" si="73"/>
        <v>0.24374999999999999</v>
      </c>
      <c r="Q191" s="5">
        <f t="shared" ca="1" si="74"/>
        <v>0.98888888888888915</v>
      </c>
      <c r="R191" s="27">
        <f t="shared" ca="1" si="85"/>
        <v>0.83300726297649019</v>
      </c>
      <c r="S191" s="27">
        <f t="shared" ca="1" si="85"/>
        <v>0.14770611209592488</v>
      </c>
      <c r="T191" s="27">
        <f t="shared" ca="1" si="75"/>
        <v>10</v>
      </c>
      <c r="U191" s="5">
        <f t="shared" ca="1" si="76"/>
        <v>0.99583333333333357</v>
      </c>
      <c r="V191" s="27">
        <f t="shared" ca="1" si="77"/>
        <v>404</v>
      </c>
      <c r="W191" s="35">
        <f t="shared" ca="1" si="78"/>
        <v>44197.995833333334</v>
      </c>
      <c r="X191" s="6" t="str">
        <f t="shared" ca="1" si="79"/>
        <v>Early Arrival</v>
      </c>
      <c r="Y191" s="6">
        <f t="shared" ca="1" si="80"/>
        <v>7.6388888846850023E-3</v>
      </c>
      <c r="Z191" s="8">
        <f t="shared" ca="1" si="64"/>
        <v>0</v>
      </c>
      <c r="AA191" s="8">
        <f t="shared" ca="1" si="81"/>
        <v>11</v>
      </c>
      <c r="AB191" s="8">
        <f t="shared" ca="1" si="65"/>
        <v>-110</v>
      </c>
    </row>
    <row r="192" spans="1:28">
      <c r="A192" s="3">
        <v>0.71527777777777801</v>
      </c>
      <c r="B192" s="34">
        <v>44197.715277777781</v>
      </c>
      <c r="C192" s="8">
        <f t="shared" ca="1" si="82"/>
        <v>0.6308155155413131</v>
      </c>
      <c r="D192" s="8">
        <f t="shared" ca="1" si="82"/>
        <v>6.2544132821639287E-2</v>
      </c>
      <c r="E192">
        <f t="shared" ca="1" si="66"/>
        <v>0</v>
      </c>
      <c r="F192" s="6">
        <f t="shared" ca="1" si="67"/>
        <v>0</v>
      </c>
      <c r="G192" t="str">
        <f t="shared" ca="1" si="68"/>
        <v>On Time</v>
      </c>
      <c r="H192" s="5">
        <f t="shared" ca="1" si="69"/>
        <v>0.71527777777777801</v>
      </c>
      <c r="I192">
        <f t="shared" ca="1" si="83"/>
        <v>0.33385092694260043</v>
      </c>
      <c r="J192">
        <f t="shared" ca="1" si="83"/>
        <v>0.48485340633165741</v>
      </c>
      <c r="K192">
        <f t="shared" ca="1" si="70"/>
        <v>23</v>
      </c>
      <c r="L192" s="5">
        <f t="shared" ca="1" si="71"/>
        <v>0.73125000000000029</v>
      </c>
      <c r="M192" s="27">
        <f t="shared" ca="1" si="84"/>
        <v>0.36351468616697402</v>
      </c>
      <c r="N192" s="27">
        <f t="shared" ca="1" si="84"/>
        <v>0.1740119910460346</v>
      </c>
      <c r="O192" s="8">
        <f t="shared" ca="1" si="72"/>
        <v>325</v>
      </c>
      <c r="P192" s="6">
        <f t="shared" ca="1" si="73"/>
        <v>0.22569444444444445</v>
      </c>
      <c r="Q192" s="5">
        <f t="shared" ca="1" si="74"/>
        <v>0.95694444444444471</v>
      </c>
      <c r="R192" s="27">
        <f t="shared" ca="1" si="85"/>
        <v>0.33192431103131692</v>
      </c>
      <c r="S192" s="27">
        <f t="shared" ca="1" si="85"/>
        <v>0.54483950364332479</v>
      </c>
      <c r="T192" s="27">
        <f t="shared" ca="1" si="75"/>
        <v>22</v>
      </c>
      <c r="U192" s="5">
        <f t="shared" ca="1" si="76"/>
        <v>0.97222222222222243</v>
      </c>
      <c r="V192" s="27">
        <f t="shared" ca="1" si="77"/>
        <v>370</v>
      </c>
      <c r="W192" s="35">
        <f t="shared" ca="1" si="78"/>
        <v>44197.972222222226</v>
      </c>
      <c r="X192" s="6" t="str">
        <f t="shared" ca="1" si="79"/>
        <v>Early Arrival</v>
      </c>
      <c r="Y192" s="6">
        <f t="shared" ca="1" si="80"/>
        <v>3.1249999992724042E-2</v>
      </c>
      <c r="Z192" s="8">
        <f t="shared" ca="1" si="64"/>
        <v>0</v>
      </c>
      <c r="AA192" s="8">
        <f t="shared" ca="1" si="81"/>
        <v>45</v>
      </c>
      <c r="AB192" s="8">
        <f t="shared" ca="1" si="65"/>
        <v>150</v>
      </c>
    </row>
    <row r="193" spans="1:28">
      <c r="A193" s="11">
        <v>0.71527777777777801</v>
      </c>
      <c r="B193" s="34">
        <v>44197.715277777781</v>
      </c>
      <c r="C193" s="8">
        <f t="shared" ca="1" si="82"/>
        <v>0.75029950199077911</v>
      </c>
      <c r="D193" s="8">
        <f t="shared" ca="1" si="82"/>
        <v>0.65025276267410748</v>
      </c>
      <c r="E193">
        <f t="shared" ca="1" si="66"/>
        <v>-3</v>
      </c>
      <c r="F193" s="6">
        <f t="shared" ca="1" si="67"/>
        <v>2.0833333333333333E-3</v>
      </c>
      <c r="G193" t="str">
        <f t="shared" ca="1" si="68"/>
        <v>Early Departure</v>
      </c>
      <c r="H193" s="5">
        <f t="shared" ca="1" si="69"/>
        <v>0.71319444444444469</v>
      </c>
      <c r="I193">
        <f t="shared" ca="1" si="83"/>
        <v>0.61383971802691073</v>
      </c>
      <c r="J193">
        <f t="shared" ca="1" si="83"/>
        <v>0.30338553022369263</v>
      </c>
      <c r="K193">
        <f t="shared" ca="1" si="70"/>
        <v>18</v>
      </c>
      <c r="L193" s="5">
        <f t="shared" ca="1" si="71"/>
        <v>0.72569444444444464</v>
      </c>
      <c r="M193" s="27">
        <f t="shared" ca="1" si="84"/>
        <v>0.18177512622021752</v>
      </c>
      <c r="N193" s="27">
        <f t="shared" ca="1" si="84"/>
        <v>0.51806214344809509</v>
      </c>
      <c r="O193" s="8">
        <f t="shared" ca="1" si="72"/>
        <v>343</v>
      </c>
      <c r="P193" s="6">
        <f t="shared" ca="1" si="73"/>
        <v>0.23819444444444446</v>
      </c>
      <c r="Q193" s="5">
        <f t="shared" ca="1" si="74"/>
        <v>0.96388888888888913</v>
      </c>
      <c r="R193" s="27">
        <f t="shared" ca="1" si="85"/>
        <v>0.56701118312598242</v>
      </c>
      <c r="S193" s="27">
        <f t="shared" ca="1" si="85"/>
        <v>0.57404120730353603</v>
      </c>
      <c r="T193" s="27">
        <f t="shared" ca="1" si="75"/>
        <v>23</v>
      </c>
      <c r="U193" s="5">
        <f t="shared" ca="1" si="76"/>
        <v>0.9798611111111114</v>
      </c>
      <c r="V193" s="27">
        <f t="shared" ca="1" si="77"/>
        <v>381</v>
      </c>
      <c r="W193" s="35">
        <f t="shared" ca="1" si="78"/>
        <v>44197.979861111111</v>
      </c>
      <c r="X193" s="6" t="str">
        <f t="shared" ca="1" si="79"/>
        <v>Early Arrival</v>
      </c>
      <c r="Y193" s="6">
        <f t="shared" ca="1" si="80"/>
        <v>2.361111110803904E-2</v>
      </c>
      <c r="Z193" s="8">
        <f t="shared" ca="1" si="64"/>
        <v>0</v>
      </c>
      <c r="AA193" s="8">
        <f t="shared" ca="1" si="81"/>
        <v>34</v>
      </c>
      <c r="AB193" s="8">
        <f t="shared" ca="1" si="65"/>
        <v>40</v>
      </c>
    </row>
    <row r="194" spans="1:28">
      <c r="A194" s="3">
        <v>0.71527777777777801</v>
      </c>
      <c r="B194" s="34">
        <v>44197.715277777781</v>
      </c>
      <c r="C194" s="8">
        <f t="shared" ca="1" si="82"/>
        <v>0.21379789336662935</v>
      </c>
      <c r="D194" s="8">
        <f t="shared" ca="1" si="82"/>
        <v>0.82968948394404185</v>
      </c>
      <c r="E194">
        <f t="shared" ca="1" si="66"/>
        <v>39</v>
      </c>
      <c r="F194" s="6">
        <f t="shared" ca="1" si="67"/>
        <v>2.7083333333333334E-2</v>
      </c>
      <c r="G194" t="str">
        <f t="shared" ca="1" si="68"/>
        <v>Late</v>
      </c>
      <c r="H194" s="5">
        <f t="shared" ca="1" si="69"/>
        <v>0.74236111111111136</v>
      </c>
      <c r="I194">
        <f t="shared" ca="1" si="83"/>
        <v>0.75087966383844784</v>
      </c>
      <c r="J194">
        <f t="shared" ca="1" si="83"/>
        <v>0.2440268653067037</v>
      </c>
      <c r="K194">
        <f t="shared" ca="1" si="70"/>
        <v>16</v>
      </c>
      <c r="L194" s="5">
        <f t="shared" ca="1" si="71"/>
        <v>0.75347222222222243</v>
      </c>
      <c r="M194" s="27">
        <f t="shared" ca="1" si="84"/>
        <v>0.95741283490491735</v>
      </c>
      <c r="N194" s="27">
        <f t="shared" ca="1" si="84"/>
        <v>0.82231437757266024</v>
      </c>
      <c r="O194" s="8">
        <f t="shared" ca="1" si="72"/>
        <v>371</v>
      </c>
      <c r="P194" s="6">
        <f t="shared" ca="1" si="73"/>
        <v>0.25763888888888892</v>
      </c>
      <c r="Q194" s="5">
        <f t="shared" ca="1" si="74"/>
        <v>1.0111111111111113</v>
      </c>
      <c r="R194" s="27">
        <f t="shared" ca="1" si="85"/>
        <v>0.6763855538307908</v>
      </c>
      <c r="S194" s="27">
        <f t="shared" ca="1" si="85"/>
        <v>0.41378073512115709</v>
      </c>
      <c r="T194" s="27">
        <f t="shared" ca="1" si="75"/>
        <v>18</v>
      </c>
      <c r="U194" s="5">
        <f t="shared" ca="1" si="76"/>
        <v>1.0236111111111112</v>
      </c>
      <c r="V194" s="27">
        <f t="shared" ca="1" si="77"/>
        <v>444</v>
      </c>
      <c r="W194" s="35">
        <f t="shared" ca="1" si="78"/>
        <v>44198.023611111115</v>
      </c>
      <c r="X194" s="6" t="str">
        <f t="shared" ca="1" si="79"/>
        <v>Late</v>
      </c>
      <c r="Y194" s="6">
        <f t="shared" ca="1" si="80"/>
        <v>2.0138888896326534E-2</v>
      </c>
      <c r="Z194" s="8">
        <f t="shared" ca="1" si="64"/>
        <v>0</v>
      </c>
      <c r="AA194" s="8">
        <f t="shared" ca="1" si="81"/>
        <v>29</v>
      </c>
      <c r="AB194" s="8">
        <f t="shared" ca="1" si="65"/>
        <v>290</v>
      </c>
    </row>
    <row r="195" spans="1:28">
      <c r="A195" s="11">
        <v>0.71527777777777801</v>
      </c>
      <c r="B195" s="34">
        <v>44197.715277777781</v>
      </c>
      <c r="C195" s="8">
        <f t="shared" ca="1" si="82"/>
        <v>0.32002072032187789</v>
      </c>
      <c r="D195" s="8">
        <f t="shared" ca="1" si="82"/>
        <v>8.8700159713949178E-2</v>
      </c>
      <c r="E195">
        <f t="shared" ca="1" si="66"/>
        <v>2</v>
      </c>
      <c r="F195" s="6">
        <f t="shared" ca="1" si="67"/>
        <v>1.3888888888888889E-3</v>
      </c>
      <c r="G195" t="str">
        <f t="shared" ca="1" si="68"/>
        <v>Late</v>
      </c>
      <c r="H195" s="5">
        <f t="shared" ca="1" si="69"/>
        <v>0.7166666666666669</v>
      </c>
      <c r="I195">
        <f t="shared" ca="1" si="83"/>
        <v>0.51297480408295537</v>
      </c>
      <c r="J195">
        <f t="shared" ca="1" si="83"/>
        <v>0.33008121403129287</v>
      </c>
      <c r="K195">
        <f t="shared" ca="1" si="70"/>
        <v>18</v>
      </c>
      <c r="L195" s="5">
        <f t="shared" ca="1" si="71"/>
        <v>0.72916666666666685</v>
      </c>
      <c r="M195" s="27">
        <f t="shared" ca="1" si="84"/>
        <v>0.85804514840555934</v>
      </c>
      <c r="N195" s="27">
        <f t="shared" ca="1" si="84"/>
        <v>0.60542449397545828</v>
      </c>
      <c r="O195" s="8">
        <f t="shared" ca="1" si="72"/>
        <v>352</v>
      </c>
      <c r="P195" s="6">
        <f t="shared" ca="1" si="73"/>
        <v>0.24444444444444446</v>
      </c>
      <c r="Q195" s="5">
        <f t="shared" ca="1" si="74"/>
        <v>0.97361111111111132</v>
      </c>
      <c r="R195" s="27">
        <f t="shared" ca="1" si="85"/>
        <v>0.43901557138658276</v>
      </c>
      <c r="S195" s="27">
        <f t="shared" ca="1" si="85"/>
        <v>2.0979416351170732E-2</v>
      </c>
      <c r="T195" s="27">
        <f t="shared" ca="1" si="75"/>
        <v>7</v>
      </c>
      <c r="U195" s="5">
        <f t="shared" ca="1" si="76"/>
        <v>0.97847222222222241</v>
      </c>
      <c r="V195" s="27">
        <f t="shared" ca="1" si="77"/>
        <v>379</v>
      </c>
      <c r="W195" s="35">
        <f t="shared" ca="1" si="78"/>
        <v>44197.978472222225</v>
      </c>
      <c r="X195" s="6" t="str">
        <f t="shared" ca="1" si="79"/>
        <v>Early Arrival</v>
      </c>
      <c r="Y195" s="6">
        <f t="shared" ca="1" si="80"/>
        <v>2.4999999994179234E-2</v>
      </c>
      <c r="Z195" s="8">
        <f t="shared" ref="Z195:Z258" ca="1" si="86">HOUR(Y195)</f>
        <v>0</v>
      </c>
      <c r="AA195" s="8">
        <f t="shared" ca="1" si="81"/>
        <v>36</v>
      </c>
      <c r="AB195" s="8">
        <f t="shared" ref="AB195:AB258" ca="1" si="87">IF(X195="Early Arrival",IF(((Z195*60)+AA195)&lt;=$AF$5,((Z195*60)+AA195)*(-$AF$8),(((Z195*60)+AA195)-$AF$5)*$AF$6),((Z195*60)+AA195)*($AF$8))</f>
        <v>60</v>
      </c>
    </row>
    <row r="196" spans="1:28">
      <c r="A196" s="3">
        <v>0.71527777777777801</v>
      </c>
      <c r="B196" s="34">
        <v>44197.715277777781</v>
      </c>
      <c r="C196" s="8">
        <f t="shared" ca="1" si="82"/>
        <v>0.74243461125102084</v>
      </c>
      <c r="D196" s="8">
        <f t="shared" ca="1" si="82"/>
        <v>0.12682106313804165</v>
      </c>
      <c r="E196">
        <f t="shared" ca="1" si="66"/>
        <v>0</v>
      </c>
      <c r="F196" s="6">
        <f t="shared" ca="1" si="67"/>
        <v>0</v>
      </c>
      <c r="G196" t="str">
        <f t="shared" ca="1" si="68"/>
        <v>On Time</v>
      </c>
      <c r="H196" s="5">
        <f t="shared" ca="1" si="69"/>
        <v>0.71527777777777801</v>
      </c>
      <c r="I196">
        <f t="shared" ca="1" si="83"/>
        <v>4.6229116080489852E-2</v>
      </c>
      <c r="J196">
        <f t="shared" ca="1" si="83"/>
        <v>0.30641319615624441</v>
      </c>
      <c r="K196">
        <f t="shared" ca="1" si="70"/>
        <v>18</v>
      </c>
      <c r="L196" s="5">
        <f t="shared" ca="1" si="71"/>
        <v>0.72777777777777797</v>
      </c>
      <c r="M196" s="27">
        <f t="shared" ca="1" si="84"/>
        <v>0.81237784458226459</v>
      </c>
      <c r="N196" s="27">
        <f t="shared" ca="1" si="84"/>
        <v>0.60139682086602586</v>
      </c>
      <c r="O196" s="8">
        <f t="shared" ca="1" si="72"/>
        <v>351</v>
      </c>
      <c r="P196" s="6">
        <f t="shared" ca="1" si="73"/>
        <v>0.24374999999999999</v>
      </c>
      <c r="Q196" s="5">
        <f t="shared" ca="1" si="74"/>
        <v>0.97152777777777799</v>
      </c>
      <c r="R196" s="27">
        <f t="shared" ca="1" si="85"/>
        <v>0.70775871327348583</v>
      </c>
      <c r="S196" s="27">
        <f t="shared" ca="1" si="85"/>
        <v>0.89507837538733603</v>
      </c>
      <c r="T196" s="27">
        <f t="shared" ca="1" si="75"/>
        <v>40</v>
      </c>
      <c r="U196" s="5">
        <f t="shared" ca="1" si="76"/>
        <v>0.99930555555555578</v>
      </c>
      <c r="V196" s="27">
        <f t="shared" ca="1" si="77"/>
        <v>409</v>
      </c>
      <c r="W196" s="35">
        <f t="shared" ca="1" si="78"/>
        <v>44197.999305555561</v>
      </c>
      <c r="X196" s="6" t="str">
        <f t="shared" ca="1" si="79"/>
        <v>Early Arrival</v>
      </c>
      <c r="Y196" s="6">
        <f t="shared" ca="1" si="80"/>
        <v>4.1666666584205814E-3</v>
      </c>
      <c r="Z196" s="8">
        <f t="shared" ca="1" si="86"/>
        <v>0</v>
      </c>
      <c r="AA196" s="8">
        <f t="shared" ca="1" si="81"/>
        <v>6</v>
      </c>
      <c r="AB196" s="8">
        <f t="shared" ca="1" si="87"/>
        <v>-60</v>
      </c>
    </row>
    <row r="197" spans="1:28">
      <c r="A197" s="11">
        <v>0.71527777777777801</v>
      </c>
      <c r="B197" s="34">
        <v>44197.715277777781</v>
      </c>
      <c r="C197" s="8">
        <f t="shared" ca="1" si="82"/>
        <v>0.95020081134606693</v>
      </c>
      <c r="D197" s="8">
        <f t="shared" ca="1" si="82"/>
        <v>0.29922138177359892</v>
      </c>
      <c r="E197">
        <f t="shared" ca="1" si="66"/>
        <v>0</v>
      </c>
      <c r="F197" s="6">
        <f t="shared" ca="1" si="67"/>
        <v>0</v>
      </c>
      <c r="G197" t="str">
        <f t="shared" ca="1" si="68"/>
        <v>On Time</v>
      </c>
      <c r="H197" s="5">
        <f t="shared" ca="1" si="69"/>
        <v>0.71527777777777801</v>
      </c>
      <c r="I197">
        <f t="shared" ca="1" si="83"/>
        <v>0.43918727813578318</v>
      </c>
      <c r="J197">
        <f t="shared" ca="1" si="83"/>
        <v>0.4807082969091423</v>
      </c>
      <c r="K197">
        <f t="shared" ca="1" si="70"/>
        <v>23</v>
      </c>
      <c r="L197" s="5">
        <f t="shared" ca="1" si="71"/>
        <v>0.73125000000000029</v>
      </c>
      <c r="M197" s="27">
        <f t="shared" ca="1" si="84"/>
        <v>0.16115486835003467</v>
      </c>
      <c r="N197" s="27">
        <f t="shared" ca="1" si="84"/>
        <v>0.88414394014108977</v>
      </c>
      <c r="O197" s="8">
        <f t="shared" ca="1" si="72"/>
        <v>357</v>
      </c>
      <c r="P197" s="6">
        <f t="shared" ca="1" si="73"/>
        <v>0.24791666666666667</v>
      </c>
      <c r="Q197" s="5">
        <f t="shared" ca="1" si="74"/>
        <v>0.97916666666666696</v>
      </c>
      <c r="R197" s="27">
        <f t="shared" ca="1" si="85"/>
        <v>0.44949627977885631</v>
      </c>
      <c r="S197" s="27">
        <f t="shared" ca="1" si="85"/>
        <v>0.62960795800384195</v>
      </c>
      <c r="T197" s="27">
        <f t="shared" ca="1" si="75"/>
        <v>26</v>
      </c>
      <c r="U197" s="5">
        <f t="shared" ca="1" si="76"/>
        <v>0.99722222222222257</v>
      </c>
      <c r="V197" s="27">
        <f t="shared" ca="1" si="77"/>
        <v>406</v>
      </c>
      <c r="W197" s="35">
        <f t="shared" ca="1" si="78"/>
        <v>44197.997222222228</v>
      </c>
      <c r="X197" s="6" t="str">
        <f t="shared" ca="1" si="79"/>
        <v>Early Arrival</v>
      </c>
      <c r="Y197" s="6">
        <f t="shared" ca="1" si="80"/>
        <v>6.2499999912688509E-3</v>
      </c>
      <c r="Z197" s="8">
        <f t="shared" ca="1" si="86"/>
        <v>0</v>
      </c>
      <c r="AA197" s="8">
        <f t="shared" ca="1" si="81"/>
        <v>9</v>
      </c>
      <c r="AB197" s="8">
        <f t="shared" ca="1" si="87"/>
        <v>-90</v>
      </c>
    </row>
    <row r="198" spans="1:28">
      <c r="A198" s="3">
        <v>0.71527777777777801</v>
      </c>
      <c r="B198" s="34">
        <v>44197.715277777781</v>
      </c>
      <c r="C198" s="8">
        <f t="shared" ca="1" si="82"/>
        <v>0.95436679497760135</v>
      </c>
      <c r="D198" s="8">
        <f t="shared" ca="1" si="82"/>
        <v>0.52335676973099021</v>
      </c>
      <c r="E198">
        <f t="shared" ca="1" si="66"/>
        <v>0</v>
      </c>
      <c r="F198" s="6">
        <f t="shared" ca="1" si="67"/>
        <v>0</v>
      </c>
      <c r="G198" t="str">
        <f t="shared" ca="1" si="68"/>
        <v>On Time</v>
      </c>
      <c r="H198" s="5">
        <f t="shared" ca="1" si="69"/>
        <v>0.71527777777777801</v>
      </c>
      <c r="I198">
        <f t="shared" ca="1" si="83"/>
        <v>0.29524582178325598</v>
      </c>
      <c r="J198">
        <f t="shared" ca="1" si="83"/>
        <v>0.85372454718827495</v>
      </c>
      <c r="K198">
        <f t="shared" ca="1" si="70"/>
        <v>29</v>
      </c>
      <c r="L198" s="5">
        <f t="shared" ca="1" si="71"/>
        <v>0.73541666666666694</v>
      </c>
      <c r="M198" s="27">
        <f t="shared" ca="1" si="84"/>
        <v>0.25380986668494776</v>
      </c>
      <c r="N198" s="27">
        <f t="shared" ca="1" si="84"/>
        <v>6.4375979455721044E-2</v>
      </c>
      <c r="O198" s="8">
        <f t="shared" ca="1" si="72"/>
        <v>313</v>
      </c>
      <c r="P198" s="6">
        <f t="shared" ca="1" si="73"/>
        <v>0.21736111111111112</v>
      </c>
      <c r="Q198" s="5">
        <f t="shared" ca="1" si="74"/>
        <v>0.95277777777777806</v>
      </c>
      <c r="R198" s="27">
        <f t="shared" ca="1" si="85"/>
        <v>0.69386643326886166</v>
      </c>
      <c r="S198" s="27">
        <f t="shared" ca="1" si="85"/>
        <v>0.30309251477241717</v>
      </c>
      <c r="T198" s="27">
        <f t="shared" ca="1" si="75"/>
        <v>14</v>
      </c>
      <c r="U198" s="5">
        <f t="shared" ca="1" si="76"/>
        <v>0.96250000000000024</v>
      </c>
      <c r="V198" s="27">
        <f t="shared" ca="1" si="77"/>
        <v>356</v>
      </c>
      <c r="W198" s="35">
        <f t="shared" ca="1" si="78"/>
        <v>44197.962500000001</v>
      </c>
      <c r="X198" s="6" t="str">
        <f t="shared" ca="1" si="79"/>
        <v>Early Arrival</v>
      </c>
      <c r="Y198" s="6">
        <f t="shared" ca="1" si="80"/>
        <v>4.0972222217533272E-2</v>
      </c>
      <c r="Z198" s="8">
        <f t="shared" ca="1" si="86"/>
        <v>0</v>
      </c>
      <c r="AA198" s="8">
        <f t="shared" ca="1" si="81"/>
        <v>59</v>
      </c>
      <c r="AB198" s="8">
        <f t="shared" ca="1" si="87"/>
        <v>290</v>
      </c>
    </row>
    <row r="199" spans="1:28">
      <c r="A199" s="11">
        <v>0.71527777777777801</v>
      </c>
      <c r="B199" s="34">
        <v>44197.715277777781</v>
      </c>
      <c r="C199" s="8">
        <f t="shared" ca="1" si="82"/>
        <v>0.43633427419109283</v>
      </c>
      <c r="D199" s="8">
        <f t="shared" ca="1" si="82"/>
        <v>0.48664414886792573</v>
      </c>
      <c r="E199">
        <f t="shared" ca="1" si="66"/>
        <v>15</v>
      </c>
      <c r="F199" s="6">
        <f t="shared" ca="1" si="67"/>
        <v>1.0416666666666666E-2</v>
      </c>
      <c r="G199" t="str">
        <f t="shared" ca="1" si="68"/>
        <v>Late</v>
      </c>
      <c r="H199" s="5">
        <f t="shared" ca="1" si="69"/>
        <v>0.72569444444444464</v>
      </c>
      <c r="I199">
        <f t="shared" ca="1" si="83"/>
        <v>0.85489026814850888</v>
      </c>
      <c r="J199">
        <f t="shared" ca="1" si="83"/>
        <v>0.4231710476695969</v>
      </c>
      <c r="K199">
        <f t="shared" ca="1" si="70"/>
        <v>21</v>
      </c>
      <c r="L199" s="5">
        <f t="shared" ca="1" si="71"/>
        <v>0.74027777777777792</v>
      </c>
      <c r="M199" s="27">
        <f t="shared" ca="1" si="84"/>
        <v>4.1889363660531975E-2</v>
      </c>
      <c r="N199" s="27">
        <f t="shared" ca="1" si="84"/>
        <v>0.75527019765758396</v>
      </c>
      <c r="O199" s="8">
        <f t="shared" ca="1" si="72"/>
        <v>353</v>
      </c>
      <c r="P199" s="6">
        <f t="shared" ca="1" si="73"/>
        <v>0.24513888888888888</v>
      </c>
      <c r="Q199" s="5">
        <f t="shared" ca="1" si="74"/>
        <v>0.98541666666666683</v>
      </c>
      <c r="R199" s="27">
        <f t="shared" ca="1" si="85"/>
        <v>0.25135521525951465</v>
      </c>
      <c r="S199" s="27">
        <f t="shared" ca="1" si="85"/>
        <v>0.28062628037072468</v>
      </c>
      <c r="T199" s="27">
        <f t="shared" ca="1" si="75"/>
        <v>14</v>
      </c>
      <c r="U199" s="5">
        <f t="shared" ca="1" si="76"/>
        <v>0.99513888888888902</v>
      </c>
      <c r="V199" s="27">
        <f t="shared" ca="1" si="77"/>
        <v>403</v>
      </c>
      <c r="W199" s="35">
        <f t="shared" ca="1" si="78"/>
        <v>44197.995138888895</v>
      </c>
      <c r="X199" s="6" t="str">
        <f t="shared" ca="1" si="79"/>
        <v>Early Arrival</v>
      </c>
      <c r="Y199" s="6">
        <f t="shared" ca="1" si="80"/>
        <v>8.3333333241171204E-3</v>
      </c>
      <c r="Z199" s="8">
        <f t="shared" ca="1" si="86"/>
        <v>0</v>
      </c>
      <c r="AA199" s="8">
        <f t="shared" ca="1" si="81"/>
        <v>12</v>
      </c>
      <c r="AB199" s="8">
        <f t="shared" ca="1" si="87"/>
        <v>-120</v>
      </c>
    </row>
    <row r="200" spans="1:28">
      <c r="A200" s="3">
        <v>0.71527777777777801</v>
      </c>
      <c r="B200" s="34">
        <v>44197.715277777781</v>
      </c>
      <c r="C200" s="8">
        <f t="shared" ca="1" si="82"/>
        <v>0.96041576949863494</v>
      </c>
      <c r="D200" s="8">
        <f t="shared" ca="1" si="82"/>
        <v>8.6955709587847485E-2</v>
      </c>
      <c r="E200">
        <f t="shared" ca="1" si="66"/>
        <v>0</v>
      </c>
      <c r="F200" s="6">
        <f t="shared" ca="1" si="67"/>
        <v>0</v>
      </c>
      <c r="G200" t="str">
        <f t="shared" ca="1" si="68"/>
        <v>On Time</v>
      </c>
      <c r="H200" s="5">
        <f t="shared" ca="1" si="69"/>
        <v>0.71527777777777801</v>
      </c>
      <c r="I200">
        <f t="shared" ca="1" si="83"/>
        <v>0.88906587962863515</v>
      </c>
      <c r="J200">
        <f t="shared" ca="1" si="83"/>
        <v>0.2327595543987977</v>
      </c>
      <c r="K200">
        <f t="shared" ca="1" si="70"/>
        <v>16</v>
      </c>
      <c r="L200" s="5">
        <f t="shared" ca="1" si="71"/>
        <v>0.72638888888888908</v>
      </c>
      <c r="M200" s="27">
        <f t="shared" ca="1" si="84"/>
        <v>0.7971144187982766</v>
      </c>
      <c r="N200" s="27">
        <f t="shared" ca="1" si="84"/>
        <v>0.52490114313163683</v>
      </c>
      <c r="O200" s="8">
        <f t="shared" ca="1" si="72"/>
        <v>346</v>
      </c>
      <c r="P200" s="6">
        <f t="shared" ca="1" si="73"/>
        <v>0.24027777777777778</v>
      </c>
      <c r="Q200" s="5">
        <f t="shared" ca="1" si="74"/>
        <v>0.9666666666666669</v>
      </c>
      <c r="R200" s="27">
        <f t="shared" ca="1" si="85"/>
        <v>0.71167560952418829</v>
      </c>
      <c r="S200" s="27">
        <f t="shared" ca="1" si="85"/>
        <v>0.59936381588675591</v>
      </c>
      <c r="T200" s="27">
        <f t="shared" ca="1" si="75"/>
        <v>24</v>
      </c>
      <c r="U200" s="5">
        <f t="shared" ca="1" si="76"/>
        <v>0.98333333333333361</v>
      </c>
      <c r="V200" s="27">
        <f t="shared" ca="1" si="77"/>
        <v>386</v>
      </c>
      <c r="W200" s="35">
        <f t="shared" ca="1" si="78"/>
        <v>44197.983333333337</v>
      </c>
      <c r="X200" s="6" t="str">
        <f t="shared" ca="1" si="79"/>
        <v>Early Arrival</v>
      </c>
      <c r="Y200" s="6">
        <f t="shared" ca="1" si="80"/>
        <v>2.0138888881774619E-2</v>
      </c>
      <c r="Z200" s="8">
        <f t="shared" ca="1" si="86"/>
        <v>0</v>
      </c>
      <c r="AA200" s="8">
        <f t="shared" ca="1" si="81"/>
        <v>29</v>
      </c>
      <c r="AB200" s="8">
        <f t="shared" ca="1" si="87"/>
        <v>-290</v>
      </c>
    </row>
    <row r="201" spans="1:28">
      <c r="A201" s="11">
        <v>0.71527777777777801</v>
      </c>
      <c r="B201" s="34">
        <v>44197.715277777781</v>
      </c>
      <c r="C201" s="8">
        <f t="shared" ca="1" si="82"/>
        <v>0.57886605439809413</v>
      </c>
      <c r="D201" s="8">
        <f t="shared" ca="1" si="82"/>
        <v>0.22190241185481818</v>
      </c>
      <c r="E201">
        <f t="shared" ca="1" si="66"/>
        <v>-1</v>
      </c>
      <c r="F201" s="6">
        <f t="shared" ca="1" si="67"/>
        <v>6.9444444444444447E-4</v>
      </c>
      <c r="G201" t="str">
        <f t="shared" ca="1" si="68"/>
        <v>Early Departure</v>
      </c>
      <c r="H201" s="5">
        <f t="shared" ca="1" si="69"/>
        <v>0.71458333333333357</v>
      </c>
      <c r="I201">
        <f t="shared" ca="1" si="83"/>
        <v>0.50497561897767207</v>
      </c>
      <c r="J201">
        <f t="shared" ca="1" si="83"/>
        <v>0.9874235693365544</v>
      </c>
      <c r="K201">
        <f t="shared" ca="1" si="70"/>
        <v>50</v>
      </c>
      <c r="L201" s="5">
        <f t="shared" ca="1" si="71"/>
        <v>0.74930555555555578</v>
      </c>
      <c r="M201" s="27">
        <f t="shared" ca="1" si="84"/>
        <v>0.533929566698362</v>
      </c>
      <c r="N201" s="27">
        <f t="shared" ca="1" si="84"/>
        <v>0.11544424797775188</v>
      </c>
      <c r="O201" s="8">
        <f t="shared" ca="1" si="72"/>
        <v>322</v>
      </c>
      <c r="P201" s="6">
        <f t="shared" ca="1" si="73"/>
        <v>0.22361111111111109</v>
      </c>
      <c r="Q201" s="5">
        <f t="shared" ca="1" si="74"/>
        <v>0.97291666666666687</v>
      </c>
      <c r="R201" s="27">
        <f t="shared" ca="1" si="85"/>
        <v>0.38895638242805441</v>
      </c>
      <c r="S201" s="27">
        <f t="shared" ca="1" si="85"/>
        <v>0.63539412568527309</v>
      </c>
      <c r="T201" s="27">
        <f t="shared" ca="1" si="75"/>
        <v>26</v>
      </c>
      <c r="U201" s="5">
        <f t="shared" ca="1" si="76"/>
        <v>0.99097222222222248</v>
      </c>
      <c r="V201" s="27">
        <f t="shared" ca="1" si="77"/>
        <v>397</v>
      </c>
      <c r="W201" s="35">
        <f t="shared" ca="1" si="78"/>
        <v>44197.990972222222</v>
      </c>
      <c r="X201" s="6" t="str">
        <f t="shared" ca="1" si="79"/>
        <v>Early Arrival</v>
      </c>
      <c r="Y201" s="6">
        <f t="shared" ca="1" si="80"/>
        <v>1.2499999997089617E-2</v>
      </c>
      <c r="Z201" s="8">
        <f t="shared" ca="1" si="86"/>
        <v>0</v>
      </c>
      <c r="AA201" s="8">
        <f t="shared" ca="1" si="81"/>
        <v>18</v>
      </c>
      <c r="AB201" s="8">
        <f t="shared" ca="1" si="87"/>
        <v>-180</v>
      </c>
    </row>
    <row r="202" spans="1:28">
      <c r="A202" s="3">
        <v>0.71527777777777801</v>
      </c>
      <c r="B202" s="34">
        <v>44197.715277777781</v>
      </c>
      <c r="C202" s="8">
        <f t="shared" ca="1" si="82"/>
        <v>0.55637572835609483</v>
      </c>
      <c r="D202" s="8">
        <f t="shared" ca="1" si="82"/>
        <v>0.98467599192260058</v>
      </c>
      <c r="E202">
        <f t="shared" ca="1" si="66"/>
        <v>-13</v>
      </c>
      <c r="F202" s="6">
        <f t="shared" ca="1" si="67"/>
        <v>9.0277777777777787E-3</v>
      </c>
      <c r="G202" t="str">
        <f t="shared" ca="1" si="68"/>
        <v>Early Departure</v>
      </c>
      <c r="H202" s="5">
        <f t="shared" ca="1" si="69"/>
        <v>0.70625000000000027</v>
      </c>
      <c r="I202">
        <f t="shared" ca="1" si="83"/>
        <v>0.24801897591395683</v>
      </c>
      <c r="J202">
        <f t="shared" ca="1" si="83"/>
        <v>0.3264843269689649</v>
      </c>
      <c r="K202">
        <f t="shared" ca="1" si="70"/>
        <v>18</v>
      </c>
      <c r="L202" s="5">
        <f t="shared" ca="1" si="71"/>
        <v>0.71875000000000022</v>
      </c>
      <c r="M202" s="27">
        <f t="shared" ca="1" si="84"/>
        <v>0.10229034556425476</v>
      </c>
      <c r="N202" s="27">
        <f t="shared" ca="1" si="84"/>
        <v>0.37924219510219581</v>
      </c>
      <c r="O202" s="8">
        <f t="shared" ca="1" si="72"/>
        <v>336</v>
      </c>
      <c r="P202" s="6">
        <f t="shared" ca="1" si="73"/>
        <v>0.23333333333333331</v>
      </c>
      <c r="Q202" s="5">
        <f t="shared" ca="1" si="74"/>
        <v>0.9520833333333335</v>
      </c>
      <c r="R202" s="27">
        <f t="shared" ca="1" si="85"/>
        <v>0.60683691260218098</v>
      </c>
      <c r="S202" s="27">
        <f t="shared" ca="1" si="85"/>
        <v>5.4159595781438252E-2</v>
      </c>
      <c r="T202" s="27">
        <f t="shared" ca="1" si="75"/>
        <v>7</v>
      </c>
      <c r="U202" s="5">
        <f t="shared" ca="1" si="76"/>
        <v>0.9569444444444446</v>
      </c>
      <c r="V202" s="27">
        <f t="shared" ca="1" si="77"/>
        <v>348</v>
      </c>
      <c r="W202" s="35">
        <f t="shared" ca="1" si="78"/>
        <v>44197.95694444445</v>
      </c>
      <c r="X202" s="6" t="str">
        <f t="shared" ca="1" si="79"/>
        <v>Early Arrival</v>
      </c>
      <c r="Y202" s="6">
        <f t="shared" ca="1" si="80"/>
        <v>4.6527777769370005E-2</v>
      </c>
      <c r="Z202" s="8">
        <f t="shared" ca="1" si="86"/>
        <v>1</v>
      </c>
      <c r="AA202" s="8">
        <f t="shared" ca="1" si="81"/>
        <v>7</v>
      </c>
      <c r="AB202" s="8">
        <f t="shared" ca="1" si="87"/>
        <v>370</v>
      </c>
    </row>
    <row r="203" spans="1:28">
      <c r="A203" s="11">
        <v>0.71527777777777801</v>
      </c>
      <c r="B203" s="34">
        <v>44197.715277777781</v>
      </c>
      <c r="C203" s="8">
        <f t="shared" ca="1" si="82"/>
        <v>0.55544025139701325</v>
      </c>
      <c r="D203" s="8">
        <f t="shared" ca="1" si="82"/>
        <v>0.96014699082871557</v>
      </c>
      <c r="E203">
        <f t="shared" ref="E203:E266" ca="1" si="88">VALUE(IF(C203&lt;$AG$14,ROUND((-LN(1-D203)/$AF$12),0),IF(AND(C203&gt;=$AG$14,C203&lt;$AG$15),-ROUND((-LN(1-D203)/$AF$13),0),0)))</f>
        <v>-10</v>
      </c>
      <c r="F203" s="6">
        <f t="shared" ref="F203:F266" ca="1" si="89">TIME(QUOTIENT(E203,60),IF(E203&gt;0,(E203-(QUOTIENT(E203,60)*60)),((-E203)-(QUOTIENT(E203,60)*60))),0)</f>
        <v>6.9444444444444441E-3</v>
      </c>
      <c r="G203" t="str">
        <f t="shared" ref="G203:G266" ca="1" si="90">IF(E203&lt;0,"Early Departure",IF(E203=0,"On Time","Late"))</f>
        <v>Early Departure</v>
      </c>
      <c r="H203" s="5">
        <f t="shared" ref="H203:H266" ca="1" si="91">IF(G203="Late",A203+F203,IF(G203="Early Departure",A203-F203,A203))</f>
        <v>0.70833333333333359</v>
      </c>
      <c r="I203">
        <f t="shared" ca="1" si="83"/>
        <v>0.39640465388982948</v>
      </c>
      <c r="J203">
        <f t="shared" ca="1" si="83"/>
        <v>3.1349677570998713E-3</v>
      </c>
      <c r="K203">
        <f t="shared" ref="K203:K266" ca="1" si="92">ROUND(IF(($AF$28-$AF$26)/($AF$27-$AF$26)&gt;=I203,(SQRT(J203*(($AF$27-$AF$26)*($AF$28-$AF$26))))+$AF$26,($AF$27-SQRT((1-J203)*($AF$27-$AF$26)*($AF$27-$AF$28)))),0)</f>
        <v>10</v>
      </c>
      <c r="L203" s="5">
        <f t="shared" ref="L203:L266" ca="1" si="93">H203+TIME(0,K203,0)</f>
        <v>0.71527777777777801</v>
      </c>
      <c r="M203" s="27">
        <f t="shared" ca="1" si="84"/>
        <v>0.86254272097121343</v>
      </c>
      <c r="N203" s="27">
        <f t="shared" ca="1" si="84"/>
        <v>0.61480019096192084</v>
      </c>
      <c r="O203" s="8">
        <f t="shared" ref="O203:O266" ca="1" si="94">ROUND(IF(($AF$22-$AF$20)/($AF$21-$AF$20)&gt;=M203,(SQRT(N203*(($AF$21-$AF$20)*($AF$22-$AF$20))))+$AF$20,($AF$21-SQRT((1-N203)*($AF$21-$AF$20)*($AF$21-$AF$22)))),0)</f>
        <v>352</v>
      </c>
      <c r="P203" s="6">
        <f t="shared" ref="P203:P266" ca="1" si="95">TIME(QUOTIENT(O203,60),O203-(QUOTIENT(O203,60)*60),0)</f>
        <v>0.24444444444444446</v>
      </c>
      <c r="Q203" s="5">
        <f t="shared" ref="Q203:Q266" ca="1" si="96">L203+P203</f>
        <v>0.95972222222222248</v>
      </c>
      <c r="R203" s="27">
        <f t="shared" ca="1" si="85"/>
        <v>0.70918311741762918</v>
      </c>
      <c r="S203" s="27">
        <f t="shared" ca="1" si="85"/>
        <v>0.83753053386478293</v>
      </c>
      <c r="T203" s="27">
        <f t="shared" ref="T203:T266" ca="1" si="97">ROUND(IF(($AF$34-$AF$32)/($AF$33-$AF$32)&gt;=R203,(SQRT(S203*(($AF$33-$AF$32)*($AF$34-$AF$32))))+$AF$32,($AF$33-SQRT((1-S203)*($AF$33-$AF$32)*($AF$33-$AF$34)))),0)</f>
        <v>36</v>
      </c>
      <c r="U203" s="5">
        <f t="shared" ref="U203:U266" ca="1" si="98">Q203+TIME(0,T203,0)</f>
        <v>0.9847222222222225</v>
      </c>
      <c r="V203" s="27">
        <f t="shared" ref="V203:V266" ca="1" si="99">SUM(T203,O203,K203,E203)</f>
        <v>388</v>
      </c>
      <c r="W203" s="35">
        <f t="shared" ref="W203:W266" ca="1" si="100">B203+TIME(0,V203,0)</f>
        <v>44197.984722222223</v>
      </c>
      <c r="X203" s="6" t="str">
        <f t="shared" ref="X203:X266" ca="1" si="101">IF($AF$7=W203,"On Time",IF($AF$7&gt;W203,"Early Arrival","Late"))</f>
        <v>Early Arrival</v>
      </c>
      <c r="Y203" s="6">
        <f t="shared" ref="Y203:Y266" ca="1" si="102">IF(X203="On Time",0,IF(X203="Early Arrival",$AF$7-W203,W203-$AF$7))</f>
        <v>1.8749999995634425E-2</v>
      </c>
      <c r="Z203" s="8">
        <f t="shared" ca="1" si="86"/>
        <v>0</v>
      </c>
      <c r="AA203" s="8">
        <f t="shared" ref="AA203:AA266" ca="1" si="103">MINUTE(Y203)</f>
        <v>27</v>
      </c>
      <c r="AB203" s="8">
        <f t="shared" ca="1" si="87"/>
        <v>-270</v>
      </c>
    </row>
    <row r="204" spans="1:28">
      <c r="A204" s="3">
        <v>0.71527777777777801</v>
      </c>
      <c r="B204" s="34">
        <v>44197.715277777781</v>
      </c>
      <c r="C204" s="8">
        <f t="shared" ca="1" si="82"/>
        <v>0.84532235512872456</v>
      </c>
      <c r="D204" s="8">
        <f t="shared" ca="1" si="82"/>
        <v>0.67135710740540422</v>
      </c>
      <c r="E204">
        <f t="shared" ca="1" si="88"/>
        <v>-4</v>
      </c>
      <c r="F204" s="6">
        <f t="shared" ca="1" si="89"/>
        <v>2.7777777777777779E-3</v>
      </c>
      <c r="G204" t="str">
        <f t="shared" ca="1" si="90"/>
        <v>Early Departure</v>
      </c>
      <c r="H204" s="5">
        <f t="shared" ca="1" si="91"/>
        <v>0.71250000000000024</v>
      </c>
      <c r="I204">
        <f t="shared" ca="1" si="83"/>
        <v>8.908906065019484E-3</v>
      </c>
      <c r="J204">
        <f t="shared" ca="1" si="83"/>
        <v>0.76346212363906818</v>
      </c>
      <c r="K204">
        <f t="shared" ca="1" si="92"/>
        <v>27</v>
      </c>
      <c r="L204" s="5">
        <f t="shared" ca="1" si="93"/>
        <v>0.73125000000000029</v>
      </c>
      <c r="M204" s="27">
        <f t="shared" ca="1" si="84"/>
        <v>0.14425319938191039</v>
      </c>
      <c r="N204" s="27">
        <f t="shared" ca="1" si="84"/>
        <v>0.36522012105515378</v>
      </c>
      <c r="O204" s="8">
        <f t="shared" ca="1" si="94"/>
        <v>336</v>
      </c>
      <c r="P204" s="6">
        <f t="shared" ca="1" si="95"/>
        <v>0.23333333333333331</v>
      </c>
      <c r="Q204" s="5">
        <f t="shared" ca="1" si="96"/>
        <v>0.96458333333333357</v>
      </c>
      <c r="R204" s="27">
        <f t="shared" ca="1" si="85"/>
        <v>0.74376389422180844</v>
      </c>
      <c r="S204" s="27">
        <f t="shared" ca="1" si="85"/>
        <v>0.78366772643386484</v>
      </c>
      <c r="T204" s="27">
        <f t="shared" ca="1" si="97"/>
        <v>33</v>
      </c>
      <c r="U204" s="5">
        <f t="shared" ca="1" si="98"/>
        <v>0.98750000000000027</v>
      </c>
      <c r="V204" s="27">
        <f t="shared" ca="1" si="99"/>
        <v>392</v>
      </c>
      <c r="W204" s="35">
        <f t="shared" ca="1" si="100"/>
        <v>44197.987500000003</v>
      </c>
      <c r="X204" s="6" t="str">
        <f t="shared" ca="1" si="101"/>
        <v>Early Arrival</v>
      </c>
      <c r="Y204" s="6">
        <f t="shared" ca="1" si="102"/>
        <v>1.597222221607808E-2</v>
      </c>
      <c r="Z204" s="8">
        <f t="shared" ca="1" si="86"/>
        <v>0</v>
      </c>
      <c r="AA204" s="8">
        <f t="shared" ca="1" si="103"/>
        <v>23</v>
      </c>
      <c r="AB204" s="8">
        <f t="shared" ca="1" si="87"/>
        <v>-230</v>
      </c>
    </row>
    <row r="205" spans="1:28">
      <c r="A205" s="11">
        <v>0.71527777777777801</v>
      </c>
      <c r="B205" s="34">
        <v>44197.715277777781</v>
      </c>
      <c r="C205" s="8">
        <f t="shared" ca="1" si="82"/>
        <v>0.37591791555646437</v>
      </c>
      <c r="D205" s="8">
        <f t="shared" ca="1" si="82"/>
        <v>9.4075161150094733E-2</v>
      </c>
      <c r="E205">
        <f t="shared" ca="1" si="88"/>
        <v>2</v>
      </c>
      <c r="F205" s="6">
        <f t="shared" ca="1" si="89"/>
        <v>1.3888888888888889E-3</v>
      </c>
      <c r="G205" t="str">
        <f t="shared" ca="1" si="90"/>
        <v>Late</v>
      </c>
      <c r="H205" s="5">
        <f t="shared" ca="1" si="91"/>
        <v>0.7166666666666669</v>
      </c>
      <c r="I205">
        <f t="shared" ca="1" si="83"/>
        <v>0.34301941147461934</v>
      </c>
      <c r="J205">
        <f t="shared" ca="1" si="83"/>
        <v>0.65319557843278442</v>
      </c>
      <c r="K205">
        <f t="shared" ca="1" si="92"/>
        <v>29</v>
      </c>
      <c r="L205" s="5">
        <f t="shared" ca="1" si="93"/>
        <v>0.73680555555555582</v>
      </c>
      <c r="M205" s="27">
        <f t="shared" ca="1" si="84"/>
        <v>7.4612721994819609E-2</v>
      </c>
      <c r="N205" s="27">
        <f t="shared" ca="1" si="84"/>
        <v>0.42351044498633017</v>
      </c>
      <c r="O205" s="8">
        <f t="shared" ca="1" si="94"/>
        <v>339</v>
      </c>
      <c r="P205" s="6">
        <f t="shared" ca="1" si="95"/>
        <v>0.23541666666666669</v>
      </c>
      <c r="Q205" s="5">
        <f t="shared" ca="1" si="96"/>
        <v>0.97222222222222254</v>
      </c>
      <c r="R205" s="27">
        <f t="shared" ca="1" si="85"/>
        <v>0.33815688936933774</v>
      </c>
      <c r="S205" s="27">
        <f t="shared" ca="1" si="85"/>
        <v>0.68613839202319926</v>
      </c>
      <c r="T205" s="27">
        <f t="shared" ca="1" si="97"/>
        <v>28</v>
      </c>
      <c r="U205" s="5">
        <f t="shared" ca="1" si="98"/>
        <v>0.99166666666666703</v>
      </c>
      <c r="V205" s="27">
        <f t="shared" ca="1" si="99"/>
        <v>398</v>
      </c>
      <c r="W205" s="35">
        <f t="shared" ca="1" si="100"/>
        <v>44197.991666666669</v>
      </c>
      <c r="X205" s="6" t="str">
        <f t="shared" ca="1" si="101"/>
        <v>Early Arrival</v>
      </c>
      <c r="Y205" s="6">
        <f t="shared" ca="1" si="102"/>
        <v>1.1805555550381541E-2</v>
      </c>
      <c r="Z205" s="8">
        <f t="shared" ca="1" si="86"/>
        <v>0</v>
      </c>
      <c r="AA205" s="8">
        <f t="shared" ca="1" si="103"/>
        <v>17</v>
      </c>
      <c r="AB205" s="8">
        <f t="shared" ca="1" si="87"/>
        <v>-170</v>
      </c>
    </row>
    <row r="206" spans="1:28">
      <c r="A206" s="3">
        <v>0.71527777777777801</v>
      </c>
      <c r="B206" s="34">
        <v>44197.715277777781</v>
      </c>
      <c r="C206" s="8">
        <f t="shared" ca="1" si="82"/>
        <v>0.78807456495477757</v>
      </c>
      <c r="D206" s="8">
        <f t="shared" ca="1" si="82"/>
        <v>0.59676365394894071</v>
      </c>
      <c r="E206">
        <f t="shared" ca="1" si="88"/>
        <v>-3</v>
      </c>
      <c r="F206" s="6">
        <f t="shared" ca="1" si="89"/>
        <v>2.0833333333333333E-3</v>
      </c>
      <c r="G206" t="str">
        <f t="shared" ca="1" si="90"/>
        <v>Early Departure</v>
      </c>
      <c r="H206" s="5">
        <f t="shared" ca="1" si="91"/>
        <v>0.71319444444444469</v>
      </c>
      <c r="I206">
        <f t="shared" ca="1" si="83"/>
        <v>7.4393559600961057E-2</v>
      </c>
      <c r="J206">
        <f t="shared" ca="1" si="83"/>
        <v>0.69277822957496005</v>
      </c>
      <c r="K206">
        <f t="shared" ca="1" si="92"/>
        <v>26</v>
      </c>
      <c r="L206" s="5">
        <f t="shared" ca="1" si="93"/>
        <v>0.73125000000000029</v>
      </c>
      <c r="M206" s="27">
        <f t="shared" ca="1" si="84"/>
        <v>0.56600228090033211</v>
      </c>
      <c r="N206" s="27">
        <f t="shared" ca="1" si="84"/>
        <v>0.23911030488495533</v>
      </c>
      <c r="O206" s="8">
        <f t="shared" ca="1" si="94"/>
        <v>329</v>
      </c>
      <c r="P206" s="6">
        <f t="shared" ca="1" si="95"/>
        <v>0.22847222222222222</v>
      </c>
      <c r="Q206" s="5">
        <f t="shared" ca="1" si="96"/>
        <v>0.95972222222222248</v>
      </c>
      <c r="R206" s="27">
        <f t="shared" ca="1" si="85"/>
        <v>0.60873716597687311</v>
      </c>
      <c r="S206" s="27">
        <f t="shared" ca="1" si="85"/>
        <v>0.96928951073388037</v>
      </c>
      <c r="T206" s="27">
        <f t="shared" ca="1" si="97"/>
        <v>47</v>
      </c>
      <c r="U206" s="5">
        <f t="shared" ca="1" si="98"/>
        <v>0.99236111111111136</v>
      </c>
      <c r="V206" s="27">
        <f t="shared" ca="1" si="99"/>
        <v>399</v>
      </c>
      <c r="W206" s="35">
        <f t="shared" ca="1" si="100"/>
        <v>44197.992361111115</v>
      </c>
      <c r="X206" s="6" t="str">
        <f t="shared" ca="1" si="101"/>
        <v>Early Arrival</v>
      </c>
      <c r="Y206" s="6">
        <f t="shared" ca="1" si="102"/>
        <v>1.1111111103673466E-2</v>
      </c>
      <c r="Z206" s="8">
        <f t="shared" ca="1" si="86"/>
        <v>0</v>
      </c>
      <c r="AA206" s="8">
        <f t="shared" ca="1" si="103"/>
        <v>16</v>
      </c>
      <c r="AB206" s="8">
        <f t="shared" ca="1" si="87"/>
        <v>-160</v>
      </c>
    </row>
    <row r="207" spans="1:28">
      <c r="A207" s="11">
        <v>0.71527777777777801</v>
      </c>
      <c r="B207" s="34">
        <v>44197.715277777781</v>
      </c>
      <c r="C207" s="8">
        <f t="shared" ca="1" si="82"/>
        <v>0.99746194633464369</v>
      </c>
      <c r="D207" s="8">
        <f t="shared" ca="1" si="82"/>
        <v>0.45810423983238069</v>
      </c>
      <c r="E207">
        <f t="shared" ca="1" si="88"/>
        <v>0</v>
      </c>
      <c r="F207" s="6">
        <f t="shared" ca="1" si="89"/>
        <v>0</v>
      </c>
      <c r="G207" t="str">
        <f t="shared" ca="1" si="90"/>
        <v>On Time</v>
      </c>
      <c r="H207" s="5">
        <f t="shared" ca="1" si="91"/>
        <v>0.71527777777777801</v>
      </c>
      <c r="I207">
        <f t="shared" ca="1" si="83"/>
        <v>2.1553906240422638E-2</v>
      </c>
      <c r="J207">
        <f t="shared" ca="1" si="83"/>
        <v>0.51769473407016797</v>
      </c>
      <c r="K207">
        <f t="shared" ca="1" si="92"/>
        <v>23</v>
      </c>
      <c r="L207" s="5">
        <f t="shared" ca="1" si="93"/>
        <v>0.73125000000000029</v>
      </c>
      <c r="M207" s="27">
        <f t="shared" ca="1" si="84"/>
        <v>0.28300753391040856</v>
      </c>
      <c r="N207" s="27">
        <f t="shared" ca="1" si="84"/>
        <v>0.66512142413768394</v>
      </c>
      <c r="O207" s="8">
        <f t="shared" ca="1" si="94"/>
        <v>349</v>
      </c>
      <c r="P207" s="6">
        <f t="shared" ca="1" si="95"/>
        <v>0.24236111111111111</v>
      </c>
      <c r="Q207" s="5">
        <f t="shared" ca="1" si="96"/>
        <v>0.97361111111111143</v>
      </c>
      <c r="R207" s="27">
        <f t="shared" ca="1" si="85"/>
        <v>0.40755844050803114</v>
      </c>
      <c r="S207" s="27">
        <f t="shared" ca="1" si="85"/>
        <v>0.56750218412529096</v>
      </c>
      <c r="T207" s="27">
        <f t="shared" ca="1" si="97"/>
        <v>23</v>
      </c>
      <c r="U207" s="5">
        <f t="shared" ca="1" si="98"/>
        <v>0.9895833333333337</v>
      </c>
      <c r="V207" s="27">
        <f t="shared" ca="1" si="99"/>
        <v>395</v>
      </c>
      <c r="W207" s="35">
        <f t="shared" ca="1" si="100"/>
        <v>44197.989583333336</v>
      </c>
      <c r="X207" s="6" t="str">
        <f t="shared" ca="1" si="101"/>
        <v>Early Arrival</v>
      </c>
      <c r="Y207" s="6">
        <f t="shared" ca="1" si="102"/>
        <v>1.3888888883229811E-2</v>
      </c>
      <c r="Z207" s="8">
        <f t="shared" ca="1" si="86"/>
        <v>0</v>
      </c>
      <c r="AA207" s="8">
        <f t="shared" ca="1" si="103"/>
        <v>20</v>
      </c>
      <c r="AB207" s="8">
        <f t="shared" ca="1" si="87"/>
        <v>-200</v>
      </c>
    </row>
    <row r="208" spans="1:28">
      <c r="A208" s="3">
        <v>0.71527777777777801</v>
      </c>
      <c r="B208" s="34">
        <v>44197.715277777781</v>
      </c>
      <c r="C208" s="8">
        <f t="shared" ca="1" si="82"/>
        <v>0.47632737248430101</v>
      </c>
      <c r="D208" s="8">
        <f t="shared" ca="1" si="82"/>
        <v>0.61482955896509595</v>
      </c>
      <c r="E208">
        <f t="shared" ca="1" si="88"/>
        <v>21</v>
      </c>
      <c r="F208" s="6">
        <f t="shared" ca="1" si="89"/>
        <v>1.4583333333333332E-2</v>
      </c>
      <c r="G208" t="str">
        <f t="shared" ca="1" si="90"/>
        <v>Late</v>
      </c>
      <c r="H208" s="5">
        <f t="shared" ca="1" si="91"/>
        <v>0.72986111111111129</v>
      </c>
      <c r="I208">
        <f t="shared" ca="1" si="83"/>
        <v>0.18356972037614494</v>
      </c>
      <c r="J208">
        <f t="shared" ca="1" si="83"/>
        <v>0.63792690627203474</v>
      </c>
      <c r="K208">
        <f t="shared" ca="1" si="92"/>
        <v>25</v>
      </c>
      <c r="L208" s="5">
        <f t="shared" ca="1" si="93"/>
        <v>0.74722222222222245</v>
      </c>
      <c r="M208" s="27">
        <f t="shared" ca="1" si="84"/>
        <v>0.40296967491329327</v>
      </c>
      <c r="N208" s="27">
        <f t="shared" ca="1" si="84"/>
        <v>0.80988274059026832</v>
      </c>
      <c r="O208" s="8">
        <f t="shared" ca="1" si="94"/>
        <v>370</v>
      </c>
      <c r="P208" s="6">
        <f t="shared" ca="1" si="95"/>
        <v>0.25694444444444448</v>
      </c>
      <c r="Q208" s="5">
        <f t="shared" ca="1" si="96"/>
        <v>1.0041666666666669</v>
      </c>
      <c r="R208" s="27">
        <f t="shared" ca="1" si="85"/>
        <v>0.7635214779831978</v>
      </c>
      <c r="S208" s="27">
        <f t="shared" ca="1" si="85"/>
        <v>0.4298979499267801</v>
      </c>
      <c r="T208" s="27">
        <f t="shared" ca="1" si="97"/>
        <v>18</v>
      </c>
      <c r="U208" s="5">
        <f t="shared" ca="1" si="98"/>
        <v>1.0166666666666668</v>
      </c>
      <c r="V208" s="27">
        <f t="shared" ca="1" si="99"/>
        <v>434</v>
      </c>
      <c r="W208" s="35">
        <f t="shared" ca="1" si="100"/>
        <v>44198.01666666667</v>
      </c>
      <c r="X208" s="6" t="str">
        <f t="shared" ca="1" si="101"/>
        <v>Late</v>
      </c>
      <c r="Y208" s="6">
        <f t="shared" ca="1" si="102"/>
        <v>1.319444445107365E-2</v>
      </c>
      <c r="Z208" s="8">
        <f t="shared" ca="1" si="86"/>
        <v>0</v>
      </c>
      <c r="AA208" s="8">
        <f t="shared" ca="1" si="103"/>
        <v>19</v>
      </c>
      <c r="AB208" s="8">
        <f t="shared" ca="1" si="87"/>
        <v>190</v>
      </c>
    </row>
    <row r="209" spans="1:28">
      <c r="A209" s="11">
        <v>0.71527777777777801</v>
      </c>
      <c r="B209" s="34">
        <v>44197.715277777781</v>
      </c>
      <c r="C209" s="8">
        <f t="shared" ca="1" si="82"/>
        <v>0.4053706414102749</v>
      </c>
      <c r="D209" s="8">
        <f t="shared" ca="1" si="82"/>
        <v>0.75347631640651891</v>
      </c>
      <c r="E209">
        <f t="shared" ca="1" si="88"/>
        <v>31</v>
      </c>
      <c r="F209" s="6">
        <f t="shared" ca="1" si="89"/>
        <v>2.1527777777777781E-2</v>
      </c>
      <c r="G209" t="str">
        <f t="shared" ca="1" si="90"/>
        <v>Late</v>
      </c>
      <c r="H209" s="5">
        <f t="shared" ca="1" si="91"/>
        <v>0.73680555555555582</v>
      </c>
      <c r="I209">
        <f t="shared" ca="1" si="83"/>
        <v>0.29024941374700342</v>
      </c>
      <c r="J209">
        <f t="shared" ca="1" si="83"/>
        <v>0.24220348063121611</v>
      </c>
      <c r="K209">
        <f t="shared" ca="1" si="92"/>
        <v>16</v>
      </c>
      <c r="L209" s="5">
        <f t="shared" ca="1" si="93"/>
        <v>0.7479166666666669</v>
      </c>
      <c r="M209" s="27">
        <f t="shared" ca="1" si="84"/>
        <v>0.80485175402650799</v>
      </c>
      <c r="N209" s="27">
        <f t="shared" ca="1" si="84"/>
        <v>0.39113086258852126</v>
      </c>
      <c r="O209" s="8">
        <f t="shared" ca="1" si="94"/>
        <v>337</v>
      </c>
      <c r="P209" s="6">
        <f t="shared" ca="1" si="95"/>
        <v>0.23402777777777781</v>
      </c>
      <c r="Q209" s="5">
        <f t="shared" ca="1" si="96"/>
        <v>0.98194444444444473</v>
      </c>
      <c r="R209" s="27">
        <f t="shared" ca="1" si="85"/>
        <v>0.30092758635158356</v>
      </c>
      <c r="S209" s="27">
        <f t="shared" ca="1" si="85"/>
        <v>0.86150466705333106</v>
      </c>
      <c r="T209" s="27">
        <f t="shared" ca="1" si="97"/>
        <v>37</v>
      </c>
      <c r="U209" s="5">
        <f t="shared" ca="1" si="98"/>
        <v>1.0076388888888892</v>
      </c>
      <c r="V209" s="27">
        <f t="shared" ca="1" si="99"/>
        <v>421</v>
      </c>
      <c r="W209" s="35">
        <f t="shared" ca="1" si="100"/>
        <v>44198.007638888892</v>
      </c>
      <c r="X209" s="6" t="str">
        <f t="shared" ca="1" si="101"/>
        <v>Late</v>
      </c>
      <c r="Y209" s="6">
        <f t="shared" ca="1" si="102"/>
        <v>4.1666666729724966E-3</v>
      </c>
      <c r="Z209" s="8">
        <f t="shared" ca="1" si="86"/>
        <v>0</v>
      </c>
      <c r="AA209" s="8">
        <f t="shared" ca="1" si="103"/>
        <v>6</v>
      </c>
      <c r="AB209" s="8">
        <f t="shared" ca="1" si="87"/>
        <v>60</v>
      </c>
    </row>
    <row r="210" spans="1:28">
      <c r="A210" s="3">
        <v>0.71527777777777801</v>
      </c>
      <c r="B210" s="34">
        <v>44197.715277777781</v>
      </c>
      <c r="C210" s="8">
        <f t="shared" ca="1" si="82"/>
        <v>0.90823138613600385</v>
      </c>
      <c r="D210" s="8">
        <f t="shared" ca="1" si="82"/>
        <v>5.0573121301582979E-2</v>
      </c>
      <c r="E210">
        <f t="shared" ca="1" si="88"/>
        <v>0</v>
      </c>
      <c r="F210" s="6">
        <f t="shared" ca="1" si="89"/>
        <v>0</v>
      </c>
      <c r="G210" t="str">
        <f t="shared" ca="1" si="90"/>
        <v>On Time</v>
      </c>
      <c r="H210" s="5">
        <f t="shared" ca="1" si="91"/>
        <v>0.71527777777777801</v>
      </c>
      <c r="I210">
        <f t="shared" ca="1" si="83"/>
        <v>0.48392315412211795</v>
      </c>
      <c r="J210">
        <f t="shared" ca="1" si="83"/>
        <v>0.90305298428413872</v>
      </c>
      <c r="K210">
        <f t="shared" ca="1" si="92"/>
        <v>41</v>
      </c>
      <c r="L210" s="5">
        <f t="shared" ca="1" si="93"/>
        <v>0.74375000000000024</v>
      </c>
      <c r="M210" s="27">
        <f t="shared" ca="1" si="84"/>
        <v>4.3886877428026549E-2</v>
      </c>
      <c r="N210" s="27">
        <f t="shared" ca="1" si="84"/>
        <v>0.90979656964687228</v>
      </c>
      <c r="O210" s="8">
        <f t="shared" ca="1" si="94"/>
        <v>358</v>
      </c>
      <c r="P210" s="6">
        <f t="shared" ca="1" si="95"/>
        <v>0.24861111111111112</v>
      </c>
      <c r="Q210" s="5">
        <f t="shared" ca="1" si="96"/>
        <v>0.99236111111111136</v>
      </c>
      <c r="R210" s="27">
        <f t="shared" ca="1" si="85"/>
        <v>6.6148687563541197E-2</v>
      </c>
      <c r="S210" s="27">
        <f t="shared" ca="1" si="85"/>
        <v>3.5177071556901418E-2</v>
      </c>
      <c r="T210" s="27">
        <f t="shared" ca="1" si="97"/>
        <v>7</v>
      </c>
      <c r="U210" s="5">
        <f t="shared" ca="1" si="98"/>
        <v>0.99722222222222245</v>
      </c>
      <c r="V210" s="27">
        <f t="shared" ca="1" si="99"/>
        <v>406</v>
      </c>
      <c r="W210" s="35">
        <f t="shared" ca="1" si="100"/>
        <v>44197.997222222228</v>
      </c>
      <c r="X210" s="6" t="str">
        <f t="shared" ca="1" si="101"/>
        <v>Early Arrival</v>
      </c>
      <c r="Y210" s="6">
        <f t="shared" ca="1" si="102"/>
        <v>6.2499999912688509E-3</v>
      </c>
      <c r="Z210" s="8">
        <f t="shared" ca="1" si="86"/>
        <v>0</v>
      </c>
      <c r="AA210" s="8">
        <f t="shared" ca="1" si="103"/>
        <v>9</v>
      </c>
      <c r="AB210" s="8">
        <f t="shared" ca="1" si="87"/>
        <v>-90</v>
      </c>
    </row>
    <row r="211" spans="1:28">
      <c r="A211" s="11">
        <v>0.71527777777777801</v>
      </c>
      <c r="B211" s="34">
        <v>44197.715277777781</v>
      </c>
      <c r="C211" s="8">
        <f t="shared" ref="C211:D274" ca="1" si="104">RAND()</f>
        <v>0.10431485348788261</v>
      </c>
      <c r="D211" s="8">
        <f t="shared" ca="1" si="104"/>
        <v>0.97330274827333674</v>
      </c>
      <c r="E211">
        <f t="shared" ca="1" si="88"/>
        <v>79</v>
      </c>
      <c r="F211" s="6">
        <f t="shared" ca="1" si="89"/>
        <v>5.486111111111111E-2</v>
      </c>
      <c r="G211" t="str">
        <f t="shared" ca="1" si="90"/>
        <v>Late</v>
      </c>
      <c r="H211" s="5">
        <f t="shared" ca="1" si="91"/>
        <v>0.77013888888888915</v>
      </c>
      <c r="I211">
        <f t="shared" ref="I211:J274" ca="1" si="105">RAND()</f>
        <v>0.31143875421613931</v>
      </c>
      <c r="J211">
        <f t="shared" ca="1" si="105"/>
        <v>0.22937002645545901</v>
      </c>
      <c r="K211">
        <f t="shared" ca="1" si="92"/>
        <v>16</v>
      </c>
      <c r="L211" s="5">
        <f t="shared" ca="1" si="93"/>
        <v>0.78125000000000022</v>
      </c>
      <c r="M211" s="27">
        <f t="shared" ref="M211:N274" ca="1" si="106">RAND()</f>
        <v>0.25387551553858578</v>
      </c>
      <c r="N211" s="27">
        <f t="shared" ca="1" si="106"/>
        <v>0.68709436197097484</v>
      </c>
      <c r="O211" s="8">
        <f t="shared" ca="1" si="94"/>
        <v>350</v>
      </c>
      <c r="P211" s="6">
        <f t="shared" ca="1" si="95"/>
        <v>0.24305555555555555</v>
      </c>
      <c r="Q211" s="5">
        <f t="shared" ca="1" si="96"/>
        <v>1.0243055555555558</v>
      </c>
      <c r="R211" s="27">
        <f t="shared" ref="R211:S274" ca="1" si="107">RAND()</f>
        <v>0.26795619699126438</v>
      </c>
      <c r="S211" s="27">
        <f t="shared" ca="1" si="107"/>
        <v>0.78984530303940959</v>
      </c>
      <c r="T211" s="27">
        <f t="shared" ca="1" si="97"/>
        <v>33</v>
      </c>
      <c r="U211" s="5">
        <f t="shared" ca="1" si="98"/>
        <v>1.0472222222222225</v>
      </c>
      <c r="V211" s="27">
        <f t="shared" ca="1" si="99"/>
        <v>478</v>
      </c>
      <c r="W211" s="35">
        <f t="shared" ca="1" si="100"/>
        <v>44198.047222222223</v>
      </c>
      <c r="X211" s="6" t="str">
        <f t="shared" ca="1" si="101"/>
        <v>Late</v>
      </c>
      <c r="Y211" s="6">
        <f t="shared" ca="1" si="102"/>
        <v>4.3750000004365575E-2</v>
      </c>
      <c r="Z211" s="8">
        <f t="shared" ca="1" si="86"/>
        <v>1</v>
      </c>
      <c r="AA211" s="8">
        <f t="shared" ca="1" si="103"/>
        <v>3</v>
      </c>
      <c r="AB211" s="8">
        <f t="shared" ca="1" si="87"/>
        <v>630</v>
      </c>
    </row>
    <row r="212" spans="1:28">
      <c r="A212" s="3">
        <v>0.71527777777777801</v>
      </c>
      <c r="B212" s="34">
        <v>44197.715277777781</v>
      </c>
      <c r="C212" s="8">
        <f t="shared" ca="1" si="104"/>
        <v>3.4525683749376812E-2</v>
      </c>
      <c r="D212" s="8">
        <f t="shared" ca="1" si="104"/>
        <v>0.60911454583943891</v>
      </c>
      <c r="E212">
        <f t="shared" ca="1" si="88"/>
        <v>21</v>
      </c>
      <c r="F212" s="6">
        <f t="shared" ca="1" si="89"/>
        <v>1.4583333333333332E-2</v>
      </c>
      <c r="G212" t="str">
        <f t="shared" ca="1" si="90"/>
        <v>Late</v>
      </c>
      <c r="H212" s="5">
        <f t="shared" ca="1" si="91"/>
        <v>0.72986111111111129</v>
      </c>
      <c r="I212">
        <f t="shared" ca="1" si="105"/>
        <v>0.74146315799319307</v>
      </c>
      <c r="J212">
        <f t="shared" ca="1" si="105"/>
        <v>0.7143367070586959</v>
      </c>
      <c r="K212">
        <f t="shared" ca="1" si="92"/>
        <v>31</v>
      </c>
      <c r="L212" s="5">
        <f t="shared" ca="1" si="93"/>
        <v>0.75138888888888911</v>
      </c>
      <c r="M212" s="27">
        <f t="shared" ca="1" si="106"/>
        <v>0.99256025802462777</v>
      </c>
      <c r="N212" s="27">
        <f t="shared" ca="1" si="106"/>
        <v>0.88168967976142032</v>
      </c>
      <c r="O212" s="8">
        <f t="shared" ca="1" si="94"/>
        <v>379</v>
      </c>
      <c r="P212" s="6">
        <f t="shared" ca="1" si="95"/>
        <v>0.26319444444444445</v>
      </c>
      <c r="Q212" s="5">
        <f t="shared" ca="1" si="96"/>
        <v>1.0145833333333336</v>
      </c>
      <c r="R212" s="27">
        <f t="shared" ca="1" si="107"/>
        <v>7.6587707368943603E-3</v>
      </c>
      <c r="S212" s="27">
        <f t="shared" ca="1" si="107"/>
        <v>4.2137308341220758E-2</v>
      </c>
      <c r="T212" s="27">
        <f t="shared" ca="1" si="97"/>
        <v>7</v>
      </c>
      <c r="U212" s="5">
        <f t="shared" ca="1" si="98"/>
        <v>1.0194444444444448</v>
      </c>
      <c r="V212" s="27">
        <f t="shared" ca="1" si="99"/>
        <v>438</v>
      </c>
      <c r="W212" s="35">
        <f t="shared" ca="1" si="100"/>
        <v>44198.01944444445</v>
      </c>
      <c r="X212" s="6" t="str">
        <f t="shared" ca="1" si="101"/>
        <v>Late</v>
      </c>
      <c r="Y212" s="6">
        <f t="shared" ca="1" si="102"/>
        <v>1.5972222230629995E-2</v>
      </c>
      <c r="Z212" s="8">
        <f t="shared" ca="1" si="86"/>
        <v>0</v>
      </c>
      <c r="AA212" s="8">
        <f t="shared" ca="1" si="103"/>
        <v>23</v>
      </c>
      <c r="AB212" s="8">
        <f t="shared" ca="1" si="87"/>
        <v>230</v>
      </c>
    </row>
    <row r="213" spans="1:28">
      <c r="A213" s="11">
        <v>0.71527777777777801</v>
      </c>
      <c r="B213" s="34">
        <v>44197.715277777781</v>
      </c>
      <c r="C213" s="8">
        <f t="shared" ca="1" si="104"/>
        <v>0.6189395436135039</v>
      </c>
      <c r="D213" s="8">
        <f t="shared" ca="1" si="104"/>
        <v>0.89146848931450495</v>
      </c>
      <c r="E213">
        <f t="shared" ca="1" si="88"/>
        <v>-7</v>
      </c>
      <c r="F213" s="6">
        <f t="shared" ca="1" si="89"/>
        <v>4.8611111111111112E-3</v>
      </c>
      <c r="G213" t="str">
        <f t="shared" ca="1" si="90"/>
        <v>Early Departure</v>
      </c>
      <c r="H213" s="5">
        <f t="shared" ca="1" si="91"/>
        <v>0.71041666666666692</v>
      </c>
      <c r="I213">
        <f t="shared" ca="1" si="105"/>
        <v>8.1920116069466364E-2</v>
      </c>
      <c r="J213">
        <f t="shared" ca="1" si="105"/>
        <v>0.44835225005665569</v>
      </c>
      <c r="K213">
        <f t="shared" ca="1" si="92"/>
        <v>21</v>
      </c>
      <c r="L213" s="5">
        <f t="shared" ca="1" si="93"/>
        <v>0.7250000000000002</v>
      </c>
      <c r="M213" s="27">
        <f t="shared" ca="1" si="106"/>
        <v>0.24980498135889329</v>
      </c>
      <c r="N213" s="27">
        <f t="shared" ca="1" si="106"/>
        <v>0.56281683541050809</v>
      </c>
      <c r="O213" s="8">
        <f t="shared" ca="1" si="94"/>
        <v>345</v>
      </c>
      <c r="P213" s="6">
        <f t="shared" ca="1" si="95"/>
        <v>0.23958333333333334</v>
      </c>
      <c r="Q213" s="5">
        <f t="shared" ca="1" si="96"/>
        <v>0.96458333333333357</v>
      </c>
      <c r="R213" s="27">
        <f t="shared" ca="1" si="107"/>
        <v>0.13700846649866294</v>
      </c>
      <c r="S213" s="27">
        <f t="shared" ca="1" si="107"/>
        <v>0.30967119950733757</v>
      </c>
      <c r="T213" s="27">
        <f t="shared" ca="1" si="97"/>
        <v>14</v>
      </c>
      <c r="U213" s="5">
        <f t="shared" ca="1" si="98"/>
        <v>0.97430555555555576</v>
      </c>
      <c r="V213" s="27">
        <f t="shared" ca="1" si="99"/>
        <v>373</v>
      </c>
      <c r="W213" s="35">
        <f t="shared" ca="1" si="100"/>
        <v>44197.974305555559</v>
      </c>
      <c r="X213" s="6" t="str">
        <f t="shared" ca="1" si="101"/>
        <v>Early Arrival</v>
      </c>
      <c r="Y213" s="6">
        <f t="shared" ca="1" si="102"/>
        <v>2.9166666659875773E-2</v>
      </c>
      <c r="Z213" s="8">
        <f t="shared" ca="1" si="86"/>
        <v>0</v>
      </c>
      <c r="AA213" s="8">
        <f t="shared" ca="1" si="103"/>
        <v>42</v>
      </c>
      <c r="AB213" s="8">
        <f t="shared" ca="1" si="87"/>
        <v>120</v>
      </c>
    </row>
    <row r="214" spans="1:28">
      <c r="A214" s="3">
        <v>0.71527777777777801</v>
      </c>
      <c r="B214" s="34">
        <v>44197.715277777781</v>
      </c>
      <c r="C214" s="8">
        <f t="shared" ca="1" si="104"/>
        <v>0.48397095259001843</v>
      </c>
      <c r="D214" s="8">
        <f t="shared" ca="1" si="104"/>
        <v>0.31934786649708191</v>
      </c>
      <c r="E214">
        <f t="shared" ca="1" si="88"/>
        <v>8</v>
      </c>
      <c r="F214" s="6">
        <f t="shared" ca="1" si="89"/>
        <v>5.5555555555555558E-3</v>
      </c>
      <c r="G214" t="str">
        <f t="shared" ca="1" si="90"/>
        <v>Late</v>
      </c>
      <c r="H214" s="5">
        <f t="shared" ca="1" si="91"/>
        <v>0.72083333333333355</v>
      </c>
      <c r="I214">
        <f t="shared" ca="1" si="105"/>
        <v>0.9615066984150028</v>
      </c>
      <c r="J214">
        <f t="shared" ca="1" si="105"/>
        <v>0.66398098543521622</v>
      </c>
      <c r="K214">
        <f t="shared" ca="1" si="92"/>
        <v>29</v>
      </c>
      <c r="L214" s="5">
        <f t="shared" ca="1" si="93"/>
        <v>0.74097222222222248</v>
      </c>
      <c r="M214" s="27">
        <f t="shared" ca="1" si="106"/>
        <v>0.89933708113532196</v>
      </c>
      <c r="N214" s="27">
        <f t="shared" ca="1" si="106"/>
        <v>0.82494183787070308</v>
      </c>
      <c r="O214" s="8">
        <f t="shared" ca="1" si="94"/>
        <v>372</v>
      </c>
      <c r="P214" s="6">
        <f t="shared" ca="1" si="95"/>
        <v>0.25833333333333336</v>
      </c>
      <c r="Q214" s="5">
        <f t="shared" ca="1" si="96"/>
        <v>0.99930555555555589</v>
      </c>
      <c r="R214" s="27">
        <f t="shared" ca="1" si="107"/>
        <v>0.66773005883371694</v>
      </c>
      <c r="S214" s="27">
        <f t="shared" ca="1" si="107"/>
        <v>0.8752735199276428</v>
      </c>
      <c r="T214" s="27">
        <f t="shared" ca="1" si="97"/>
        <v>38</v>
      </c>
      <c r="U214" s="5">
        <f t="shared" ca="1" si="98"/>
        <v>1.0256944444444447</v>
      </c>
      <c r="V214" s="27">
        <f t="shared" ca="1" si="99"/>
        <v>447</v>
      </c>
      <c r="W214" s="35">
        <f t="shared" ca="1" si="100"/>
        <v>44198.025694444448</v>
      </c>
      <c r="X214" s="6" t="str">
        <f t="shared" ca="1" si="101"/>
        <v>Late</v>
      </c>
      <c r="Y214" s="6">
        <f t="shared" ca="1" si="102"/>
        <v>2.2222222229174804E-2</v>
      </c>
      <c r="Z214" s="8">
        <f t="shared" ca="1" si="86"/>
        <v>0</v>
      </c>
      <c r="AA214" s="8">
        <f t="shared" ca="1" si="103"/>
        <v>32</v>
      </c>
      <c r="AB214" s="8">
        <f t="shared" ca="1" si="87"/>
        <v>320</v>
      </c>
    </row>
    <row r="215" spans="1:28">
      <c r="A215" s="11">
        <v>0.71527777777777801</v>
      </c>
      <c r="B215" s="34">
        <v>44197.715277777781</v>
      </c>
      <c r="C215" s="8">
        <f t="shared" ca="1" si="104"/>
        <v>0.44905757742985308</v>
      </c>
      <c r="D215" s="8">
        <f t="shared" ca="1" si="104"/>
        <v>0.99835172234892566</v>
      </c>
      <c r="E215">
        <f t="shared" ca="1" si="88"/>
        <v>141</v>
      </c>
      <c r="F215" s="6">
        <f t="shared" ca="1" si="89"/>
        <v>9.7916666666666666E-2</v>
      </c>
      <c r="G215" t="str">
        <f t="shared" ca="1" si="90"/>
        <v>Late</v>
      </c>
      <c r="H215" s="5">
        <f t="shared" ca="1" si="91"/>
        <v>0.81319444444444466</v>
      </c>
      <c r="I215">
        <f t="shared" ca="1" si="105"/>
        <v>0.44616672016528847</v>
      </c>
      <c r="J215">
        <f t="shared" ca="1" si="105"/>
        <v>6.6282699624305663E-2</v>
      </c>
      <c r="K215">
        <f t="shared" ca="1" si="92"/>
        <v>12</v>
      </c>
      <c r="L215" s="5">
        <f t="shared" ca="1" si="93"/>
        <v>0.82152777777777797</v>
      </c>
      <c r="M215" s="27">
        <f t="shared" ca="1" si="106"/>
        <v>0.12187824461902552</v>
      </c>
      <c r="N215" s="27">
        <f t="shared" ca="1" si="106"/>
        <v>0.31589271358223436</v>
      </c>
      <c r="O215" s="8">
        <f t="shared" ca="1" si="94"/>
        <v>333</v>
      </c>
      <c r="P215" s="6">
        <f t="shared" ca="1" si="95"/>
        <v>0.23124999999999998</v>
      </c>
      <c r="Q215" s="5">
        <f t="shared" ca="1" si="96"/>
        <v>1.052777777777778</v>
      </c>
      <c r="R215" s="27">
        <f t="shared" ca="1" si="107"/>
        <v>0.56206861725454904</v>
      </c>
      <c r="S215" s="27">
        <f t="shared" ca="1" si="107"/>
        <v>0.44635154858612769</v>
      </c>
      <c r="T215" s="27">
        <f t="shared" ca="1" si="97"/>
        <v>19</v>
      </c>
      <c r="U215" s="5">
        <f t="shared" ca="1" si="98"/>
        <v>1.0659722222222225</v>
      </c>
      <c r="V215" s="27">
        <f t="shared" ca="1" si="99"/>
        <v>505</v>
      </c>
      <c r="W215" s="35">
        <f t="shared" ca="1" si="100"/>
        <v>44198.065972222226</v>
      </c>
      <c r="X215" s="6" t="str">
        <f t="shared" ca="1" si="101"/>
        <v>Late</v>
      </c>
      <c r="Y215" s="6">
        <f t="shared" ca="1" si="102"/>
        <v>6.2500000007275958E-2</v>
      </c>
      <c r="Z215" s="8">
        <f t="shared" ca="1" si="86"/>
        <v>1</v>
      </c>
      <c r="AA215" s="8">
        <f t="shared" ca="1" si="103"/>
        <v>30</v>
      </c>
      <c r="AB215" s="8">
        <f t="shared" ca="1" si="87"/>
        <v>900</v>
      </c>
    </row>
    <row r="216" spans="1:28">
      <c r="A216" s="3">
        <v>0.71527777777777801</v>
      </c>
      <c r="B216" s="34">
        <v>44197.715277777781</v>
      </c>
      <c r="C216" s="8">
        <f t="shared" ca="1" si="104"/>
        <v>0.93228157421703217</v>
      </c>
      <c r="D216" s="8">
        <f t="shared" ca="1" si="104"/>
        <v>0.35175328703781494</v>
      </c>
      <c r="E216">
        <f t="shared" ca="1" si="88"/>
        <v>0</v>
      </c>
      <c r="F216" s="6">
        <f t="shared" ca="1" si="89"/>
        <v>0</v>
      </c>
      <c r="G216" t="str">
        <f t="shared" ca="1" si="90"/>
        <v>On Time</v>
      </c>
      <c r="H216" s="5">
        <f t="shared" ca="1" si="91"/>
        <v>0.71527777777777801</v>
      </c>
      <c r="I216">
        <f t="shared" ca="1" si="105"/>
        <v>0.12470865322109848</v>
      </c>
      <c r="J216">
        <f t="shared" ca="1" si="105"/>
        <v>0.30423125367350312</v>
      </c>
      <c r="K216">
        <f t="shared" ca="1" si="92"/>
        <v>18</v>
      </c>
      <c r="L216" s="5">
        <f t="shared" ca="1" si="93"/>
        <v>0.72777777777777797</v>
      </c>
      <c r="M216" s="27">
        <f t="shared" ca="1" si="106"/>
        <v>0.59223886002348314</v>
      </c>
      <c r="N216" s="27">
        <f t="shared" ca="1" si="106"/>
        <v>5.7369383271082874E-2</v>
      </c>
      <c r="O216" s="8">
        <f t="shared" ca="1" si="94"/>
        <v>319</v>
      </c>
      <c r="P216" s="6">
        <f t="shared" ca="1" si="95"/>
        <v>0.22152777777777777</v>
      </c>
      <c r="Q216" s="5">
        <f t="shared" ca="1" si="96"/>
        <v>0.94930555555555574</v>
      </c>
      <c r="R216" s="27">
        <f t="shared" ca="1" si="107"/>
        <v>0.96032043799846101</v>
      </c>
      <c r="S216" s="27">
        <f t="shared" ca="1" si="107"/>
        <v>2.3685557126384982E-3</v>
      </c>
      <c r="T216" s="27">
        <f t="shared" ca="1" si="97"/>
        <v>6</v>
      </c>
      <c r="U216" s="5">
        <f t="shared" ca="1" si="98"/>
        <v>0.95347222222222239</v>
      </c>
      <c r="V216" s="27">
        <f t="shared" ca="1" si="99"/>
        <v>343</v>
      </c>
      <c r="W216" s="35">
        <f t="shared" ca="1" si="100"/>
        <v>44197.953472222223</v>
      </c>
      <c r="X216" s="6" t="str">
        <f t="shared" ca="1" si="101"/>
        <v>Early Arrival</v>
      </c>
      <c r="Y216" s="6">
        <f t="shared" ca="1" si="102"/>
        <v>4.9999999995634425E-2</v>
      </c>
      <c r="Z216" s="8">
        <f t="shared" ca="1" si="86"/>
        <v>1</v>
      </c>
      <c r="AA216" s="8">
        <f t="shared" ca="1" si="103"/>
        <v>12</v>
      </c>
      <c r="AB216" s="8">
        <f t="shared" ca="1" si="87"/>
        <v>420</v>
      </c>
    </row>
    <row r="217" spans="1:28">
      <c r="A217" s="11">
        <v>0.71527777777777801</v>
      </c>
      <c r="B217" s="34">
        <v>44197.715277777781</v>
      </c>
      <c r="C217" s="8">
        <f t="shared" ca="1" si="104"/>
        <v>3.8224754573160658E-2</v>
      </c>
      <c r="D217" s="8">
        <f t="shared" ca="1" si="104"/>
        <v>0.46690430611146738</v>
      </c>
      <c r="E217">
        <f t="shared" ca="1" si="88"/>
        <v>14</v>
      </c>
      <c r="F217" s="6">
        <f t="shared" ca="1" si="89"/>
        <v>9.7222222222222224E-3</v>
      </c>
      <c r="G217" t="str">
        <f t="shared" ca="1" si="90"/>
        <v>Late</v>
      </c>
      <c r="H217" s="5">
        <f t="shared" ca="1" si="91"/>
        <v>0.7250000000000002</v>
      </c>
      <c r="I217">
        <f t="shared" ca="1" si="105"/>
        <v>0.99982920070215053</v>
      </c>
      <c r="J217">
        <f t="shared" ca="1" si="105"/>
        <v>0.14530591202548604</v>
      </c>
      <c r="K217">
        <f t="shared" ca="1" si="92"/>
        <v>14</v>
      </c>
      <c r="L217" s="5">
        <f t="shared" ca="1" si="93"/>
        <v>0.73472222222222239</v>
      </c>
      <c r="M217" s="27">
        <f t="shared" ca="1" si="106"/>
        <v>0.77631392991398718</v>
      </c>
      <c r="N217" s="27">
        <f t="shared" ca="1" si="106"/>
        <v>0.31272065102293911</v>
      </c>
      <c r="O217" s="8">
        <f t="shared" ca="1" si="94"/>
        <v>333</v>
      </c>
      <c r="P217" s="6">
        <f t="shared" ca="1" si="95"/>
        <v>0.23124999999999998</v>
      </c>
      <c r="Q217" s="5">
        <f t="shared" ca="1" si="96"/>
        <v>0.96597222222222234</v>
      </c>
      <c r="R217" s="27">
        <f t="shared" ca="1" si="107"/>
        <v>0.58977886362895737</v>
      </c>
      <c r="S217" s="27">
        <f t="shared" ca="1" si="107"/>
        <v>0.90889592513810091</v>
      </c>
      <c r="T217" s="27">
        <f t="shared" ca="1" si="97"/>
        <v>41</v>
      </c>
      <c r="U217" s="5">
        <f t="shared" ca="1" si="98"/>
        <v>0.99444444444444458</v>
      </c>
      <c r="V217" s="27">
        <f t="shared" ca="1" si="99"/>
        <v>402</v>
      </c>
      <c r="W217" s="35">
        <f t="shared" ca="1" si="100"/>
        <v>44197.994444444448</v>
      </c>
      <c r="X217" s="6" t="str">
        <f t="shared" ca="1" si="101"/>
        <v>Early Arrival</v>
      </c>
      <c r="Y217" s="6">
        <f t="shared" ca="1" si="102"/>
        <v>9.0277777708251961E-3</v>
      </c>
      <c r="Z217" s="8">
        <f t="shared" ca="1" si="86"/>
        <v>0</v>
      </c>
      <c r="AA217" s="8">
        <f t="shared" ca="1" si="103"/>
        <v>13</v>
      </c>
      <c r="AB217" s="8">
        <f t="shared" ca="1" si="87"/>
        <v>-130</v>
      </c>
    </row>
    <row r="218" spans="1:28">
      <c r="A218" s="3">
        <v>0.71527777777777801</v>
      </c>
      <c r="B218" s="34">
        <v>44197.715277777781</v>
      </c>
      <c r="C218" s="8">
        <f t="shared" ca="1" si="104"/>
        <v>0.10192185587523961</v>
      </c>
      <c r="D218" s="8">
        <f t="shared" ca="1" si="104"/>
        <v>0.75110193528657609</v>
      </c>
      <c r="E218">
        <f t="shared" ca="1" si="88"/>
        <v>30</v>
      </c>
      <c r="F218" s="6">
        <f t="shared" ca="1" si="89"/>
        <v>2.0833333333333332E-2</v>
      </c>
      <c r="G218" t="str">
        <f t="shared" ca="1" si="90"/>
        <v>Late</v>
      </c>
      <c r="H218" s="5">
        <f t="shared" ca="1" si="91"/>
        <v>0.73611111111111138</v>
      </c>
      <c r="I218">
        <f t="shared" ca="1" si="105"/>
        <v>0.59735648579867184</v>
      </c>
      <c r="J218">
        <f t="shared" ca="1" si="105"/>
        <v>0.54747642087510329</v>
      </c>
      <c r="K218">
        <f t="shared" ca="1" si="92"/>
        <v>25</v>
      </c>
      <c r="L218" s="5">
        <f t="shared" ca="1" si="93"/>
        <v>0.75347222222222254</v>
      </c>
      <c r="M218" s="27">
        <f t="shared" ca="1" si="106"/>
        <v>0.48381681545681865</v>
      </c>
      <c r="N218" s="27">
        <f t="shared" ca="1" si="106"/>
        <v>0.93723709682607337</v>
      </c>
      <c r="O218" s="8">
        <f t="shared" ca="1" si="94"/>
        <v>387</v>
      </c>
      <c r="P218" s="6">
        <f t="shared" ca="1" si="95"/>
        <v>0.26874999999999999</v>
      </c>
      <c r="Q218" s="5">
        <f t="shared" ca="1" si="96"/>
        <v>1.0222222222222226</v>
      </c>
      <c r="R218" s="27">
        <f t="shared" ca="1" si="107"/>
        <v>0.53142481537647124</v>
      </c>
      <c r="S218" s="27">
        <f t="shared" ca="1" si="107"/>
        <v>0.96275170882430039</v>
      </c>
      <c r="T218" s="27">
        <f t="shared" ca="1" si="97"/>
        <v>46</v>
      </c>
      <c r="U218" s="5">
        <f t="shared" ca="1" si="98"/>
        <v>1.0541666666666671</v>
      </c>
      <c r="V218" s="27">
        <f t="shared" ca="1" si="99"/>
        <v>488</v>
      </c>
      <c r="W218" s="35">
        <f t="shared" ca="1" si="100"/>
        <v>44198.054166666669</v>
      </c>
      <c r="X218" s="6" t="str">
        <f t="shared" ca="1" si="101"/>
        <v>Late</v>
      </c>
      <c r="Y218" s="6">
        <f t="shared" ca="1" si="102"/>
        <v>5.0694444449618459E-2</v>
      </c>
      <c r="Z218" s="8">
        <f t="shared" ca="1" si="86"/>
        <v>1</v>
      </c>
      <c r="AA218" s="8">
        <f t="shared" ca="1" si="103"/>
        <v>13</v>
      </c>
      <c r="AB218" s="8">
        <f t="shared" ca="1" si="87"/>
        <v>730</v>
      </c>
    </row>
    <row r="219" spans="1:28">
      <c r="A219" s="11">
        <v>0.71527777777777801</v>
      </c>
      <c r="B219" s="34">
        <v>44197.715277777781</v>
      </c>
      <c r="C219" s="8">
        <f t="shared" ca="1" si="104"/>
        <v>0.83488696489862424</v>
      </c>
      <c r="D219" s="8">
        <f t="shared" ca="1" si="104"/>
        <v>8.9545979078306526E-2</v>
      </c>
      <c r="E219">
        <f t="shared" ca="1" si="88"/>
        <v>0</v>
      </c>
      <c r="F219" s="6">
        <f t="shared" ca="1" si="89"/>
        <v>0</v>
      </c>
      <c r="G219" t="str">
        <f t="shared" ca="1" si="90"/>
        <v>On Time</v>
      </c>
      <c r="H219" s="5">
        <f t="shared" ca="1" si="91"/>
        <v>0.71527777777777801</v>
      </c>
      <c r="I219">
        <f t="shared" ca="1" si="105"/>
        <v>0.91479319730143938</v>
      </c>
      <c r="J219">
        <f t="shared" ca="1" si="105"/>
        <v>0.72418466030273654</v>
      </c>
      <c r="K219">
        <f t="shared" ca="1" si="92"/>
        <v>32</v>
      </c>
      <c r="L219" s="5">
        <f t="shared" ca="1" si="93"/>
        <v>0.73750000000000027</v>
      </c>
      <c r="M219" s="27">
        <f t="shared" ca="1" si="106"/>
        <v>0.98232275259638369</v>
      </c>
      <c r="N219" s="27">
        <f t="shared" ca="1" si="106"/>
        <v>0.71901123244470855</v>
      </c>
      <c r="O219" s="8">
        <f t="shared" ca="1" si="94"/>
        <v>361</v>
      </c>
      <c r="P219" s="6">
        <f t="shared" ca="1" si="95"/>
        <v>0.25069444444444444</v>
      </c>
      <c r="Q219" s="5">
        <f t="shared" ca="1" si="96"/>
        <v>0.98819444444444471</v>
      </c>
      <c r="R219" s="27">
        <f t="shared" ca="1" si="107"/>
        <v>0.67945079466086888</v>
      </c>
      <c r="S219" s="27">
        <f t="shared" ca="1" si="107"/>
        <v>0.17626471859812309</v>
      </c>
      <c r="T219" s="27">
        <f t="shared" ca="1" si="97"/>
        <v>11</v>
      </c>
      <c r="U219" s="5">
        <f t="shared" ca="1" si="98"/>
        <v>0.99583333333333357</v>
      </c>
      <c r="V219" s="27">
        <f t="shared" ca="1" si="99"/>
        <v>404</v>
      </c>
      <c r="W219" s="35">
        <f t="shared" ca="1" si="100"/>
        <v>44197.995833333334</v>
      </c>
      <c r="X219" s="6" t="str">
        <f t="shared" ca="1" si="101"/>
        <v>Early Arrival</v>
      </c>
      <c r="Y219" s="6">
        <f t="shared" ca="1" si="102"/>
        <v>7.6388888846850023E-3</v>
      </c>
      <c r="Z219" s="8">
        <f t="shared" ca="1" si="86"/>
        <v>0</v>
      </c>
      <c r="AA219" s="8">
        <f t="shared" ca="1" si="103"/>
        <v>11</v>
      </c>
      <c r="AB219" s="8">
        <f t="shared" ca="1" si="87"/>
        <v>-110</v>
      </c>
    </row>
    <row r="220" spans="1:28">
      <c r="A220" s="3">
        <v>0.71527777777777801</v>
      </c>
      <c r="B220" s="34">
        <v>44197.715277777781</v>
      </c>
      <c r="C220" s="8">
        <f t="shared" ca="1" si="104"/>
        <v>0.23584591514818665</v>
      </c>
      <c r="D220" s="8">
        <f t="shared" ca="1" si="104"/>
        <v>0.46841298994319391</v>
      </c>
      <c r="E220">
        <f t="shared" ca="1" si="88"/>
        <v>14</v>
      </c>
      <c r="F220" s="6">
        <f t="shared" ca="1" si="89"/>
        <v>9.7222222222222224E-3</v>
      </c>
      <c r="G220" t="str">
        <f t="shared" ca="1" si="90"/>
        <v>Late</v>
      </c>
      <c r="H220" s="5">
        <f t="shared" ca="1" si="91"/>
        <v>0.7250000000000002</v>
      </c>
      <c r="I220">
        <f t="shared" ca="1" si="105"/>
        <v>6.0230481144970316E-2</v>
      </c>
      <c r="J220">
        <f t="shared" ca="1" si="105"/>
        <v>4.0755542674485223E-2</v>
      </c>
      <c r="K220">
        <f t="shared" ca="1" si="92"/>
        <v>7</v>
      </c>
      <c r="L220" s="5">
        <f t="shared" ca="1" si="93"/>
        <v>0.72986111111111129</v>
      </c>
      <c r="M220" s="27">
        <f t="shared" ca="1" si="106"/>
        <v>0.16216894074617105</v>
      </c>
      <c r="N220" s="27">
        <f t="shared" ca="1" si="106"/>
        <v>0.53793599532191105</v>
      </c>
      <c r="O220" s="8">
        <f t="shared" ca="1" si="94"/>
        <v>344</v>
      </c>
      <c r="P220" s="6">
        <f t="shared" ca="1" si="95"/>
        <v>0.2388888888888889</v>
      </c>
      <c r="Q220" s="5">
        <f t="shared" ca="1" si="96"/>
        <v>0.96875000000000022</v>
      </c>
      <c r="R220" s="27">
        <f t="shared" ca="1" si="107"/>
        <v>0.96367930266538304</v>
      </c>
      <c r="S220" s="27">
        <f t="shared" ca="1" si="107"/>
        <v>0.9608309960225152</v>
      </c>
      <c r="T220" s="27">
        <f t="shared" ca="1" si="97"/>
        <v>46</v>
      </c>
      <c r="U220" s="5">
        <f t="shared" ca="1" si="98"/>
        <v>1.0006944444444448</v>
      </c>
      <c r="V220" s="27">
        <f t="shared" ca="1" si="99"/>
        <v>411</v>
      </c>
      <c r="W220" s="35">
        <f t="shared" ca="1" si="100"/>
        <v>44198.000694444447</v>
      </c>
      <c r="X220" s="6" t="str">
        <f t="shared" ca="1" si="101"/>
        <v>Early Arrival</v>
      </c>
      <c r="Y220" s="6">
        <f t="shared" ca="1" si="102"/>
        <v>2.7777777722803876E-3</v>
      </c>
      <c r="Z220" s="8">
        <f t="shared" ca="1" si="86"/>
        <v>0</v>
      </c>
      <c r="AA220" s="8">
        <f t="shared" ca="1" si="103"/>
        <v>4</v>
      </c>
      <c r="AB220" s="8">
        <f t="shared" ca="1" si="87"/>
        <v>-40</v>
      </c>
    </row>
    <row r="221" spans="1:28">
      <c r="A221" s="11">
        <v>0.71527777777777801</v>
      </c>
      <c r="B221" s="34">
        <v>44197.715277777781</v>
      </c>
      <c r="C221" s="8">
        <f t="shared" ca="1" si="104"/>
        <v>0.64873028486562589</v>
      </c>
      <c r="D221" s="8">
        <f t="shared" ca="1" si="104"/>
        <v>0.47755173436626419</v>
      </c>
      <c r="E221">
        <f t="shared" ca="1" si="88"/>
        <v>-2</v>
      </c>
      <c r="F221" s="6">
        <f t="shared" ca="1" si="89"/>
        <v>1.3888888888888889E-3</v>
      </c>
      <c r="G221" t="str">
        <f t="shared" ca="1" si="90"/>
        <v>Early Departure</v>
      </c>
      <c r="H221" s="5">
        <f t="shared" ca="1" si="91"/>
        <v>0.71388888888888913</v>
      </c>
      <c r="I221">
        <f t="shared" ca="1" si="105"/>
        <v>2.6894939084109892E-2</v>
      </c>
      <c r="J221">
        <f t="shared" ca="1" si="105"/>
        <v>0.66319454792140642</v>
      </c>
      <c r="K221">
        <f t="shared" ca="1" si="92"/>
        <v>26</v>
      </c>
      <c r="L221" s="5">
        <f t="shared" ca="1" si="93"/>
        <v>0.73194444444444473</v>
      </c>
      <c r="M221" s="27">
        <f t="shared" ca="1" si="106"/>
        <v>0.74973988186781759</v>
      </c>
      <c r="N221" s="27">
        <f t="shared" ca="1" si="106"/>
        <v>0.71724527699633278</v>
      </c>
      <c r="O221" s="8">
        <f t="shared" ca="1" si="94"/>
        <v>361</v>
      </c>
      <c r="P221" s="6">
        <f t="shared" ca="1" si="95"/>
        <v>0.25069444444444444</v>
      </c>
      <c r="Q221" s="5">
        <f t="shared" ca="1" si="96"/>
        <v>0.98263888888888917</v>
      </c>
      <c r="R221" s="27">
        <f t="shared" ca="1" si="107"/>
        <v>0.10817125312582798</v>
      </c>
      <c r="S221" s="27">
        <f t="shared" ca="1" si="107"/>
        <v>0.83937540631677954</v>
      </c>
      <c r="T221" s="27">
        <f t="shared" ca="1" si="97"/>
        <v>36</v>
      </c>
      <c r="U221" s="5">
        <f t="shared" ca="1" si="98"/>
        <v>1.0076388888888892</v>
      </c>
      <c r="V221" s="27">
        <f t="shared" ca="1" si="99"/>
        <v>421</v>
      </c>
      <c r="W221" s="35">
        <f t="shared" ca="1" si="100"/>
        <v>44198.007638888892</v>
      </c>
      <c r="X221" s="6" t="str">
        <f t="shared" ca="1" si="101"/>
        <v>Late</v>
      </c>
      <c r="Y221" s="6">
        <f t="shared" ca="1" si="102"/>
        <v>4.1666666729724966E-3</v>
      </c>
      <c r="Z221" s="8">
        <f t="shared" ca="1" si="86"/>
        <v>0</v>
      </c>
      <c r="AA221" s="8">
        <f t="shared" ca="1" si="103"/>
        <v>6</v>
      </c>
      <c r="AB221" s="8">
        <f t="shared" ca="1" si="87"/>
        <v>60</v>
      </c>
    </row>
    <row r="222" spans="1:28">
      <c r="A222" s="3">
        <v>0.71527777777777801</v>
      </c>
      <c r="B222" s="34">
        <v>44197.715277777781</v>
      </c>
      <c r="C222" s="8">
        <f t="shared" ca="1" si="104"/>
        <v>0.98482335958961342</v>
      </c>
      <c r="D222" s="8">
        <f t="shared" ca="1" si="104"/>
        <v>0.84922757291777307</v>
      </c>
      <c r="E222">
        <f t="shared" ca="1" si="88"/>
        <v>0</v>
      </c>
      <c r="F222" s="6">
        <f t="shared" ca="1" si="89"/>
        <v>0</v>
      </c>
      <c r="G222" t="str">
        <f t="shared" ca="1" si="90"/>
        <v>On Time</v>
      </c>
      <c r="H222" s="5">
        <f t="shared" ca="1" si="91"/>
        <v>0.71527777777777801</v>
      </c>
      <c r="I222">
        <f t="shared" ca="1" si="105"/>
        <v>0.33652986529762619</v>
      </c>
      <c r="J222">
        <f t="shared" ca="1" si="105"/>
        <v>0.14767110138726358</v>
      </c>
      <c r="K222">
        <f t="shared" ca="1" si="92"/>
        <v>14</v>
      </c>
      <c r="L222" s="5">
        <f t="shared" ca="1" si="93"/>
        <v>0.7250000000000002</v>
      </c>
      <c r="M222" s="27">
        <f t="shared" ca="1" si="106"/>
        <v>0.44781036036875954</v>
      </c>
      <c r="N222" s="27">
        <f t="shared" ca="1" si="106"/>
        <v>0.93596524776022583</v>
      </c>
      <c r="O222" s="8">
        <f t="shared" ca="1" si="94"/>
        <v>387</v>
      </c>
      <c r="P222" s="6">
        <f t="shared" ca="1" si="95"/>
        <v>0.26874999999999999</v>
      </c>
      <c r="Q222" s="5">
        <f t="shared" ca="1" si="96"/>
        <v>0.99375000000000013</v>
      </c>
      <c r="R222" s="27">
        <f t="shared" ca="1" si="107"/>
        <v>0.52971052822311171</v>
      </c>
      <c r="S222" s="27">
        <f t="shared" ca="1" si="107"/>
        <v>0.86007125777156324</v>
      </c>
      <c r="T222" s="27">
        <f t="shared" ca="1" si="97"/>
        <v>37</v>
      </c>
      <c r="U222" s="5">
        <f t="shared" ca="1" si="98"/>
        <v>1.0194444444444446</v>
      </c>
      <c r="V222" s="27">
        <f t="shared" ca="1" si="99"/>
        <v>438</v>
      </c>
      <c r="W222" s="35">
        <f t="shared" ca="1" si="100"/>
        <v>44198.01944444445</v>
      </c>
      <c r="X222" s="6" t="str">
        <f t="shared" ca="1" si="101"/>
        <v>Late</v>
      </c>
      <c r="Y222" s="6">
        <f t="shared" ca="1" si="102"/>
        <v>1.5972222230629995E-2</v>
      </c>
      <c r="Z222" s="8">
        <f t="shared" ca="1" si="86"/>
        <v>0</v>
      </c>
      <c r="AA222" s="8">
        <f t="shared" ca="1" si="103"/>
        <v>23</v>
      </c>
      <c r="AB222" s="8">
        <f t="shared" ca="1" si="87"/>
        <v>230</v>
      </c>
    </row>
    <row r="223" spans="1:28">
      <c r="A223" s="11">
        <v>0.71527777777777801</v>
      </c>
      <c r="B223" s="34">
        <v>44197.715277777781</v>
      </c>
      <c r="C223" s="8">
        <f t="shared" ca="1" si="104"/>
        <v>0.18751170255123994</v>
      </c>
      <c r="D223" s="8">
        <f t="shared" ca="1" si="104"/>
        <v>0.96106568363827072</v>
      </c>
      <c r="E223">
        <f t="shared" ca="1" si="88"/>
        <v>71</v>
      </c>
      <c r="F223" s="6">
        <f t="shared" ca="1" si="89"/>
        <v>4.9305555555555554E-2</v>
      </c>
      <c r="G223" t="str">
        <f t="shared" ca="1" si="90"/>
        <v>Late</v>
      </c>
      <c r="H223" s="5">
        <f t="shared" ca="1" si="91"/>
        <v>0.76458333333333361</v>
      </c>
      <c r="I223">
        <f t="shared" ca="1" si="105"/>
        <v>0.53400857622270081</v>
      </c>
      <c r="J223">
        <f t="shared" ca="1" si="105"/>
        <v>0.77619757859142902</v>
      </c>
      <c r="K223">
        <f t="shared" ca="1" si="92"/>
        <v>34</v>
      </c>
      <c r="L223" s="5">
        <f t="shared" ca="1" si="93"/>
        <v>0.78819444444444475</v>
      </c>
      <c r="M223" s="27">
        <f t="shared" ca="1" si="106"/>
        <v>0.96667802173359341</v>
      </c>
      <c r="N223" s="27">
        <f t="shared" ca="1" si="106"/>
        <v>0.39834767859829168</v>
      </c>
      <c r="O223" s="8">
        <f t="shared" ca="1" si="94"/>
        <v>338</v>
      </c>
      <c r="P223" s="6">
        <f t="shared" ca="1" si="95"/>
        <v>0.23472222222222219</v>
      </c>
      <c r="Q223" s="5">
        <f t="shared" ca="1" si="96"/>
        <v>1.0229166666666669</v>
      </c>
      <c r="R223" s="27">
        <f t="shared" ca="1" si="107"/>
        <v>0.26115679525827418</v>
      </c>
      <c r="S223" s="27">
        <f t="shared" ca="1" si="107"/>
        <v>0.44073023525773891</v>
      </c>
      <c r="T223" s="27">
        <f t="shared" ca="1" si="97"/>
        <v>19</v>
      </c>
      <c r="U223" s="5">
        <f t="shared" ca="1" si="98"/>
        <v>1.0361111111111114</v>
      </c>
      <c r="V223" s="27">
        <f t="shared" ca="1" si="99"/>
        <v>462</v>
      </c>
      <c r="W223" s="35">
        <f t="shared" ca="1" si="100"/>
        <v>44198.036111111112</v>
      </c>
      <c r="X223" s="6" t="str">
        <f t="shared" ca="1" si="101"/>
        <v>Late</v>
      </c>
      <c r="Y223" s="6">
        <f t="shared" ca="1" si="102"/>
        <v>3.2638888893416151E-2</v>
      </c>
      <c r="Z223" s="8">
        <f t="shared" ca="1" si="86"/>
        <v>0</v>
      </c>
      <c r="AA223" s="8">
        <f t="shared" ca="1" si="103"/>
        <v>47</v>
      </c>
      <c r="AB223" s="8">
        <f t="shared" ca="1" si="87"/>
        <v>470</v>
      </c>
    </row>
    <row r="224" spans="1:28">
      <c r="A224" s="3">
        <v>0.71527777777777801</v>
      </c>
      <c r="B224" s="34">
        <v>44197.715277777781</v>
      </c>
      <c r="C224" s="8">
        <f t="shared" ca="1" si="104"/>
        <v>0.98691162238382735</v>
      </c>
      <c r="D224" s="8">
        <f t="shared" ca="1" si="104"/>
        <v>0.24743621824167883</v>
      </c>
      <c r="E224">
        <f t="shared" ca="1" si="88"/>
        <v>0</v>
      </c>
      <c r="F224" s="6">
        <f t="shared" ca="1" si="89"/>
        <v>0</v>
      </c>
      <c r="G224" t="str">
        <f t="shared" ca="1" si="90"/>
        <v>On Time</v>
      </c>
      <c r="H224" s="5">
        <f t="shared" ca="1" si="91"/>
        <v>0.71527777777777801</v>
      </c>
      <c r="I224">
        <f t="shared" ca="1" si="105"/>
        <v>0.51486908707453016</v>
      </c>
      <c r="J224">
        <f t="shared" ca="1" si="105"/>
        <v>0.86644882925940014</v>
      </c>
      <c r="K224">
        <f t="shared" ca="1" si="92"/>
        <v>39</v>
      </c>
      <c r="L224" s="5">
        <f t="shared" ca="1" si="93"/>
        <v>0.74236111111111136</v>
      </c>
      <c r="M224" s="27">
        <f t="shared" ca="1" si="106"/>
        <v>0.40589558161918415</v>
      </c>
      <c r="N224" s="27">
        <f t="shared" ca="1" si="106"/>
        <v>0.94942086657114289</v>
      </c>
      <c r="O224" s="8">
        <f t="shared" ca="1" si="94"/>
        <v>390</v>
      </c>
      <c r="P224" s="6">
        <f t="shared" ca="1" si="95"/>
        <v>0.27083333333333331</v>
      </c>
      <c r="Q224" s="5">
        <f t="shared" ca="1" si="96"/>
        <v>1.0131944444444447</v>
      </c>
      <c r="R224" s="27">
        <f t="shared" ca="1" si="107"/>
        <v>0.9632169409850152</v>
      </c>
      <c r="S224" s="27">
        <f t="shared" ca="1" si="107"/>
        <v>0.35714233830487463</v>
      </c>
      <c r="T224" s="27">
        <f t="shared" ca="1" si="97"/>
        <v>16</v>
      </c>
      <c r="U224" s="5">
        <f t="shared" ca="1" si="98"/>
        <v>1.0243055555555558</v>
      </c>
      <c r="V224" s="27">
        <f t="shared" ca="1" si="99"/>
        <v>445</v>
      </c>
      <c r="W224" s="35">
        <f t="shared" ca="1" si="100"/>
        <v>44198.024305555562</v>
      </c>
      <c r="X224" s="6" t="str">
        <f t="shared" ca="1" si="101"/>
        <v>Late</v>
      </c>
      <c r="Y224" s="6">
        <f t="shared" ca="1" si="102"/>
        <v>2.083333334303461E-2</v>
      </c>
      <c r="Z224" s="8">
        <f t="shared" ca="1" si="86"/>
        <v>0</v>
      </c>
      <c r="AA224" s="8">
        <f t="shared" ca="1" si="103"/>
        <v>30</v>
      </c>
      <c r="AB224" s="8">
        <f t="shared" ca="1" si="87"/>
        <v>300</v>
      </c>
    </row>
    <row r="225" spans="1:28">
      <c r="A225" s="11">
        <v>0.71527777777777801</v>
      </c>
      <c r="B225" s="34">
        <v>44197.715277777781</v>
      </c>
      <c r="C225" s="8">
        <f t="shared" ca="1" si="104"/>
        <v>0.35515791715323819</v>
      </c>
      <c r="D225" s="8">
        <f t="shared" ca="1" si="104"/>
        <v>2.3292097761117847E-2</v>
      </c>
      <c r="E225">
        <f t="shared" ca="1" si="88"/>
        <v>1</v>
      </c>
      <c r="F225" s="6">
        <f t="shared" ca="1" si="89"/>
        <v>6.9444444444444447E-4</v>
      </c>
      <c r="G225" t="str">
        <f t="shared" ca="1" si="90"/>
        <v>Late</v>
      </c>
      <c r="H225" s="5">
        <f t="shared" ca="1" si="91"/>
        <v>0.71597222222222245</v>
      </c>
      <c r="I225">
        <f t="shared" ca="1" si="105"/>
        <v>0.134400820999932</v>
      </c>
      <c r="J225">
        <f t="shared" ca="1" si="105"/>
        <v>0.91460494250424018</v>
      </c>
      <c r="K225">
        <f t="shared" ca="1" si="92"/>
        <v>30</v>
      </c>
      <c r="L225" s="5">
        <f t="shared" ca="1" si="93"/>
        <v>0.73680555555555582</v>
      </c>
      <c r="M225" s="27">
        <f t="shared" ca="1" si="106"/>
        <v>0.22858944540688031</v>
      </c>
      <c r="N225" s="27">
        <f t="shared" ca="1" si="106"/>
        <v>0.76095769860149542</v>
      </c>
      <c r="O225" s="8">
        <f t="shared" ca="1" si="94"/>
        <v>353</v>
      </c>
      <c r="P225" s="6">
        <f t="shared" ca="1" si="95"/>
        <v>0.24513888888888888</v>
      </c>
      <c r="Q225" s="5">
        <f t="shared" ca="1" si="96"/>
        <v>0.98194444444444473</v>
      </c>
      <c r="R225" s="27">
        <f t="shared" ca="1" si="107"/>
        <v>1.3805216475547555E-3</v>
      </c>
      <c r="S225" s="27">
        <f t="shared" ca="1" si="107"/>
        <v>0.27245293008945037</v>
      </c>
      <c r="T225" s="27">
        <f t="shared" ca="1" si="97"/>
        <v>12</v>
      </c>
      <c r="U225" s="5">
        <f t="shared" ca="1" si="98"/>
        <v>0.99027777777777803</v>
      </c>
      <c r="V225" s="27">
        <f t="shared" ca="1" si="99"/>
        <v>396</v>
      </c>
      <c r="W225" s="35">
        <f t="shared" ca="1" si="100"/>
        <v>44197.990277777782</v>
      </c>
      <c r="X225" s="6" t="str">
        <f t="shared" ca="1" si="101"/>
        <v>Early Arrival</v>
      </c>
      <c r="Y225" s="6">
        <f t="shared" ca="1" si="102"/>
        <v>1.3194444436521735E-2</v>
      </c>
      <c r="Z225" s="8">
        <f t="shared" ca="1" si="86"/>
        <v>0</v>
      </c>
      <c r="AA225" s="8">
        <f t="shared" ca="1" si="103"/>
        <v>19</v>
      </c>
      <c r="AB225" s="8">
        <f t="shared" ca="1" si="87"/>
        <v>-190</v>
      </c>
    </row>
    <row r="226" spans="1:28">
      <c r="A226" s="3">
        <v>0.71527777777777801</v>
      </c>
      <c r="B226" s="34">
        <v>44197.715277777781</v>
      </c>
      <c r="C226" s="8">
        <f t="shared" ca="1" si="104"/>
        <v>0.72198945932715985</v>
      </c>
      <c r="D226" s="8">
        <f t="shared" ca="1" si="104"/>
        <v>8.7858994032347981E-2</v>
      </c>
      <c r="E226">
        <f t="shared" ca="1" si="88"/>
        <v>0</v>
      </c>
      <c r="F226" s="6">
        <f t="shared" ca="1" si="89"/>
        <v>0</v>
      </c>
      <c r="G226" t="str">
        <f t="shared" ca="1" si="90"/>
        <v>On Time</v>
      </c>
      <c r="H226" s="5">
        <f t="shared" ca="1" si="91"/>
        <v>0.71527777777777801</v>
      </c>
      <c r="I226">
        <f t="shared" ca="1" si="105"/>
        <v>4.1416482230459462E-2</v>
      </c>
      <c r="J226">
        <f t="shared" ca="1" si="105"/>
        <v>0.95872723468144472</v>
      </c>
      <c r="K226">
        <f t="shared" ca="1" si="92"/>
        <v>31</v>
      </c>
      <c r="L226" s="5">
        <f t="shared" ca="1" si="93"/>
        <v>0.73680555555555582</v>
      </c>
      <c r="M226" s="27">
        <f t="shared" ca="1" si="106"/>
        <v>0.35717345543430201</v>
      </c>
      <c r="N226" s="27">
        <f t="shared" ca="1" si="106"/>
        <v>0.74576392910401734</v>
      </c>
      <c r="O226" s="8">
        <f t="shared" ca="1" si="94"/>
        <v>363</v>
      </c>
      <c r="P226" s="6">
        <f t="shared" ca="1" si="95"/>
        <v>0.25208333333333333</v>
      </c>
      <c r="Q226" s="5">
        <f t="shared" ca="1" si="96"/>
        <v>0.98888888888888915</v>
      </c>
      <c r="R226" s="27">
        <f t="shared" ca="1" si="107"/>
        <v>0.2107284865327651</v>
      </c>
      <c r="S226" s="27">
        <f t="shared" ca="1" si="107"/>
        <v>0.4360241433255071</v>
      </c>
      <c r="T226" s="27">
        <f t="shared" ca="1" si="97"/>
        <v>18</v>
      </c>
      <c r="U226" s="5">
        <f t="shared" ca="1" si="98"/>
        <v>1.0013888888888891</v>
      </c>
      <c r="V226" s="27">
        <f t="shared" ca="1" si="99"/>
        <v>412</v>
      </c>
      <c r="W226" s="35">
        <f t="shared" ca="1" si="100"/>
        <v>44198.001388888893</v>
      </c>
      <c r="X226" s="6" t="str">
        <f t="shared" ca="1" si="101"/>
        <v>Early Arrival</v>
      </c>
      <c r="Y226" s="6">
        <f t="shared" ca="1" si="102"/>
        <v>2.0833333255723119E-3</v>
      </c>
      <c r="Z226" s="8">
        <f t="shared" ca="1" si="86"/>
        <v>0</v>
      </c>
      <c r="AA226" s="8">
        <f t="shared" ca="1" si="103"/>
        <v>3</v>
      </c>
      <c r="AB226" s="8">
        <f t="shared" ca="1" si="87"/>
        <v>-30</v>
      </c>
    </row>
    <row r="227" spans="1:28">
      <c r="A227" s="11">
        <v>0.71527777777777801</v>
      </c>
      <c r="B227" s="34">
        <v>44197.715277777781</v>
      </c>
      <c r="C227" s="8">
        <f t="shared" ca="1" si="104"/>
        <v>0.60361363392582046</v>
      </c>
      <c r="D227" s="8">
        <f t="shared" ca="1" si="104"/>
        <v>0.19078680018825733</v>
      </c>
      <c r="E227">
        <f t="shared" ca="1" si="88"/>
        <v>-1</v>
      </c>
      <c r="F227" s="6">
        <f t="shared" ca="1" si="89"/>
        <v>6.9444444444444447E-4</v>
      </c>
      <c r="G227" t="str">
        <f t="shared" ca="1" si="90"/>
        <v>Early Departure</v>
      </c>
      <c r="H227" s="5">
        <f t="shared" ca="1" si="91"/>
        <v>0.71458333333333357</v>
      </c>
      <c r="I227">
        <f t="shared" ca="1" si="105"/>
        <v>0.64521722977433738</v>
      </c>
      <c r="J227">
        <f t="shared" ca="1" si="105"/>
        <v>0.93366319970451228</v>
      </c>
      <c r="K227">
        <f t="shared" ca="1" si="92"/>
        <v>43</v>
      </c>
      <c r="L227" s="5">
        <f t="shared" ca="1" si="93"/>
        <v>0.74444444444444469</v>
      </c>
      <c r="M227" s="27">
        <f t="shared" ca="1" si="106"/>
        <v>0.60539817153366082</v>
      </c>
      <c r="N227" s="27">
        <f t="shared" ca="1" si="106"/>
        <v>0.92282214559639031</v>
      </c>
      <c r="O227" s="8">
        <f t="shared" ca="1" si="94"/>
        <v>385</v>
      </c>
      <c r="P227" s="6">
        <f t="shared" ca="1" si="95"/>
        <v>0.2673611111111111</v>
      </c>
      <c r="Q227" s="5">
        <f t="shared" ca="1" si="96"/>
        <v>1.0118055555555558</v>
      </c>
      <c r="R227" s="27">
        <f t="shared" ca="1" si="107"/>
        <v>0.22567834466344472</v>
      </c>
      <c r="S227" s="27">
        <f t="shared" ca="1" si="107"/>
        <v>0.83324729920117457</v>
      </c>
      <c r="T227" s="27">
        <f t="shared" ca="1" si="97"/>
        <v>36</v>
      </c>
      <c r="U227" s="5">
        <f t="shared" ca="1" si="98"/>
        <v>1.0368055555555558</v>
      </c>
      <c r="V227" s="27">
        <f t="shared" ca="1" si="99"/>
        <v>463</v>
      </c>
      <c r="W227" s="35">
        <f t="shared" ca="1" si="100"/>
        <v>44198.036805555559</v>
      </c>
      <c r="X227" s="6" t="str">
        <f t="shared" ca="1" si="101"/>
        <v>Late</v>
      </c>
      <c r="Y227" s="6">
        <f t="shared" ca="1" si="102"/>
        <v>3.3333333340124227E-2</v>
      </c>
      <c r="Z227" s="8">
        <f t="shared" ca="1" si="86"/>
        <v>0</v>
      </c>
      <c r="AA227" s="8">
        <f t="shared" ca="1" si="103"/>
        <v>48</v>
      </c>
      <c r="AB227" s="8">
        <f t="shared" ca="1" si="87"/>
        <v>480</v>
      </c>
    </row>
    <row r="228" spans="1:28">
      <c r="A228" s="3">
        <v>0.71527777777777801</v>
      </c>
      <c r="B228" s="34">
        <v>44197.715277777781</v>
      </c>
      <c r="C228" s="8">
        <f t="shared" ca="1" si="104"/>
        <v>0.49012706865717337</v>
      </c>
      <c r="D228" s="8">
        <f t="shared" ca="1" si="104"/>
        <v>0.48387286161701737</v>
      </c>
      <c r="E228">
        <f t="shared" ca="1" si="88"/>
        <v>15</v>
      </c>
      <c r="F228" s="6">
        <f t="shared" ca="1" si="89"/>
        <v>1.0416666666666666E-2</v>
      </c>
      <c r="G228" t="str">
        <f t="shared" ca="1" si="90"/>
        <v>Late</v>
      </c>
      <c r="H228" s="5">
        <f t="shared" ca="1" si="91"/>
        <v>0.72569444444444464</v>
      </c>
      <c r="I228">
        <f t="shared" ca="1" si="105"/>
        <v>0.43184887035337627</v>
      </c>
      <c r="J228">
        <f t="shared" ca="1" si="105"/>
        <v>0.49684838301218992</v>
      </c>
      <c r="K228">
        <f t="shared" ca="1" si="92"/>
        <v>23</v>
      </c>
      <c r="L228" s="5">
        <f t="shared" ca="1" si="93"/>
        <v>0.74166666666666692</v>
      </c>
      <c r="M228" s="27">
        <f t="shared" ca="1" si="106"/>
        <v>0.42911644464009924</v>
      </c>
      <c r="N228" s="27">
        <f t="shared" ca="1" si="106"/>
        <v>0.95355379763957882</v>
      </c>
      <c r="O228" s="8">
        <f t="shared" ca="1" si="94"/>
        <v>391</v>
      </c>
      <c r="P228" s="6">
        <f t="shared" ca="1" si="95"/>
        <v>0.27152777777777776</v>
      </c>
      <c r="Q228" s="5">
        <f t="shared" ca="1" si="96"/>
        <v>1.0131944444444447</v>
      </c>
      <c r="R228" s="27">
        <f t="shared" ca="1" si="107"/>
        <v>2.8518536833635255E-2</v>
      </c>
      <c r="S228" s="27">
        <f t="shared" ca="1" si="107"/>
        <v>0.94484184736676657</v>
      </c>
      <c r="T228" s="27">
        <f t="shared" ca="1" si="97"/>
        <v>18</v>
      </c>
      <c r="U228" s="5">
        <f t="shared" ca="1" si="98"/>
        <v>1.0256944444444447</v>
      </c>
      <c r="V228" s="27">
        <f t="shared" ca="1" si="99"/>
        <v>447</v>
      </c>
      <c r="W228" s="35">
        <f t="shared" ca="1" si="100"/>
        <v>44198.025694444448</v>
      </c>
      <c r="X228" s="6" t="str">
        <f t="shared" ca="1" si="101"/>
        <v>Late</v>
      </c>
      <c r="Y228" s="6">
        <f t="shared" ca="1" si="102"/>
        <v>2.2222222229174804E-2</v>
      </c>
      <c r="Z228" s="8">
        <f t="shared" ca="1" si="86"/>
        <v>0</v>
      </c>
      <c r="AA228" s="8">
        <f t="shared" ca="1" si="103"/>
        <v>32</v>
      </c>
      <c r="AB228" s="8">
        <f t="shared" ca="1" si="87"/>
        <v>320</v>
      </c>
    </row>
    <row r="229" spans="1:28">
      <c r="A229" s="11">
        <v>0.71527777777777801</v>
      </c>
      <c r="B229" s="34">
        <v>44197.715277777781</v>
      </c>
      <c r="C229" s="8">
        <f t="shared" ca="1" si="104"/>
        <v>0.64952715544098949</v>
      </c>
      <c r="D229" s="8">
        <f t="shared" ca="1" si="104"/>
        <v>0.73366658628909198</v>
      </c>
      <c r="E229">
        <f t="shared" ca="1" si="88"/>
        <v>-4</v>
      </c>
      <c r="F229" s="6">
        <f t="shared" ca="1" si="89"/>
        <v>2.7777777777777779E-3</v>
      </c>
      <c r="G229" t="str">
        <f t="shared" ca="1" si="90"/>
        <v>Early Departure</v>
      </c>
      <c r="H229" s="5">
        <f t="shared" ca="1" si="91"/>
        <v>0.71250000000000024</v>
      </c>
      <c r="I229">
        <f t="shared" ca="1" si="105"/>
        <v>0.16638652811902943</v>
      </c>
      <c r="J229">
        <f t="shared" ca="1" si="105"/>
        <v>0.96367929381942419</v>
      </c>
      <c r="K229">
        <f t="shared" ca="1" si="92"/>
        <v>31</v>
      </c>
      <c r="L229" s="5">
        <f t="shared" ca="1" si="93"/>
        <v>0.73402777777777806</v>
      </c>
      <c r="M229" s="27">
        <f t="shared" ca="1" si="106"/>
        <v>0.78296040549934209</v>
      </c>
      <c r="N229" s="27">
        <f t="shared" ca="1" si="106"/>
        <v>0.57219449273771983</v>
      </c>
      <c r="O229" s="8">
        <f t="shared" ca="1" si="94"/>
        <v>349</v>
      </c>
      <c r="P229" s="6">
        <f t="shared" ca="1" si="95"/>
        <v>0.24236111111111111</v>
      </c>
      <c r="Q229" s="5">
        <f t="shared" ca="1" si="96"/>
        <v>0.97638888888888919</v>
      </c>
      <c r="R229" s="27">
        <f t="shared" ca="1" si="107"/>
        <v>0.75949581639532382</v>
      </c>
      <c r="S229" s="27">
        <f t="shared" ca="1" si="107"/>
        <v>0.31831783199089281</v>
      </c>
      <c r="T229" s="27">
        <f t="shared" ca="1" si="97"/>
        <v>15</v>
      </c>
      <c r="U229" s="5">
        <f t="shared" ca="1" si="98"/>
        <v>0.98680555555555582</v>
      </c>
      <c r="V229" s="27">
        <f t="shared" ca="1" si="99"/>
        <v>391</v>
      </c>
      <c r="W229" s="35">
        <f t="shared" ca="1" si="100"/>
        <v>44197.986805555556</v>
      </c>
      <c r="X229" s="6" t="str">
        <f t="shared" ca="1" si="101"/>
        <v>Early Arrival</v>
      </c>
      <c r="Y229" s="6">
        <f t="shared" ca="1" si="102"/>
        <v>1.6666666662786156E-2</v>
      </c>
      <c r="Z229" s="8">
        <f t="shared" ca="1" si="86"/>
        <v>0</v>
      </c>
      <c r="AA229" s="8">
        <f t="shared" ca="1" si="103"/>
        <v>24</v>
      </c>
      <c r="AB229" s="8">
        <f t="shared" ca="1" si="87"/>
        <v>-240</v>
      </c>
    </row>
    <row r="230" spans="1:28">
      <c r="A230" s="3">
        <v>0.71527777777777801</v>
      </c>
      <c r="B230" s="34">
        <v>44197.715277777781</v>
      </c>
      <c r="C230" s="8">
        <f t="shared" ca="1" si="104"/>
        <v>0.76165624587116465</v>
      </c>
      <c r="D230" s="8">
        <f t="shared" ca="1" si="104"/>
        <v>0.30152863184562184</v>
      </c>
      <c r="E230">
        <f t="shared" ca="1" si="88"/>
        <v>-1</v>
      </c>
      <c r="F230" s="6">
        <f t="shared" ca="1" si="89"/>
        <v>6.9444444444444447E-4</v>
      </c>
      <c r="G230" t="str">
        <f t="shared" ca="1" si="90"/>
        <v>Early Departure</v>
      </c>
      <c r="H230" s="5">
        <f t="shared" ca="1" si="91"/>
        <v>0.71458333333333357</v>
      </c>
      <c r="I230">
        <f t="shared" ca="1" si="105"/>
        <v>4.9814056663097794E-3</v>
      </c>
      <c r="J230">
        <f t="shared" ca="1" si="105"/>
        <v>0.99509730100245575</v>
      </c>
      <c r="K230">
        <f t="shared" ca="1" si="92"/>
        <v>31</v>
      </c>
      <c r="L230" s="5">
        <f t="shared" ca="1" si="93"/>
        <v>0.73611111111111138</v>
      </c>
      <c r="M230" s="27">
        <f t="shared" ca="1" si="106"/>
        <v>0.46099034922159265</v>
      </c>
      <c r="N230" s="27">
        <f t="shared" ca="1" si="106"/>
        <v>1.0631690654419157E-2</v>
      </c>
      <c r="O230" s="8">
        <f t="shared" ca="1" si="94"/>
        <v>317</v>
      </c>
      <c r="P230" s="6">
        <f t="shared" ca="1" si="95"/>
        <v>0.22013888888888888</v>
      </c>
      <c r="Q230" s="5">
        <f t="shared" ca="1" si="96"/>
        <v>0.95625000000000027</v>
      </c>
      <c r="R230" s="27">
        <f t="shared" ca="1" si="107"/>
        <v>0.55363022343436064</v>
      </c>
      <c r="S230" s="27">
        <f t="shared" ca="1" si="107"/>
        <v>0.31443242870775368</v>
      </c>
      <c r="T230" s="27">
        <f t="shared" ca="1" si="97"/>
        <v>15</v>
      </c>
      <c r="U230" s="5">
        <f t="shared" ca="1" si="98"/>
        <v>0.9666666666666669</v>
      </c>
      <c r="V230" s="27">
        <f t="shared" ca="1" si="99"/>
        <v>362</v>
      </c>
      <c r="W230" s="35">
        <f t="shared" ca="1" si="100"/>
        <v>44197.966666666667</v>
      </c>
      <c r="X230" s="6" t="str">
        <f t="shared" ca="1" si="101"/>
        <v>Early Arrival</v>
      </c>
      <c r="Y230" s="6">
        <f t="shared" ca="1" si="102"/>
        <v>3.6805555551836733E-2</v>
      </c>
      <c r="Z230" s="8">
        <f t="shared" ca="1" si="86"/>
        <v>0</v>
      </c>
      <c r="AA230" s="8">
        <f t="shared" ca="1" si="103"/>
        <v>53</v>
      </c>
      <c r="AB230" s="8">
        <f t="shared" ca="1" si="87"/>
        <v>230</v>
      </c>
    </row>
    <row r="231" spans="1:28">
      <c r="A231" s="11">
        <v>0.71527777777777801</v>
      </c>
      <c r="B231" s="34">
        <v>44197.715277777781</v>
      </c>
      <c r="C231" s="8">
        <f t="shared" ca="1" si="104"/>
        <v>0.57575196541908491</v>
      </c>
      <c r="D231" s="8">
        <f t="shared" ca="1" si="104"/>
        <v>0.69385830012644456</v>
      </c>
      <c r="E231">
        <f t="shared" ca="1" si="88"/>
        <v>-4</v>
      </c>
      <c r="F231" s="6">
        <f t="shared" ca="1" si="89"/>
        <v>2.7777777777777779E-3</v>
      </c>
      <c r="G231" t="str">
        <f t="shared" ca="1" si="90"/>
        <v>Early Departure</v>
      </c>
      <c r="H231" s="5">
        <f t="shared" ca="1" si="91"/>
        <v>0.71250000000000024</v>
      </c>
      <c r="I231">
        <f t="shared" ca="1" si="105"/>
        <v>0.89828848029298813</v>
      </c>
      <c r="J231">
        <f t="shared" ca="1" si="105"/>
        <v>7.5988035473982141E-2</v>
      </c>
      <c r="K231">
        <f t="shared" ca="1" si="92"/>
        <v>12</v>
      </c>
      <c r="L231" s="5">
        <f t="shared" ca="1" si="93"/>
        <v>0.72083333333333355</v>
      </c>
      <c r="M231" s="27">
        <f t="shared" ca="1" si="106"/>
        <v>0.20961022695501208</v>
      </c>
      <c r="N231" s="27">
        <f t="shared" ca="1" si="106"/>
        <v>0.48549615247586175</v>
      </c>
      <c r="O231" s="8">
        <f t="shared" ca="1" si="94"/>
        <v>342</v>
      </c>
      <c r="P231" s="6">
        <f t="shared" ca="1" si="95"/>
        <v>0.23750000000000002</v>
      </c>
      <c r="Q231" s="5">
        <f t="shared" ca="1" si="96"/>
        <v>0.95833333333333359</v>
      </c>
      <c r="R231" s="27">
        <f t="shared" ca="1" si="107"/>
        <v>0.35974916381389399</v>
      </c>
      <c r="S231" s="27">
        <f t="shared" ca="1" si="107"/>
        <v>0.70190524436956259</v>
      </c>
      <c r="T231" s="27">
        <f t="shared" ca="1" si="97"/>
        <v>29</v>
      </c>
      <c r="U231" s="5">
        <f t="shared" ca="1" si="98"/>
        <v>0.97847222222222252</v>
      </c>
      <c r="V231" s="27">
        <f t="shared" ca="1" si="99"/>
        <v>379</v>
      </c>
      <c r="W231" s="35">
        <f t="shared" ca="1" si="100"/>
        <v>44197.978472222225</v>
      </c>
      <c r="X231" s="6" t="str">
        <f t="shared" ca="1" si="101"/>
        <v>Early Arrival</v>
      </c>
      <c r="Y231" s="6">
        <f t="shared" ca="1" si="102"/>
        <v>2.4999999994179234E-2</v>
      </c>
      <c r="Z231" s="8">
        <f t="shared" ca="1" si="86"/>
        <v>0</v>
      </c>
      <c r="AA231" s="8">
        <f t="shared" ca="1" si="103"/>
        <v>36</v>
      </c>
      <c r="AB231" s="8">
        <f t="shared" ca="1" si="87"/>
        <v>60</v>
      </c>
    </row>
    <row r="232" spans="1:28">
      <c r="A232" s="3">
        <v>0.71527777777777801</v>
      </c>
      <c r="B232" s="34">
        <v>44197.715277777781</v>
      </c>
      <c r="C232" s="8">
        <f t="shared" ca="1" si="104"/>
        <v>0.70653492204531643</v>
      </c>
      <c r="D232" s="8">
        <f t="shared" ca="1" si="104"/>
        <v>0.93012154012246318</v>
      </c>
      <c r="E232">
        <f t="shared" ca="1" si="88"/>
        <v>-8</v>
      </c>
      <c r="F232" s="6">
        <f t="shared" ca="1" si="89"/>
        <v>5.5555555555555558E-3</v>
      </c>
      <c r="G232" t="str">
        <f t="shared" ca="1" si="90"/>
        <v>Early Departure</v>
      </c>
      <c r="H232" s="5">
        <f t="shared" ca="1" si="91"/>
        <v>0.70972222222222248</v>
      </c>
      <c r="I232">
        <f t="shared" ca="1" si="105"/>
        <v>0.29388798078116052</v>
      </c>
      <c r="J232">
        <f t="shared" ca="1" si="105"/>
        <v>0.27293080690466187</v>
      </c>
      <c r="K232">
        <f t="shared" ca="1" si="92"/>
        <v>17</v>
      </c>
      <c r="L232" s="5">
        <f t="shared" ca="1" si="93"/>
        <v>0.72152777777777799</v>
      </c>
      <c r="M232" s="27">
        <f t="shared" ca="1" si="106"/>
        <v>0.13955992998745514</v>
      </c>
      <c r="N232" s="27">
        <f t="shared" ca="1" si="106"/>
        <v>0.28545508165909161</v>
      </c>
      <c r="O232" s="8">
        <f t="shared" ca="1" si="94"/>
        <v>331</v>
      </c>
      <c r="P232" s="6">
        <f t="shared" ca="1" si="95"/>
        <v>0.2298611111111111</v>
      </c>
      <c r="Q232" s="5">
        <f t="shared" ca="1" si="96"/>
        <v>0.95138888888888906</v>
      </c>
      <c r="R232" s="27">
        <f t="shared" ca="1" si="107"/>
        <v>0.90729076906192951</v>
      </c>
      <c r="S232" s="27">
        <f t="shared" ca="1" si="107"/>
        <v>0.84763775024337495</v>
      </c>
      <c r="T232" s="27">
        <f t="shared" ca="1" si="97"/>
        <v>36</v>
      </c>
      <c r="U232" s="5">
        <f t="shared" ca="1" si="98"/>
        <v>0.97638888888888908</v>
      </c>
      <c r="V232" s="27">
        <f t="shared" ca="1" si="99"/>
        <v>376</v>
      </c>
      <c r="W232" s="35">
        <f t="shared" ca="1" si="100"/>
        <v>44197.976388888892</v>
      </c>
      <c r="X232" s="6" t="str">
        <f t="shared" ca="1" si="101"/>
        <v>Early Arrival</v>
      </c>
      <c r="Y232" s="6">
        <f t="shared" ca="1" si="102"/>
        <v>2.7083333327027503E-2</v>
      </c>
      <c r="Z232" s="8">
        <f t="shared" ca="1" si="86"/>
        <v>0</v>
      </c>
      <c r="AA232" s="8">
        <f t="shared" ca="1" si="103"/>
        <v>39</v>
      </c>
      <c r="AB232" s="8">
        <f t="shared" ca="1" si="87"/>
        <v>90</v>
      </c>
    </row>
    <row r="233" spans="1:28">
      <c r="A233" s="11">
        <v>0.71527777777777801</v>
      </c>
      <c r="B233" s="34">
        <v>44197.715277777781</v>
      </c>
      <c r="C233" s="8">
        <f t="shared" ca="1" si="104"/>
        <v>0.81295070908168621</v>
      </c>
      <c r="D233" s="8">
        <f t="shared" ca="1" si="104"/>
        <v>0.32515024462506281</v>
      </c>
      <c r="E233">
        <f t="shared" ca="1" si="88"/>
        <v>-1</v>
      </c>
      <c r="F233" s="6">
        <f t="shared" ca="1" si="89"/>
        <v>6.9444444444444447E-4</v>
      </c>
      <c r="G233" t="str">
        <f t="shared" ca="1" si="90"/>
        <v>Early Departure</v>
      </c>
      <c r="H233" s="5">
        <f t="shared" ca="1" si="91"/>
        <v>0.71458333333333357</v>
      </c>
      <c r="I233">
        <f t="shared" ca="1" si="105"/>
        <v>0.86769683981022117</v>
      </c>
      <c r="J233">
        <f t="shared" ca="1" si="105"/>
        <v>0.29570239013561861</v>
      </c>
      <c r="K233">
        <f t="shared" ca="1" si="92"/>
        <v>17</v>
      </c>
      <c r="L233" s="5">
        <f t="shared" ca="1" si="93"/>
        <v>0.72638888888888908</v>
      </c>
      <c r="M233" s="27">
        <f t="shared" ca="1" si="106"/>
        <v>0.49142828613433154</v>
      </c>
      <c r="N233" s="27">
        <f t="shared" ca="1" si="106"/>
        <v>0.16543887538672897</v>
      </c>
      <c r="O233" s="8">
        <f t="shared" ca="1" si="94"/>
        <v>325</v>
      </c>
      <c r="P233" s="6">
        <f t="shared" ca="1" si="95"/>
        <v>0.22569444444444445</v>
      </c>
      <c r="Q233" s="5">
        <f t="shared" ca="1" si="96"/>
        <v>0.9520833333333335</v>
      </c>
      <c r="R233" s="27">
        <f t="shared" ca="1" si="107"/>
        <v>0.52566620350768323</v>
      </c>
      <c r="S233" s="27">
        <f t="shared" ca="1" si="107"/>
        <v>1.7793712046729304E-2</v>
      </c>
      <c r="T233" s="27">
        <f t="shared" ca="1" si="97"/>
        <v>6</v>
      </c>
      <c r="U233" s="5">
        <f t="shared" ca="1" si="98"/>
        <v>0.95625000000000016</v>
      </c>
      <c r="V233" s="27">
        <f t="shared" ca="1" si="99"/>
        <v>347</v>
      </c>
      <c r="W233" s="35">
        <f t="shared" ca="1" si="100"/>
        <v>44197.956250000003</v>
      </c>
      <c r="X233" s="6" t="str">
        <f t="shared" ca="1" si="101"/>
        <v>Early Arrival</v>
      </c>
      <c r="Y233" s="6">
        <f t="shared" ca="1" si="102"/>
        <v>4.722222221607808E-2</v>
      </c>
      <c r="Z233" s="8">
        <f t="shared" ca="1" si="86"/>
        <v>1</v>
      </c>
      <c r="AA233" s="8">
        <f t="shared" ca="1" si="103"/>
        <v>8</v>
      </c>
      <c r="AB233" s="8">
        <f t="shared" ca="1" si="87"/>
        <v>380</v>
      </c>
    </row>
    <row r="234" spans="1:28">
      <c r="A234" s="3">
        <v>0.71527777777777801</v>
      </c>
      <c r="B234" s="34">
        <v>44197.715277777781</v>
      </c>
      <c r="C234" s="8">
        <f t="shared" ca="1" si="104"/>
        <v>0.85728529154977684</v>
      </c>
      <c r="D234" s="8">
        <f t="shared" ca="1" si="104"/>
        <v>0.43126356065083937</v>
      </c>
      <c r="E234">
        <f t="shared" ca="1" si="88"/>
        <v>-2</v>
      </c>
      <c r="F234" s="6">
        <f t="shared" ca="1" si="89"/>
        <v>1.3888888888888889E-3</v>
      </c>
      <c r="G234" t="str">
        <f t="shared" ca="1" si="90"/>
        <v>Early Departure</v>
      </c>
      <c r="H234" s="5">
        <f t="shared" ca="1" si="91"/>
        <v>0.71388888888888913</v>
      </c>
      <c r="I234">
        <f t="shared" ca="1" si="105"/>
        <v>0.28337444457556893</v>
      </c>
      <c r="J234">
        <f t="shared" ca="1" si="105"/>
        <v>0.68726320863835988</v>
      </c>
      <c r="K234">
        <f t="shared" ca="1" si="92"/>
        <v>26</v>
      </c>
      <c r="L234" s="5">
        <f t="shared" ca="1" si="93"/>
        <v>0.73194444444444473</v>
      </c>
      <c r="M234" s="27">
        <f t="shared" ca="1" si="106"/>
        <v>0.81411298075643401</v>
      </c>
      <c r="N234" s="27">
        <f t="shared" ca="1" si="106"/>
        <v>0.85108036538665244</v>
      </c>
      <c r="O234" s="8">
        <f t="shared" ca="1" si="94"/>
        <v>375</v>
      </c>
      <c r="P234" s="6">
        <f t="shared" ca="1" si="95"/>
        <v>0.26041666666666669</v>
      </c>
      <c r="Q234" s="5">
        <f t="shared" ca="1" si="96"/>
        <v>0.99236111111111147</v>
      </c>
      <c r="R234" s="27">
        <f t="shared" ca="1" si="107"/>
        <v>0.43299589477261069</v>
      </c>
      <c r="S234" s="27">
        <f t="shared" ca="1" si="107"/>
        <v>0.49492474055744939</v>
      </c>
      <c r="T234" s="27">
        <f t="shared" ca="1" si="97"/>
        <v>20</v>
      </c>
      <c r="U234" s="5">
        <f t="shared" ca="1" si="98"/>
        <v>1.0062500000000003</v>
      </c>
      <c r="V234" s="27">
        <f t="shared" ca="1" si="99"/>
        <v>419</v>
      </c>
      <c r="W234" s="35">
        <f t="shared" ca="1" si="100"/>
        <v>44198.006250000006</v>
      </c>
      <c r="X234" s="6" t="str">
        <f t="shared" ca="1" si="101"/>
        <v>Late</v>
      </c>
      <c r="Y234" s="6">
        <f t="shared" ca="1" si="102"/>
        <v>2.7777777868323028E-3</v>
      </c>
      <c r="Z234" s="8">
        <f t="shared" ca="1" si="86"/>
        <v>0</v>
      </c>
      <c r="AA234" s="8">
        <f t="shared" ca="1" si="103"/>
        <v>4</v>
      </c>
      <c r="AB234" s="8">
        <f t="shared" ca="1" si="87"/>
        <v>40</v>
      </c>
    </row>
    <row r="235" spans="1:28">
      <c r="A235" s="11">
        <v>0.71527777777777801</v>
      </c>
      <c r="B235" s="34">
        <v>44197.715277777781</v>
      </c>
      <c r="C235" s="8">
        <f t="shared" ca="1" si="104"/>
        <v>0.72943005498918234</v>
      </c>
      <c r="D235" s="8">
        <f t="shared" ca="1" si="104"/>
        <v>0.99359475978628253</v>
      </c>
      <c r="E235">
        <f t="shared" ca="1" si="88"/>
        <v>-16</v>
      </c>
      <c r="F235" s="6">
        <f t="shared" ca="1" si="89"/>
        <v>1.1111111111111112E-2</v>
      </c>
      <c r="G235" t="str">
        <f t="shared" ca="1" si="90"/>
        <v>Early Departure</v>
      </c>
      <c r="H235" s="5">
        <f t="shared" ca="1" si="91"/>
        <v>0.70416666666666694</v>
      </c>
      <c r="I235">
        <f t="shared" ca="1" si="105"/>
        <v>0.78702480945638476</v>
      </c>
      <c r="J235">
        <f t="shared" ca="1" si="105"/>
        <v>0.59097898963039275</v>
      </c>
      <c r="K235">
        <f t="shared" ca="1" si="92"/>
        <v>26</v>
      </c>
      <c r="L235" s="5">
        <f t="shared" ca="1" si="93"/>
        <v>0.72222222222222254</v>
      </c>
      <c r="M235" s="27">
        <f t="shared" ca="1" si="106"/>
        <v>0.25277586762313098</v>
      </c>
      <c r="N235" s="27">
        <f t="shared" ca="1" si="106"/>
        <v>0.50388111777329259</v>
      </c>
      <c r="O235" s="8">
        <f t="shared" ca="1" si="94"/>
        <v>342</v>
      </c>
      <c r="P235" s="6">
        <f t="shared" ca="1" si="95"/>
        <v>0.23750000000000002</v>
      </c>
      <c r="Q235" s="5">
        <f t="shared" ca="1" si="96"/>
        <v>0.95972222222222259</v>
      </c>
      <c r="R235" s="27">
        <f t="shared" ca="1" si="107"/>
        <v>0.73616019286807166</v>
      </c>
      <c r="S235" s="27">
        <f t="shared" ca="1" si="107"/>
        <v>0.5046172161101411</v>
      </c>
      <c r="T235" s="27">
        <f t="shared" ca="1" si="97"/>
        <v>21</v>
      </c>
      <c r="U235" s="5">
        <f t="shared" ca="1" si="98"/>
        <v>0.97430555555555587</v>
      </c>
      <c r="V235" s="27">
        <f t="shared" ca="1" si="99"/>
        <v>373</v>
      </c>
      <c r="W235" s="35">
        <f t="shared" ca="1" si="100"/>
        <v>44197.974305555559</v>
      </c>
      <c r="X235" s="6" t="str">
        <f t="shared" ca="1" si="101"/>
        <v>Early Arrival</v>
      </c>
      <c r="Y235" s="6">
        <f t="shared" ca="1" si="102"/>
        <v>2.9166666659875773E-2</v>
      </c>
      <c r="Z235" s="8">
        <f t="shared" ca="1" si="86"/>
        <v>0</v>
      </c>
      <c r="AA235" s="8">
        <f t="shared" ca="1" si="103"/>
        <v>42</v>
      </c>
      <c r="AB235" s="8">
        <f t="shared" ca="1" si="87"/>
        <v>120</v>
      </c>
    </row>
    <row r="236" spans="1:28">
      <c r="A236" s="3">
        <v>0.71527777777777801</v>
      </c>
      <c r="B236" s="34">
        <v>44197.715277777781</v>
      </c>
      <c r="C236" s="8">
        <f t="shared" ca="1" si="104"/>
        <v>0.32506456768359571</v>
      </c>
      <c r="D236" s="8">
        <f t="shared" ca="1" si="104"/>
        <v>0.69975055817257514</v>
      </c>
      <c r="E236">
        <f t="shared" ca="1" si="88"/>
        <v>26</v>
      </c>
      <c r="F236" s="6">
        <f t="shared" ca="1" si="89"/>
        <v>1.8055555555555557E-2</v>
      </c>
      <c r="G236" t="str">
        <f t="shared" ca="1" si="90"/>
        <v>Late</v>
      </c>
      <c r="H236" s="5">
        <f t="shared" ca="1" si="91"/>
        <v>0.73333333333333361</v>
      </c>
      <c r="I236">
        <f t="shared" ca="1" si="105"/>
        <v>0.58193172190820786</v>
      </c>
      <c r="J236">
        <f t="shared" ca="1" si="105"/>
        <v>0.31968871229153606</v>
      </c>
      <c r="K236">
        <f t="shared" ca="1" si="92"/>
        <v>18</v>
      </c>
      <c r="L236" s="5">
        <f t="shared" ca="1" si="93"/>
        <v>0.74583333333333357</v>
      </c>
      <c r="M236" s="27">
        <f t="shared" ca="1" si="106"/>
        <v>0.9625807771019288</v>
      </c>
      <c r="N236" s="27">
        <f t="shared" ca="1" si="106"/>
        <v>0.47595487410314063</v>
      </c>
      <c r="O236" s="8">
        <f t="shared" ca="1" si="94"/>
        <v>343</v>
      </c>
      <c r="P236" s="6">
        <f t="shared" ca="1" si="95"/>
        <v>0.23819444444444446</v>
      </c>
      <c r="Q236" s="5">
        <f t="shared" ca="1" si="96"/>
        <v>0.98402777777777806</v>
      </c>
      <c r="R236" s="27">
        <f t="shared" ca="1" si="107"/>
        <v>0.22381297158078428</v>
      </c>
      <c r="S236" s="27">
        <f t="shared" ca="1" si="107"/>
        <v>0.76205262216125236</v>
      </c>
      <c r="T236" s="27">
        <f t="shared" ca="1" si="97"/>
        <v>32</v>
      </c>
      <c r="U236" s="5">
        <f t="shared" ca="1" si="98"/>
        <v>1.0062500000000003</v>
      </c>
      <c r="V236" s="27">
        <f t="shared" ca="1" si="99"/>
        <v>419</v>
      </c>
      <c r="W236" s="35">
        <f t="shared" ca="1" si="100"/>
        <v>44198.006250000006</v>
      </c>
      <c r="X236" s="6" t="str">
        <f t="shared" ca="1" si="101"/>
        <v>Late</v>
      </c>
      <c r="Y236" s="6">
        <f t="shared" ca="1" si="102"/>
        <v>2.7777777868323028E-3</v>
      </c>
      <c r="Z236" s="8">
        <f t="shared" ca="1" si="86"/>
        <v>0</v>
      </c>
      <c r="AA236" s="8">
        <f t="shared" ca="1" si="103"/>
        <v>4</v>
      </c>
      <c r="AB236" s="8">
        <f t="shared" ca="1" si="87"/>
        <v>40</v>
      </c>
    </row>
    <row r="237" spans="1:28">
      <c r="A237" s="11">
        <v>0.71527777777777801</v>
      </c>
      <c r="B237" s="34">
        <v>44197.715277777781</v>
      </c>
      <c r="C237" s="8">
        <f t="shared" ca="1" si="104"/>
        <v>0.93883772641515517</v>
      </c>
      <c r="D237" s="8">
        <f t="shared" ca="1" si="104"/>
        <v>0.74002243533495393</v>
      </c>
      <c r="E237">
        <f t="shared" ca="1" si="88"/>
        <v>0</v>
      </c>
      <c r="F237" s="6">
        <f t="shared" ca="1" si="89"/>
        <v>0</v>
      </c>
      <c r="G237" t="str">
        <f t="shared" ca="1" si="90"/>
        <v>On Time</v>
      </c>
      <c r="H237" s="5">
        <f t="shared" ca="1" si="91"/>
        <v>0.71527777777777801</v>
      </c>
      <c r="I237">
        <f t="shared" ca="1" si="105"/>
        <v>0.28055900189747252</v>
      </c>
      <c r="J237">
        <f t="shared" ca="1" si="105"/>
        <v>0.59012298297088717</v>
      </c>
      <c r="K237">
        <f t="shared" ca="1" si="92"/>
        <v>24</v>
      </c>
      <c r="L237" s="5">
        <f t="shared" ca="1" si="93"/>
        <v>0.73194444444444473</v>
      </c>
      <c r="M237" s="27">
        <f t="shared" ca="1" si="106"/>
        <v>0.51903421082892442</v>
      </c>
      <c r="N237" s="27">
        <f t="shared" ca="1" si="106"/>
        <v>0.9746911342995116</v>
      </c>
      <c r="O237" s="8">
        <f t="shared" ca="1" si="94"/>
        <v>396</v>
      </c>
      <c r="P237" s="6">
        <f t="shared" ca="1" si="95"/>
        <v>0.27499999999999997</v>
      </c>
      <c r="Q237" s="5">
        <f t="shared" ca="1" si="96"/>
        <v>1.0069444444444446</v>
      </c>
      <c r="R237" s="27">
        <f t="shared" ca="1" si="107"/>
        <v>0.4408766120438008</v>
      </c>
      <c r="S237" s="27">
        <f t="shared" ca="1" si="107"/>
        <v>0.67257745039332739</v>
      </c>
      <c r="T237" s="27">
        <f t="shared" ca="1" si="97"/>
        <v>27</v>
      </c>
      <c r="U237" s="5">
        <f t="shared" ca="1" si="98"/>
        <v>1.0256944444444447</v>
      </c>
      <c r="V237" s="27">
        <f t="shared" ca="1" si="99"/>
        <v>447</v>
      </c>
      <c r="W237" s="35">
        <f t="shared" ca="1" si="100"/>
        <v>44198.025694444448</v>
      </c>
      <c r="X237" s="6" t="str">
        <f t="shared" ca="1" si="101"/>
        <v>Late</v>
      </c>
      <c r="Y237" s="6">
        <f t="shared" ca="1" si="102"/>
        <v>2.2222222229174804E-2</v>
      </c>
      <c r="Z237" s="8">
        <f t="shared" ca="1" si="86"/>
        <v>0</v>
      </c>
      <c r="AA237" s="8">
        <f t="shared" ca="1" si="103"/>
        <v>32</v>
      </c>
      <c r="AB237" s="8">
        <f t="shared" ca="1" si="87"/>
        <v>320</v>
      </c>
    </row>
    <row r="238" spans="1:28">
      <c r="A238" s="3">
        <v>0.71527777777777801</v>
      </c>
      <c r="B238" s="34">
        <v>44197.715277777781</v>
      </c>
      <c r="C238" s="8">
        <f t="shared" ca="1" si="104"/>
        <v>0.60692291049685532</v>
      </c>
      <c r="D238" s="8">
        <f t="shared" ca="1" si="104"/>
        <v>5.9207632684348477E-2</v>
      </c>
      <c r="E238">
        <f t="shared" ca="1" si="88"/>
        <v>0</v>
      </c>
      <c r="F238" s="6">
        <f t="shared" ca="1" si="89"/>
        <v>0</v>
      </c>
      <c r="G238" t="str">
        <f t="shared" ca="1" si="90"/>
        <v>On Time</v>
      </c>
      <c r="H238" s="5">
        <f t="shared" ca="1" si="91"/>
        <v>0.71527777777777801</v>
      </c>
      <c r="I238">
        <f t="shared" ca="1" si="105"/>
        <v>0.47345444963742189</v>
      </c>
      <c r="J238">
        <f t="shared" ca="1" si="105"/>
        <v>0.13375684243884756</v>
      </c>
      <c r="K238">
        <f t="shared" ca="1" si="92"/>
        <v>13</v>
      </c>
      <c r="L238" s="5">
        <f t="shared" ca="1" si="93"/>
        <v>0.72430555555555576</v>
      </c>
      <c r="M238" s="27">
        <f t="shared" ca="1" si="106"/>
        <v>1.6554616131037037E-5</v>
      </c>
      <c r="N238" s="27">
        <f t="shared" ca="1" si="106"/>
        <v>8.7157467189331594E-3</v>
      </c>
      <c r="O238" s="8">
        <f t="shared" ca="1" si="94"/>
        <v>303</v>
      </c>
      <c r="P238" s="6">
        <f t="shared" ca="1" si="95"/>
        <v>0.21041666666666667</v>
      </c>
      <c r="Q238" s="5">
        <f t="shared" ca="1" si="96"/>
        <v>0.93472222222222245</v>
      </c>
      <c r="R238" s="27">
        <f t="shared" ca="1" si="107"/>
        <v>0.57253010105925384</v>
      </c>
      <c r="S238" s="27">
        <f t="shared" ca="1" si="107"/>
        <v>0.41012155289507968</v>
      </c>
      <c r="T238" s="27">
        <f t="shared" ca="1" si="97"/>
        <v>18</v>
      </c>
      <c r="U238" s="5">
        <f t="shared" ca="1" si="98"/>
        <v>0.94722222222222241</v>
      </c>
      <c r="V238" s="27">
        <f t="shared" ca="1" si="99"/>
        <v>334</v>
      </c>
      <c r="W238" s="35">
        <f t="shared" ca="1" si="100"/>
        <v>44197.947222222225</v>
      </c>
      <c r="X238" s="6" t="str">
        <f t="shared" ca="1" si="101"/>
        <v>Early Arrival</v>
      </c>
      <c r="Y238" s="6">
        <f t="shared" ca="1" si="102"/>
        <v>5.6249999994179234E-2</v>
      </c>
      <c r="Z238" s="8">
        <f t="shared" ca="1" si="86"/>
        <v>1</v>
      </c>
      <c r="AA238" s="8">
        <f t="shared" ca="1" si="103"/>
        <v>21</v>
      </c>
      <c r="AB238" s="8">
        <f t="shared" ca="1" si="87"/>
        <v>510</v>
      </c>
    </row>
    <row r="239" spans="1:28">
      <c r="A239" s="11">
        <v>0.71527777777777801</v>
      </c>
      <c r="B239" s="34">
        <v>44197.715277777781</v>
      </c>
      <c r="C239" s="8">
        <f t="shared" ca="1" si="104"/>
        <v>0.82989881558448741</v>
      </c>
      <c r="D239" s="8">
        <f t="shared" ca="1" si="104"/>
        <v>0.85051358194258142</v>
      </c>
      <c r="E239">
        <f t="shared" ca="1" si="88"/>
        <v>-6</v>
      </c>
      <c r="F239" s="6">
        <f t="shared" ca="1" si="89"/>
        <v>4.1666666666666666E-3</v>
      </c>
      <c r="G239" t="str">
        <f t="shared" ca="1" si="90"/>
        <v>Early Departure</v>
      </c>
      <c r="H239" s="5">
        <f t="shared" ca="1" si="91"/>
        <v>0.71111111111111136</v>
      </c>
      <c r="I239">
        <f t="shared" ca="1" si="105"/>
        <v>0.56333795768335282</v>
      </c>
      <c r="J239">
        <f t="shared" ca="1" si="105"/>
        <v>0.6724935589858817</v>
      </c>
      <c r="K239">
        <f t="shared" ca="1" si="92"/>
        <v>29</v>
      </c>
      <c r="L239" s="5">
        <f t="shared" ca="1" si="93"/>
        <v>0.73125000000000029</v>
      </c>
      <c r="M239" s="27">
        <f t="shared" ca="1" si="106"/>
        <v>0.78971488942619461</v>
      </c>
      <c r="N239" s="27">
        <f t="shared" ca="1" si="106"/>
        <v>0.26979778476152716</v>
      </c>
      <c r="O239" s="8">
        <f t="shared" ca="1" si="94"/>
        <v>330</v>
      </c>
      <c r="P239" s="6">
        <f t="shared" ca="1" si="95"/>
        <v>0.22916666666666666</v>
      </c>
      <c r="Q239" s="5">
        <f t="shared" ca="1" si="96"/>
        <v>0.96041666666666692</v>
      </c>
      <c r="R239" s="27">
        <f t="shared" ca="1" si="107"/>
        <v>0.11036311849743985</v>
      </c>
      <c r="S239" s="27">
        <f t="shared" ca="1" si="107"/>
        <v>0.5260476460135739</v>
      </c>
      <c r="T239" s="27">
        <f t="shared" ca="1" si="97"/>
        <v>22</v>
      </c>
      <c r="U239" s="5">
        <f t="shared" ca="1" si="98"/>
        <v>0.97569444444444464</v>
      </c>
      <c r="V239" s="27">
        <f t="shared" ca="1" si="99"/>
        <v>375</v>
      </c>
      <c r="W239" s="35">
        <f t="shared" ca="1" si="100"/>
        <v>44197.975694444445</v>
      </c>
      <c r="X239" s="6" t="str">
        <f t="shared" ca="1" si="101"/>
        <v>Early Arrival</v>
      </c>
      <c r="Y239" s="6">
        <f t="shared" ca="1" si="102"/>
        <v>2.7777777773735579E-2</v>
      </c>
      <c r="Z239" s="8">
        <f t="shared" ca="1" si="86"/>
        <v>0</v>
      </c>
      <c r="AA239" s="8">
        <f t="shared" ca="1" si="103"/>
        <v>40</v>
      </c>
      <c r="AB239" s="8">
        <f t="shared" ca="1" si="87"/>
        <v>100</v>
      </c>
    </row>
    <row r="240" spans="1:28">
      <c r="A240" s="3">
        <v>0.71527777777777801</v>
      </c>
      <c r="B240" s="34">
        <v>44197.715277777781</v>
      </c>
      <c r="C240" s="8">
        <f t="shared" ca="1" si="104"/>
        <v>0.80392934683913886</v>
      </c>
      <c r="D240" s="8">
        <f t="shared" ca="1" si="104"/>
        <v>0.2808743167581973</v>
      </c>
      <c r="E240">
        <f t="shared" ca="1" si="88"/>
        <v>-1</v>
      </c>
      <c r="F240" s="6">
        <f t="shared" ca="1" si="89"/>
        <v>6.9444444444444447E-4</v>
      </c>
      <c r="G240" t="str">
        <f t="shared" ca="1" si="90"/>
        <v>Early Departure</v>
      </c>
      <c r="H240" s="5">
        <f t="shared" ca="1" si="91"/>
        <v>0.71458333333333357</v>
      </c>
      <c r="I240">
        <f t="shared" ca="1" si="105"/>
        <v>0.57455689353675909</v>
      </c>
      <c r="J240">
        <f t="shared" ca="1" si="105"/>
        <v>0.86587655005846342</v>
      </c>
      <c r="K240">
        <f t="shared" ca="1" si="92"/>
        <v>39</v>
      </c>
      <c r="L240" s="5">
        <f t="shared" ca="1" si="93"/>
        <v>0.74166666666666692</v>
      </c>
      <c r="M240" s="27">
        <f t="shared" ca="1" si="106"/>
        <v>0.4014178879232293</v>
      </c>
      <c r="N240" s="27">
        <f t="shared" ca="1" si="106"/>
        <v>0.4663121419152797</v>
      </c>
      <c r="O240" s="8">
        <f t="shared" ca="1" si="94"/>
        <v>342</v>
      </c>
      <c r="P240" s="6">
        <f t="shared" ca="1" si="95"/>
        <v>0.23750000000000002</v>
      </c>
      <c r="Q240" s="5">
        <f t="shared" ca="1" si="96"/>
        <v>0.97916666666666696</v>
      </c>
      <c r="R240" s="27">
        <f t="shared" ca="1" si="107"/>
        <v>0.20822310585012715</v>
      </c>
      <c r="S240" s="27">
        <f t="shared" ca="1" si="107"/>
        <v>0.20177975198788756</v>
      </c>
      <c r="T240" s="27">
        <f t="shared" ca="1" si="97"/>
        <v>11</v>
      </c>
      <c r="U240" s="5">
        <f t="shared" ca="1" si="98"/>
        <v>0.98680555555555582</v>
      </c>
      <c r="V240" s="27">
        <f t="shared" ca="1" si="99"/>
        <v>391</v>
      </c>
      <c r="W240" s="35">
        <f t="shared" ca="1" si="100"/>
        <v>44197.986805555556</v>
      </c>
      <c r="X240" s="6" t="str">
        <f t="shared" ca="1" si="101"/>
        <v>Early Arrival</v>
      </c>
      <c r="Y240" s="6">
        <f t="shared" ca="1" si="102"/>
        <v>1.6666666662786156E-2</v>
      </c>
      <c r="Z240" s="8">
        <f t="shared" ca="1" si="86"/>
        <v>0</v>
      </c>
      <c r="AA240" s="8">
        <f t="shared" ca="1" si="103"/>
        <v>24</v>
      </c>
      <c r="AB240" s="8">
        <f t="shared" ca="1" si="87"/>
        <v>-240</v>
      </c>
    </row>
    <row r="241" spans="1:28">
      <c r="A241" s="11">
        <v>0.71527777777777801</v>
      </c>
      <c r="B241" s="34">
        <v>44197.715277777781</v>
      </c>
      <c r="C241" s="8">
        <f t="shared" ca="1" si="104"/>
        <v>0.31191083721802859</v>
      </c>
      <c r="D241" s="8">
        <f t="shared" ca="1" si="104"/>
        <v>0.98478905277712026</v>
      </c>
      <c r="E241">
        <f t="shared" ca="1" si="88"/>
        <v>92</v>
      </c>
      <c r="F241" s="6">
        <f t="shared" ca="1" si="89"/>
        <v>6.3888888888888884E-2</v>
      </c>
      <c r="G241" t="str">
        <f t="shared" ca="1" si="90"/>
        <v>Late</v>
      </c>
      <c r="H241" s="5">
        <f t="shared" ca="1" si="91"/>
        <v>0.7791666666666669</v>
      </c>
      <c r="I241">
        <f t="shared" ca="1" si="105"/>
        <v>0.91716207833895846</v>
      </c>
      <c r="J241">
        <f t="shared" ca="1" si="105"/>
        <v>6.6970702730390408E-2</v>
      </c>
      <c r="K241">
        <f t="shared" ca="1" si="92"/>
        <v>12</v>
      </c>
      <c r="L241" s="5">
        <f t="shared" ca="1" si="93"/>
        <v>0.7875000000000002</v>
      </c>
      <c r="M241" s="27">
        <f t="shared" ca="1" si="106"/>
        <v>0.50683754273076431</v>
      </c>
      <c r="N241" s="27">
        <f t="shared" ca="1" si="106"/>
        <v>3.1195593198283356E-2</v>
      </c>
      <c r="O241" s="8">
        <f t="shared" ca="1" si="94"/>
        <v>318</v>
      </c>
      <c r="P241" s="6">
        <f t="shared" ca="1" si="95"/>
        <v>0.22083333333333333</v>
      </c>
      <c r="Q241" s="5">
        <f t="shared" ca="1" si="96"/>
        <v>1.0083333333333335</v>
      </c>
      <c r="R241" s="27">
        <f t="shared" ca="1" si="107"/>
        <v>0.56434844863864009</v>
      </c>
      <c r="S241" s="27">
        <f t="shared" ca="1" si="107"/>
        <v>0.2169376931229231</v>
      </c>
      <c r="T241" s="27">
        <f t="shared" ca="1" si="97"/>
        <v>12</v>
      </c>
      <c r="U241" s="5">
        <f t="shared" ca="1" si="98"/>
        <v>1.0166666666666668</v>
      </c>
      <c r="V241" s="27">
        <f t="shared" ca="1" si="99"/>
        <v>434</v>
      </c>
      <c r="W241" s="35">
        <f t="shared" ca="1" si="100"/>
        <v>44198.01666666667</v>
      </c>
      <c r="X241" s="6" t="str">
        <f t="shared" ca="1" si="101"/>
        <v>Late</v>
      </c>
      <c r="Y241" s="6">
        <f t="shared" ca="1" si="102"/>
        <v>1.319444445107365E-2</v>
      </c>
      <c r="Z241" s="8">
        <f t="shared" ca="1" si="86"/>
        <v>0</v>
      </c>
      <c r="AA241" s="8">
        <f t="shared" ca="1" si="103"/>
        <v>19</v>
      </c>
      <c r="AB241" s="8">
        <f t="shared" ca="1" si="87"/>
        <v>190</v>
      </c>
    </row>
    <row r="242" spans="1:28">
      <c r="A242" s="3">
        <v>0.71527777777777801</v>
      </c>
      <c r="B242" s="34">
        <v>44197.715277777781</v>
      </c>
      <c r="C242" s="8">
        <f t="shared" ca="1" si="104"/>
        <v>1.0627002489792536E-3</v>
      </c>
      <c r="D242" s="8">
        <f t="shared" ca="1" si="104"/>
        <v>0.67229041176293991</v>
      </c>
      <c r="E242">
        <f t="shared" ca="1" si="88"/>
        <v>24</v>
      </c>
      <c r="F242" s="6">
        <f t="shared" ca="1" si="89"/>
        <v>1.6666666666666666E-2</v>
      </c>
      <c r="G242" t="str">
        <f t="shared" ca="1" si="90"/>
        <v>Late</v>
      </c>
      <c r="H242" s="5">
        <f t="shared" ca="1" si="91"/>
        <v>0.73194444444444473</v>
      </c>
      <c r="I242">
        <f t="shared" ca="1" si="105"/>
        <v>0.49050163533347702</v>
      </c>
      <c r="J242">
        <f t="shared" ca="1" si="105"/>
        <v>0.13357593858859873</v>
      </c>
      <c r="K242">
        <f t="shared" ca="1" si="92"/>
        <v>13</v>
      </c>
      <c r="L242" s="5">
        <f t="shared" ca="1" si="93"/>
        <v>0.74097222222222248</v>
      </c>
      <c r="M242" s="27">
        <f t="shared" ca="1" si="106"/>
        <v>2.4233407886166791E-2</v>
      </c>
      <c r="N242" s="27">
        <f t="shared" ca="1" si="106"/>
        <v>0.34539875615455862</v>
      </c>
      <c r="O242" s="8">
        <f t="shared" ca="1" si="94"/>
        <v>335</v>
      </c>
      <c r="P242" s="6">
        <f t="shared" ca="1" si="95"/>
        <v>0.23263888888888887</v>
      </c>
      <c r="Q242" s="5">
        <f t="shared" ca="1" si="96"/>
        <v>0.97361111111111132</v>
      </c>
      <c r="R242" s="27">
        <f t="shared" ca="1" si="107"/>
        <v>0.44197369894616167</v>
      </c>
      <c r="S242" s="27">
        <f t="shared" ca="1" si="107"/>
        <v>8.6991046300548547E-2</v>
      </c>
      <c r="T242" s="27">
        <f t="shared" ca="1" si="97"/>
        <v>8</v>
      </c>
      <c r="U242" s="5">
        <f t="shared" ca="1" si="98"/>
        <v>0.97916666666666685</v>
      </c>
      <c r="V242" s="27">
        <f t="shared" ca="1" si="99"/>
        <v>380</v>
      </c>
      <c r="W242" s="35">
        <f t="shared" ca="1" si="100"/>
        <v>44197.979166666672</v>
      </c>
      <c r="X242" s="6" t="str">
        <f t="shared" ca="1" si="101"/>
        <v>Early Arrival</v>
      </c>
      <c r="Y242" s="6">
        <f t="shared" ca="1" si="102"/>
        <v>2.4305555547471158E-2</v>
      </c>
      <c r="Z242" s="8">
        <f t="shared" ca="1" si="86"/>
        <v>0</v>
      </c>
      <c r="AA242" s="8">
        <f t="shared" ca="1" si="103"/>
        <v>35</v>
      </c>
      <c r="AB242" s="8">
        <f t="shared" ca="1" si="87"/>
        <v>50</v>
      </c>
    </row>
    <row r="243" spans="1:28">
      <c r="A243" s="11">
        <v>0.71527777777777801</v>
      </c>
      <c r="B243" s="34">
        <v>44197.715277777781</v>
      </c>
      <c r="C243" s="8">
        <f t="shared" ca="1" si="104"/>
        <v>0.69465482725308481</v>
      </c>
      <c r="D243" s="8">
        <f t="shared" ca="1" si="104"/>
        <v>0.87122520848314178</v>
      </c>
      <c r="E243">
        <f t="shared" ca="1" si="88"/>
        <v>-7</v>
      </c>
      <c r="F243" s="6">
        <f t="shared" ca="1" si="89"/>
        <v>4.8611111111111112E-3</v>
      </c>
      <c r="G243" t="str">
        <f t="shared" ca="1" si="90"/>
        <v>Early Departure</v>
      </c>
      <c r="H243" s="5">
        <f t="shared" ca="1" si="91"/>
        <v>0.71041666666666692</v>
      </c>
      <c r="I243">
        <f t="shared" ca="1" si="105"/>
        <v>0.52608298563593114</v>
      </c>
      <c r="J243">
        <f t="shared" ca="1" si="105"/>
        <v>0.37768119468909644</v>
      </c>
      <c r="K243">
        <f t="shared" ca="1" si="92"/>
        <v>20</v>
      </c>
      <c r="L243" s="5">
        <f t="shared" ca="1" si="93"/>
        <v>0.72430555555555576</v>
      </c>
      <c r="M243" s="27">
        <f t="shared" ca="1" si="106"/>
        <v>0.29030322926604124</v>
      </c>
      <c r="N243" s="27">
        <f t="shared" ca="1" si="106"/>
        <v>0.49586484038490508</v>
      </c>
      <c r="O243" s="8">
        <f t="shared" ca="1" si="94"/>
        <v>342</v>
      </c>
      <c r="P243" s="6">
        <f t="shared" ca="1" si="95"/>
        <v>0.23750000000000002</v>
      </c>
      <c r="Q243" s="5">
        <f t="shared" ca="1" si="96"/>
        <v>0.9618055555555558</v>
      </c>
      <c r="R243" s="27">
        <f t="shared" ca="1" si="107"/>
        <v>0.15438247333604072</v>
      </c>
      <c r="S243" s="27">
        <f t="shared" ca="1" si="107"/>
        <v>0.7763201247421474</v>
      </c>
      <c r="T243" s="27">
        <f t="shared" ca="1" si="97"/>
        <v>32</v>
      </c>
      <c r="U243" s="5">
        <f t="shared" ca="1" si="98"/>
        <v>0.98402777777777806</v>
      </c>
      <c r="V243" s="27">
        <f t="shared" ca="1" si="99"/>
        <v>387</v>
      </c>
      <c r="W243" s="35">
        <f t="shared" ca="1" si="100"/>
        <v>44197.984027777784</v>
      </c>
      <c r="X243" s="6" t="str">
        <f t="shared" ca="1" si="101"/>
        <v>Early Arrival</v>
      </c>
      <c r="Y243" s="6">
        <f t="shared" ca="1" si="102"/>
        <v>1.9444444435066544E-2</v>
      </c>
      <c r="Z243" s="8">
        <f t="shared" ca="1" si="86"/>
        <v>0</v>
      </c>
      <c r="AA243" s="8">
        <f t="shared" ca="1" si="103"/>
        <v>28</v>
      </c>
      <c r="AB243" s="8">
        <f t="shared" ca="1" si="87"/>
        <v>-280</v>
      </c>
    </row>
    <row r="244" spans="1:28">
      <c r="A244" s="3">
        <v>0.71527777777777801</v>
      </c>
      <c r="B244" s="34">
        <v>44197.715277777781</v>
      </c>
      <c r="C244" s="8">
        <f t="shared" ca="1" si="104"/>
        <v>0.5722683765225115</v>
      </c>
      <c r="D244" s="8">
        <f t="shared" ca="1" si="104"/>
        <v>0.92200109080422288</v>
      </c>
      <c r="E244">
        <f t="shared" ca="1" si="88"/>
        <v>-8</v>
      </c>
      <c r="F244" s="6">
        <f t="shared" ca="1" si="89"/>
        <v>5.5555555555555558E-3</v>
      </c>
      <c r="G244" t="str">
        <f t="shared" ca="1" si="90"/>
        <v>Early Departure</v>
      </c>
      <c r="H244" s="5">
        <f t="shared" ca="1" si="91"/>
        <v>0.70972222222222248</v>
      </c>
      <c r="I244">
        <f t="shared" ca="1" si="105"/>
        <v>0.57442653238561148</v>
      </c>
      <c r="J244">
        <f t="shared" ca="1" si="105"/>
        <v>0.44194526811941071</v>
      </c>
      <c r="K244">
        <f t="shared" ca="1" si="92"/>
        <v>22</v>
      </c>
      <c r="L244" s="5">
        <f t="shared" ca="1" si="93"/>
        <v>0.7250000000000002</v>
      </c>
      <c r="M244" s="27">
        <f t="shared" ca="1" si="106"/>
        <v>0.91878748591935533</v>
      </c>
      <c r="N244" s="27">
        <f t="shared" ca="1" si="106"/>
        <v>0.43254572537164704</v>
      </c>
      <c r="O244" s="8">
        <f t="shared" ca="1" si="94"/>
        <v>340</v>
      </c>
      <c r="P244" s="6">
        <f t="shared" ca="1" si="95"/>
        <v>0.23611111111111113</v>
      </c>
      <c r="Q244" s="5">
        <f t="shared" ca="1" si="96"/>
        <v>0.96111111111111136</v>
      </c>
      <c r="R244" s="27">
        <f t="shared" ca="1" si="107"/>
        <v>0.73450900918997586</v>
      </c>
      <c r="S244" s="27">
        <f t="shared" ca="1" si="107"/>
        <v>0.89981068511554185</v>
      </c>
      <c r="T244" s="27">
        <f t="shared" ca="1" si="97"/>
        <v>40</v>
      </c>
      <c r="U244" s="5">
        <f t="shared" ca="1" si="98"/>
        <v>0.98888888888888915</v>
      </c>
      <c r="V244" s="27">
        <f t="shared" ca="1" si="99"/>
        <v>394</v>
      </c>
      <c r="W244" s="35">
        <f t="shared" ca="1" si="100"/>
        <v>44197.988888888889</v>
      </c>
      <c r="X244" s="6" t="str">
        <f t="shared" ca="1" si="101"/>
        <v>Early Arrival</v>
      </c>
      <c r="Y244" s="6">
        <f t="shared" ca="1" si="102"/>
        <v>1.4583333329937886E-2</v>
      </c>
      <c r="Z244" s="8">
        <f t="shared" ca="1" si="86"/>
        <v>0</v>
      </c>
      <c r="AA244" s="8">
        <f t="shared" ca="1" si="103"/>
        <v>21</v>
      </c>
      <c r="AB244" s="8">
        <f t="shared" ca="1" si="87"/>
        <v>-210</v>
      </c>
    </row>
    <row r="245" spans="1:28">
      <c r="A245" s="11">
        <v>0.71527777777777801</v>
      </c>
      <c r="B245" s="34">
        <v>44197.715277777781</v>
      </c>
      <c r="C245" s="8">
        <f t="shared" ca="1" si="104"/>
        <v>0.15633226496410835</v>
      </c>
      <c r="D245" s="8">
        <f t="shared" ca="1" si="104"/>
        <v>0.27605312754944966</v>
      </c>
      <c r="E245">
        <f t="shared" ca="1" si="88"/>
        <v>7</v>
      </c>
      <c r="F245" s="6">
        <f t="shared" ca="1" si="89"/>
        <v>4.8611111111111112E-3</v>
      </c>
      <c r="G245" t="str">
        <f t="shared" ca="1" si="90"/>
        <v>Late</v>
      </c>
      <c r="H245" s="5">
        <f t="shared" ca="1" si="91"/>
        <v>0.72013888888888911</v>
      </c>
      <c r="I245">
        <f t="shared" ca="1" si="105"/>
        <v>0.79521108030006216</v>
      </c>
      <c r="J245">
        <f t="shared" ca="1" si="105"/>
        <v>0.12983225039845459</v>
      </c>
      <c r="K245">
        <f t="shared" ca="1" si="92"/>
        <v>13</v>
      </c>
      <c r="L245" s="5">
        <f t="shared" ca="1" si="93"/>
        <v>0.72916666666666685</v>
      </c>
      <c r="M245" s="27">
        <f t="shared" ca="1" si="106"/>
        <v>0.54984720418847755</v>
      </c>
      <c r="N245" s="27">
        <f t="shared" ca="1" si="106"/>
        <v>0.55760077407838193</v>
      </c>
      <c r="O245" s="8">
        <f t="shared" ca="1" si="94"/>
        <v>348</v>
      </c>
      <c r="P245" s="6">
        <f t="shared" ca="1" si="95"/>
        <v>0.24166666666666667</v>
      </c>
      <c r="Q245" s="5">
        <f t="shared" ca="1" si="96"/>
        <v>0.97083333333333355</v>
      </c>
      <c r="R245" s="27">
        <f t="shared" ca="1" si="107"/>
        <v>0.61329620536002305</v>
      </c>
      <c r="S245" s="27">
        <f t="shared" ca="1" si="107"/>
        <v>0.64005468388154196</v>
      </c>
      <c r="T245" s="27">
        <f t="shared" ca="1" si="97"/>
        <v>26</v>
      </c>
      <c r="U245" s="5">
        <f t="shared" ca="1" si="98"/>
        <v>0.98888888888888915</v>
      </c>
      <c r="V245" s="27">
        <f t="shared" ca="1" si="99"/>
        <v>394</v>
      </c>
      <c r="W245" s="35">
        <f t="shared" ca="1" si="100"/>
        <v>44197.988888888889</v>
      </c>
      <c r="X245" s="6" t="str">
        <f t="shared" ca="1" si="101"/>
        <v>Early Arrival</v>
      </c>
      <c r="Y245" s="6">
        <f t="shared" ca="1" si="102"/>
        <v>1.4583333329937886E-2</v>
      </c>
      <c r="Z245" s="8">
        <f t="shared" ca="1" si="86"/>
        <v>0</v>
      </c>
      <c r="AA245" s="8">
        <f t="shared" ca="1" si="103"/>
        <v>21</v>
      </c>
      <c r="AB245" s="8">
        <f t="shared" ca="1" si="87"/>
        <v>-210</v>
      </c>
    </row>
    <row r="246" spans="1:28">
      <c r="A246" s="3">
        <v>0.71527777777777801</v>
      </c>
      <c r="B246" s="34">
        <v>44197.715277777781</v>
      </c>
      <c r="C246" s="8">
        <f t="shared" ca="1" si="104"/>
        <v>0.3857268894901541</v>
      </c>
      <c r="D246" s="8">
        <f t="shared" ca="1" si="104"/>
        <v>0.76492460585085098</v>
      </c>
      <c r="E246">
        <f t="shared" ca="1" si="88"/>
        <v>32</v>
      </c>
      <c r="F246" s="6">
        <f t="shared" ca="1" si="89"/>
        <v>2.2222222222222223E-2</v>
      </c>
      <c r="G246" t="str">
        <f t="shared" ca="1" si="90"/>
        <v>Late</v>
      </c>
      <c r="H246" s="5">
        <f t="shared" ca="1" si="91"/>
        <v>0.73750000000000027</v>
      </c>
      <c r="I246">
        <f t="shared" ca="1" si="105"/>
        <v>8.9691264632070555E-2</v>
      </c>
      <c r="J246">
        <f t="shared" ca="1" si="105"/>
        <v>2.863469222065862E-2</v>
      </c>
      <c r="K246">
        <f t="shared" ca="1" si="92"/>
        <v>6</v>
      </c>
      <c r="L246" s="5">
        <f t="shared" ca="1" si="93"/>
        <v>0.74166666666666692</v>
      </c>
      <c r="M246" s="27">
        <f t="shared" ca="1" si="106"/>
        <v>0.89801389180165958</v>
      </c>
      <c r="N246" s="27">
        <f t="shared" ca="1" si="106"/>
        <v>0.97495877278466958</v>
      </c>
      <c r="O246" s="8">
        <f t="shared" ca="1" si="94"/>
        <v>396</v>
      </c>
      <c r="P246" s="6">
        <f t="shared" ca="1" si="95"/>
        <v>0.27499999999999997</v>
      </c>
      <c r="Q246" s="5">
        <f t="shared" ca="1" si="96"/>
        <v>1.0166666666666668</v>
      </c>
      <c r="R246" s="27">
        <f t="shared" ca="1" si="107"/>
        <v>0.23635335484146647</v>
      </c>
      <c r="S246" s="27">
        <f t="shared" ca="1" si="107"/>
        <v>0.63399314754773584</v>
      </c>
      <c r="T246" s="27">
        <f t="shared" ca="1" si="97"/>
        <v>26</v>
      </c>
      <c r="U246" s="5">
        <f t="shared" ca="1" si="98"/>
        <v>1.0347222222222223</v>
      </c>
      <c r="V246" s="27">
        <f t="shared" ca="1" si="99"/>
        <v>460</v>
      </c>
      <c r="W246" s="35">
        <f t="shared" ca="1" si="100"/>
        <v>44198.034722222226</v>
      </c>
      <c r="X246" s="6" t="str">
        <f t="shared" ca="1" si="101"/>
        <v>Late</v>
      </c>
      <c r="Y246" s="6">
        <f t="shared" ca="1" si="102"/>
        <v>3.1250000007275958E-2</v>
      </c>
      <c r="Z246" s="8">
        <f t="shared" ca="1" si="86"/>
        <v>0</v>
      </c>
      <c r="AA246" s="8">
        <f t="shared" ca="1" si="103"/>
        <v>45</v>
      </c>
      <c r="AB246" s="8">
        <f t="shared" ca="1" si="87"/>
        <v>450</v>
      </c>
    </row>
    <row r="247" spans="1:28">
      <c r="A247" s="11">
        <v>0.71527777777777801</v>
      </c>
      <c r="B247" s="34">
        <v>44197.715277777781</v>
      </c>
      <c r="C247" s="8">
        <f t="shared" ca="1" si="104"/>
        <v>0.57131379675832661</v>
      </c>
      <c r="D247" s="8">
        <f t="shared" ca="1" si="104"/>
        <v>0.58700775733015353</v>
      </c>
      <c r="E247">
        <f t="shared" ca="1" si="88"/>
        <v>-3</v>
      </c>
      <c r="F247" s="6">
        <f t="shared" ca="1" si="89"/>
        <v>2.0833333333333333E-3</v>
      </c>
      <c r="G247" t="str">
        <f t="shared" ca="1" si="90"/>
        <v>Early Departure</v>
      </c>
      <c r="H247" s="5">
        <f t="shared" ca="1" si="91"/>
        <v>0.71319444444444469</v>
      </c>
      <c r="I247">
        <f t="shared" ca="1" si="105"/>
        <v>0.19621635398661175</v>
      </c>
      <c r="J247">
        <f t="shared" ca="1" si="105"/>
        <v>0.87048027650205706</v>
      </c>
      <c r="K247">
        <f t="shared" ca="1" si="92"/>
        <v>29</v>
      </c>
      <c r="L247" s="5">
        <f t="shared" ca="1" si="93"/>
        <v>0.73333333333333361</v>
      </c>
      <c r="M247" s="27">
        <f t="shared" ca="1" si="106"/>
        <v>0.31364023040598565</v>
      </c>
      <c r="N247" s="27">
        <f t="shared" ca="1" si="106"/>
        <v>0.4093574976351666</v>
      </c>
      <c r="O247" s="8">
        <f t="shared" ca="1" si="94"/>
        <v>338</v>
      </c>
      <c r="P247" s="6">
        <f t="shared" ca="1" si="95"/>
        <v>0.23472222222222219</v>
      </c>
      <c r="Q247" s="5">
        <f t="shared" ca="1" si="96"/>
        <v>0.96805555555555578</v>
      </c>
      <c r="R247" s="27">
        <f t="shared" ca="1" si="107"/>
        <v>0.56418211642879101</v>
      </c>
      <c r="S247" s="27">
        <f t="shared" ca="1" si="107"/>
        <v>0.51268332821215934</v>
      </c>
      <c r="T247" s="27">
        <f t="shared" ca="1" si="97"/>
        <v>21</v>
      </c>
      <c r="U247" s="5">
        <f t="shared" ca="1" si="98"/>
        <v>0.98263888888888906</v>
      </c>
      <c r="V247" s="27">
        <f t="shared" ca="1" si="99"/>
        <v>385</v>
      </c>
      <c r="W247" s="35">
        <f t="shared" ca="1" si="100"/>
        <v>44197.982638888891</v>
      </c>
      <c r="X247" s="6" t="str">
        <f t="shared" ca="1" si="101"/>
        <v>Early Arrival</v>
      </c>
      <c r="Y247" s="6">
        <f t="shared" ca="1" si="102"/>
        <v>2.0833333328482695E-2</v>
      </c>
      <c r="Z247" s="8">
        <f t="shared" ca="1" si="86"/>
        <v>0</v>
      </c>
      <c r="AA247" s="8">
        <f t="shared" ca="1" si="103"/>
        <v>30</v>
      </c>
      <c r="AB247" s="8">
        <f t="shared" ca="1" si="87"/>
        <v>-300</v>
      </c>
    </row>
    <row r="248" spans="1:28">
      <c r="A248" s="3">
        <v>0.71527777777777801</v>
      </c>
      <c r="B248" s="34">
        <v>44197.715277777781</v>
      </c>
      <c r="C248" s="8">
        <f t="shared" ca="1" si="104"/>
        <v>0.15783575883079559</v>
      </c>
      <c r="D248" s="8">
        <f t="shared" ca="1" si="104"/>
        <v>0.67804454244128132</v>
      </c>
      <c r="E248">
        <f t="shared" ca="1" si="88"/>
        <v>25</v>
      </c>
      <c r="F248" s="6">
        <f t="shared" ca="1" si="89"/>
        <v>1.7361111111111112E-2</v>
      </c>
      <c r="G248" t="str">
        <f t="shared" ca="1" si="90"/>
        <v>Late</v>
      </c>
      <c r="H248" s="5">
        <f t="shared" ca="1" si="91"/>
        <v>0.73263888888888917</v>
      </c>
      <c r="I248">
        <f t="shared" ca="1" si="105"/>
        <v>0.25057659299367152</v>
      </c>
      <c r="J248">
        <f t="shared" ca="1" si="105"/>
        <v>0.93228157438781989</v>
      </c>
      <c r="K248">
        <f t="shared" ca="1" si="92"/>
        <v>30</v>
      </c>
      <c r="L248" s="5">
        <f t="shared" ca="1" si="93"/>
        <v>0.75347222222222254</v>
      </c>
      <c r="M248" s="27">
        <f t="shared" ca="1" si="106"/>
        <v>0.33999501052989689</v>
      </c>
      <c r="N248" s="27">
        <f t="shared" ca="1" si="106"/>
        <v>0.20898978073602581</v>
      </c>
      <c r="O248" s="8">
        <f t="shared" ca="1" si="94"/>
        <v>327</v>
      </c>
      <c r="P248" s="6">
        <f t="shared" ca="1" si="95"/>
        <v>0.22708333333333333</v>
      </c>
      <c r="Q248" s="5">
        <f t="shared" ca="1" si="96"/>
        <v>0.98055555555555585</v>
      </c>
      <c r="R248" s="27">
        <f t="shared" ca="1" si="107"/>
        <v>0.54262859980928846</v>
      </c>
      <c r="S248" s="27">
        <f t="shared" ca="1" si="107"/>
        <v>0.24140060894222559</v>
      </c>
      <c r="T248" s="27">
        <f t="shared" ca="1" si="97"/>
        <v>12</v>
      </c>
      <c r="U248" s="5">
        <f t="shared" ca="1" si="98"/>
        <v>0.98888888888888915</v>
      </c>
      <c r="V248" s="27">
        <f t="shared" ca="1" si="99"/>
        <v>394</v>
      </c>
      <c r="W248" s="35">
        <f t="shared" ca="1" si="100"/>
        <v>44197.988888888889</v>
      </c>
      <c r="X248" s="6" t="str">
        <f t="shared" ca="1" si="101"/>
        <v>Early Arrival</v>
      </c>
      <c r="Y248" s="6">
        <f t="shared" ca="1" si="102"/>
        <v>1.4583333329937886E-2</v>
      </c>
      <c r="Z248" s="8">
        <f t="shared" ca="1" si="86"/>
        <v>0</v>
      </c>
      <c r="AA248" s="8">
        <f t="shared" ca="1" si="103"/>
        <v>21</v>
      </c>
      <c r="AB248" s="8">
        <f t="shared" ca="1" si="87"/>
        <v>-210</v>
      </c>
    </row>
    <row r="249" spans="1:28">
      <c r="A249" s="11">
        <v>0.71527777777777801</v>
      </c>
      <c r="B249" s="34">
        <v>44197.715277777781</v>
      </c>
      <c r="C249" s="8">
        <f t="shared" ca="1" si="104"/>
        <v>0.24955836506242157</v>
      </c>
      <c r="D249" s="8">
        <f t="shared" ca="1" si="104"/>
        <v>0.63092418678455908</v>
      </c>
      <c r="E249">
        <f t="shared" ca="1" si="88"/>
        <v>22</v>
      </c>
      <c r="F249" s="6">
        <f t="shared" ca="1" si="89"/>
        <v>1.5277777777777777E-2</v>
      </c>
      <c r="G249" t="str">
        <f t="shared" ca="1" si="90"/>
        <v>Late</v>
      </c>
      <c r="H249" s="5">
        <f t="shared" ca="1" si="91"/>
        <v>0.73055555555555574</v>
      </c>
      <c r="I249">
        <f t="shared" ca="1" si="105"/>
        <v>0.85439868121272955</v>
      </c>
      <c r="J249">
        <f t="shared" ca="1" si="105"/>
        <v>0.31432104845868181</v>
      </c>
      <c r="K249">
        <f t="shared" ca="1" si="92"/>
        <v>18</v>
      </c>
      <c r="L249" s="5">
        <f t="shared" ca="1" si="93"/>
        <v>0.74305555555555569</v>
      </c>
      <c r="M249" s="27">
        <f t="shared" ca="1" si="106"/>
        <v>0.54701457045752033</v>
      </c>
      <c r="N249" s="27">
        <f t="shared" ca="1" si="106"/>
        <v>8.2370887260292847E-2</v>
      </c>
      <c r="O249" s="8">
        <f t="shared" ca="1" si="94"/>
        <v>321</v>
      </c>
      <c r="P249" s="6">
        <f t="shared" ca="1" si="95"/>
        <v>0.22291666666666665</v>
      </c>
      <c r="Q249" s="5">
        <f t="shared" ca="1" si="96"/>
        <v>0.96597222222222234</v>
      </c>
      <c r="R249" s="27">
        <f t="shared" ca="1" si="107"/>
        <v>0.50009323922134941</v>
      </c>
      <c r="S249" s="27">
        <f t="shared" ca="1" si="107"/>
        <v>1.4375458717433065E-2</v>
      </c>
      <c r="T249" s="27">
        <f t="shared" ca="1" si="97"/>
        <v>6</v>
      </c>
      <c r="U249" s="5">
        <f t="shared" ca="1" si="98"/>
        <v>0.97013888888888899</v>
      </c>
      <c r="V249" s="27">
        <f t="shared" ca="1" si="99"/>
        <v>367</v>
      </c>
      <c r="W249" s="35">
        <f t="shared" ca="1" si="100"/>
        <v>44197.970138888893</v>
      </c>
      <c r="X249" s="6" t="str">
        <f t="shared" ca="1" si="101"/>
        <v>Early Arrival</v>
      </c>
      <c r="Y249" s="6">
        <f t="shared" ca="1" si="102"/>
        <v>3.3333333325572312E-2</v>
      </c>
      <c r="Z249" s="8">
        <f t="shared" ca="1" si="86"/>
        <v>0</v>
      </c>
      <c r="AA249" s="8">
        <f t="shared" ca="1" si="103"/>
        <v>48</v>
      </c>
      <c r="AB249" s="8">
        <f t="shared" ca="1" si="87"/>
        <v>180</v>
      </c>
    </row>
    <row r="250" spans="1:28">
      <c r="A250" s="3">
        <v>0.71527777777777801</v>
      </c>
      <c r="B250" s="34">
        <v>44197.715277777781</v>
      </c>
      <c r="C250" s="8">
        <f t="shared" ca="1" si="104"/>
        <v>0.43484407077722753</v>
      </c>
      <c r="D250" s="8">
        <f t="shared" ca="1" si="104"/>
        <v>0.45794949482098757</v>
      </c>
      <c r="E250">
        <f t="shared" ca="1" si="88"/>
        <v>13</v>
      </c>
      <c r="F250" s="6">
        <f t="shared" ca="1" si="89"/>
        <v>9.0277777777777787E-3</v>
      </c>
      <c r="G250" t="str">
        <f t="shared" ca="1" si="90"/>
        <v>Late</v>
      </c>
      <c r="H250" s="5">
        <f t="shared" ca="1" si="91"/>
        <v>0.72430555555555576</v>
      </c>
      <c r="I250">
        <f t="shared" ca="1" si="105"/>
        <v>4.6479121942441193E-2</v>
      </c>
      <c r="J250">
        <f t="shared" ca="1" si="105"/>
        <v>0.13054962904352119</v>
      </c>
      <c r="K250">
        <f t="shared" ca="1" si="92"/>
        <v>12</v>
      </c>
      <c r="L250" s="5">
        <f t="shared" ca="1" si="93"/>
        <v>0.73263888888888906</v>
      </c>
      <c r="M250" s="27">
        <f t="shared" ca="1" si="106"/>
        <v>0.18374436857857157</v>
      </c>
      <c r="N250" s="27">
        <f t="shared" ca="1" si="106"/>
        <v>0.91332016685068307</v>
      </c>
      <c r="O250" s="8">
        <f t="shared" ca="1" si="94"/>
        <v>358</v>
      </c>
      <c r="P250" s="6">
        <f t="shared" ca="1" si="95"/>
        <v>0.24861111111111112</v>
      </c>
      <c r="Q250" s="5">
        <f t="shared" ca="1" si="96"/>
        <v>0.98125000000000018</v>
      </c>
      <c r="R250" s="27">
        <f t="shared" ca="1" si="107"/>
        <v>0.62654353216851566</v>
      </c>
      <c r="S250" s="27">
        <f t="shared" ca="1" si="107"/>
        <v>0.32667557694631588</v>
      </c>
      <c r="T250" s="27">
        <f t="shared" ca="1" si="97"/>
        <v>15</v>
      </c>
      <c r="U250" s="5">
        <f t="shared" ca="1" si="98"/>
        <v>0.99166666666666681</v>
      </c>
      <c r="V250" s="27">
        <f t="shared" ca="1" si="99"/>
        <v>398</v>
      </c>
      <c r="W250" s="35">
        <f t="shared" ca="1" si="100"/>
        <v>44197.991666666669</v>
      </c>
      <c r="X250" s="6" t="str">
        <f t="shared" ca="1" si="101"/>
        <v>Early Arrival</v>
      </c>
      <c r="Y250" s="6">
        <f t="shared" ca="1" si="102"/>
        <v>1.1805555550381541E-2</v>
      </c>
      <c r="Z250" s="8">
        <f t="shared" ca="1" si="86"/>
        <v>0</v>
      </c>
      <c r="AA250" s="8">
        <f t="shared" ca="1" si="103"/>
        <v>17</v>
      </c>
      <c r="AB250" s="8">
        <f t="shared" ca="1" si="87"/>
        <v>-170</v>
      </c>
    </row>
    <row r="251" spans="1:28">
      <c r="A251" s="11">
        <v>0.71527777777777801</v>
      </c>
      <c r="B251" s="34">
        <v>44197.715277777781</v>
      </c>
      <c r="C251" s="8">
        <f t="shared" ca="1" si="104"/>
        <v>0.21719417015090947</v>
      </c>
      <c r="D251" s="8">
        <f t="shared" ca="1" si="104"/>
        <v>5.6431248871816608E-3</v>
      </c>
      <c r="E251">
        <f t="shared" ca="1" si="88"/>
        <v>0</v>
      </c>
      <c r="F251" s="6">
        <f t="shared" ca="1" si="89"/>
        <v>0</v>
      </c>
      <c r="G251" t="str">
        <f t="shared" ca="1" si="90"/>
        <v>On Time</v>
      </c>
      <c r="H251" s="5">
        <f t="shared" ca="1" si="91"/>
        <v>0.71527777777777801</v>
      </c>
      <c r="I251">
        <f t="shared" ca="1" si="105"/>
        <v>0.35725279232844909</v>
      </c>
      <c r="J251">
        <f t="shared" ca="1" si="105"/>
        <v>0.15907423133484488</v>
      </c>
      <c r="K251">
        <f t="shared" ca="1" si="92"/>
        <v>14</v>
      </c>
      <c r="L251" s="5">
        <f t="shared" ca="1" si="93"/>
        <v>0.7250000000000002</v>
      </c>
      <c r="M251" s="27">
        <f t="shared" ca="1" si="106"/>
        <v>0.70009551263299852</v>
      </c>
      <c r="N251" s="27">
        <f t="shared" ca="1" si="106"/>
        <v>0.13197026930554356</v>
      </c>
      <c r="O251" s="8">
        <f t="shared" ca="1" si="94"/>
        <v>323</v>
      </c>
      <c r="P251" s="6">
        <f t="shared" ca="1" si="95"/>
        <v>0.22430555555555556</v>
      </c>
      <c r="Q251" s="5">
        <f t="shared" ca="1" si="96"/>
        <v>0.94930555555555574</v>
      </c>
      <c r="R251" s="27">
        <f t="shared" ca="1" si="107"/>
        <v>0.15418909105835943</v>
      </c>
      <c r="S251" s="27">
        <f t="shared" ca="1" si="107"/>
        <v>9.3880276161097509E-2</v>
      </c>
      <c r="T251" s="27">
        <f t="shared" ca="1" si="97"/>
        <v>8</v>
      </c>
      <c r="U251" s="5">
        <f t="shared" ca="1" si="98"/>
        <v>0.95486111111111127</v>
      </c>
      <c r="V251" s="27">
        <f t="shared" ca="1" si="99"/>
        <v>345</v>
      </c>
      <c r="W251" s="35">
        <f t="shared" ca="1" si="100"/>
        <v>44197.954861111117</v>
      </c>
      <c r="X251" s="6" t="str">
        <f t="shared" ca="1" si="101"/>
        <v>Early Arrival</v>
      </c>
      <c r="Y251" s="6">
        <f t="shared" ca="1" si="102"/>
        <v>4.8611111102218274E-2</v>
      </c>
      <c r="Z251" s="8">
        <f t="shared" ca="1" si="86"/>
        <v>1</v>
      </c>
      <c r="AA251" s="8">
        <f t="shared" ca="1" si="103"/>
        <v>10</v>
      </c>
      <c r="AB251" s="8">
        <f t="shared" ca="1" si="87"/>
        <v>400</v>
      </c>
    </row>
    <row r="252" spans="1:28">
      <c r="A252" s="3">
        <v>0.71527777777777801</v>
      </c>
      <c r="B252" s="34">
        <v>44197.715277777781</v>
      </c>
      <c r="C252" s="8">
        <f t="shared" ca="1" si="104"/>
        <v>0.79753327140764829</v>
      </c>
      <c r="D252" s="8">
        <f t="shared" ca="1" si="104"/>
        <v>0.97549429463807957</v>
      </c>
      <c r="E252">
        <f t="shared" ca="1" si="88"/>
        <v>-12</v>
      </c>
      <c r="F252" s="6">
        <f t="shared" ca="1" si="89"/>
        <v>8.3333333333333332E-3</v>
      </c>
      <c r="G252" t="str">
        <f t="shared" ca="1" si="90"/>
        <v>Early Departure</v>
      </c>
      <c r="H252" s="5">
        <f t="shared" ca="1" si="91"/>
        <v>0.70694444444444471</v>
      </c>
      <c r="I252">
        <f t="shared" ca="1" si="105"/>
        <v>0.83097955550911173</v>
      </c>
      <c r="J252">
        <f t="shared" ca="1" si="105"/>
        <v>0.92747954752849515</v>
      </c>
      <c r="K252">
        <f t="shared" ca="1" si="92"/>
        <v>43</v>
      </c>
      <c r="L252" s="5">
        <f t="shared" ca="1" si="93"/>
        <v>0.73680555555555582</v>
      </c>
      <c r="M252" s="27">
        <f t="shared" ca="1" si="106"/>
        <v>0.65385912049563122</v>
      </c>
      <c r="N252" s="27">
        <f t="shared" ca="1" si="106"/>
        <v>0.42877490082827707</v>
      </c>
      <c r="O252" s="8">
        <f t="shared" ca="1" si="94"/>
        <v>340</v>
      </c>
      <c r="P252" s="6">
        <f t="shared" ca="1" si="95"/>
        <v>0.23611111111111113</v>
      </c>
      <c r="Q252" s="5">
        <f t="shared" ca="1" si="96"/>
        <v>0.97291666666666698</v>
      </c>
      <c r="R252" s="27">
        <f t="shared" ca="1" si="107"/>
        <v>0.95114136794982773</v>
      </c>
      <c r="S252" s="27">
        <f t="shared" ca="1" si="107"/>
        <v>1.6704726230199807E-2</v>
      </c>
      <c r="T252" s="27">
        <f t="shared" ca="1" si="97"/>
        <v>6</v>
      </c>
      <c r="U252" s="5">
        <f t="shared" ca="1" si="98"/>
        <v>0.97708333333333364</v>
      </c>
      <c r="V252" s="27">
        <f t="shared" ca="1" si="99"/>
        <v>377</v>
      </c>
      <c r="W252" s="35">
        <f t="shared" ca="1" si="100"/>
        <v>44197.977083333339</v>
      </c>
      <c r="X252" s="6" t="str">
        <f t="shared" ca="1" si="101"/>
        <v>Early Arrival</v>
      </c>
      <c r="Y252" s="6">
        <f t="shared" ca="1" si="102"/>
        <v>2.6388888880319428E-2</v>
      </c>
      <c r="Z252" s="8">
        <f t="shared" ca="1" si="86"/>
        <v>0</v>
      </c>
      <c r="AA252" s="8">
        <f t="shared" ca="1" si="103"/>
        <v>38</v>
      </c>
      <c r="AB252" s="8">
        <f t="shared" ca="1" si="87"/>
        <v>80</v>
      </c>
    </row>
    <row r="253" spans="1:28">
      <c r="A253" s="11">
        <v>0.71527777777777801</v>
      </c>
      <c r="B253" s="34">
        <v>44197.715277777781</v>
      </c>
      <c r="C253" s="8">
        <f t="shared" ca="1" si="104"/>
        <v>0.6610588215164942</v>
      </c>
      <c r="D253" s="8">
        <f t="shared" ca="1" si="104"/>
        <v>0.54493335354643602</v>
      </c>
      <c r="E253">
        <f t="shared" ca="1" si="88"/>
        <v>-2</v>
      </c>
      <c r="F253" s="6">
        <f t="shared" ca="1" si="89"/>
        <v>1.3888888888888889E-3</v>
      </c>
      <c r="G253" t="str">
        <f t="shared" ca="1" si="90"/>
        <v>Early Departure</v>
      </c>
      <c r="H253" s="5">
        <f t="shared" ca="1" si="91"/>
        <v>0.71388888888888913</v>
      </c>
      <c r="I253">
        <f t="shared" ca="1" si="105"/>
        <v>0.30634856057587923</v>
      </c>
      <c r="J253">
        <f t="shared" ca="1" si="105"/>
        <v>5.8946991984692665E-2</v>
      </c>
      <c r="K253">
        <f t="shared" ca="1" si="92"/>
        <v>8</v>
      </c>
      <c r="L253" s="5">
        <f t="shared" ca="1" si="93"/>
        <v>0.71944444444444466</v>
      </c>
      <c r="M253" s="27">
        <f t="shared" ca="1" si="106"/>
        <v>0.62425392074730235</v>
      </c>
      <c r="N253" s="27">
        <f t="shared" ca="1" si="106"/>
        <v>0.35300120926468992</v>
      </c>
      <c r="O253" s="8">
        <f t="shared" ca="1" si="94"/>
        <v>335</v>
      </c>
      <c r="P253" s="6">
        <f t="shared" ca="1" si="95"/>
        <v>0.23263888888888887</v>
      </c>
      <c r="Q253" s="5">
        <f t="shared" ca="1" si="96"/>
        <v>0.9520833333333335</v>
      </c>
      <c r="R253" s="27">
        <f t="shared" ca="1" si="107"/>
        <v>0.7334630810643642</v>
      </c>
      <c r="S253" s="27">
        <f t="shared" ca="1" si="107"/>
        <v>0.83473483358046041</v>
      </c>
      <c r="T253" s="27">
        <f t="shared" ca="1" si="97"/>
        <v>36</v>
      </c>
      <c r="U253" s="5">
        <f t="shared" ca="1" si="98"/>
        <v>0.97708333333333353</v>
      </c>
      <c r="V253" s="27">
        <f t="shared" ca="1" si="99"/>
        <v>377</v>
      </c>
      <c r="W253" s="35">
        <f t="shared" ca="1" si="100"/>
        <v>44197.977083333339</v>
      </c>
      <c r="X253" s="6" t="str">
        <f t="shared" ca="1" si="101"/>
        <v>Early Arrival</v>
      </c>
      <c r="Y253" s="6">
        <f t="shared" ca="1" si="102"/>
        <v>2.6388888880319428E-2</v>
      </c>
      <c r="Z253" s="8">
        <f t="shared" ca="1" si="86"/>
        <v>0</v>
      </c>
      <c r="AA253" s="8">
        <f t="shared" ca="1" si="103"/>
        <v>38</v>
      </c>
      <c r="AB253" s="8">
        <f t="shared" ca="1" si="87"/>
        <v>80</v>
      </c>
    </row>
    <row r="254" spans="1:28">
      <c r="A254" s="3">
        <v>0.71527777777777801</v>
      </c>
      <c r="B254" s="34">
        <v>44197.715277777781</v>
      </c>
      <c r="C254" s="8">
        <f t="shared" ca="1" si="104"/>
        <v>0.23704914451021253</v>
      </c>
      <c r="D254" s="8">
        <f t="shared" ca="1" si="104"/>
        <v>0.86556057260893415</v>
      </c>
      <c r="E254">
        <f t="shared" ca="1" si="88"/>
        <v>44</v>
      </c>
      <c r="F254" s="6">
        <f t="shared" ca="1" si="89"/>
        <v>3.0555555555555555E-2</v>
      </c>
      <c r="G254" t="str">
        <f t="shared" ca="1" si="90"/>
        <v>Late</v>
      </c>
      <c r="H254" s="5">
        <f t="shared" ca="1" si="91"/>
        <v>0.74583333333333357</v>
      </c>
      <c r="I254">
        <f t="shared" ca="1" si="105"/>
        <v>0.72718621418503127</v>
      </c>
      <c r="J254">
        <f t="shared" ca="1" si="105"/>
        <v>5.9878824972930178E-2</v>
      </c>
      <c r="K254">
        <f t="shared" ca="1" si="92"/>
        <v>12</v>
      </c>
      <c r="L254" s="5">
        <f t="shared" ca="1" si="93"/>
        <v>0.75416666666666687</v>
      </c>
      <c r="M254" s="27">
        <f t="shared" ca="1" si="106"/>
        <v>6.330069381483816E-2</v>
      </c>
      <c r="N254" s="27">
        <f t="shared" ca="1" si="106"/>
        <v>0.52897732695669264</v>
      </c>
      <c r="O254" s="8">
        <f t="shared" ca="1" si="94"/>
        <v>344</v>
      </c>
      <c r="P254" s="6">
        <f t="shared" ca="1" si="95"/>
        <v>0.2388888888888889</v>
      </c>
      <c r="Q254" s="5">
        <f t="shared" ca="1" si="96"/>
        <v>0.9930555555555558</v>
      </c>
      <c r="R254" s="27">
        <f t="shared" ca="1" si="107"/>
        <v>0.44772676563857117</v>
      </c>
      <c r="S254" s="27">
        <f t="shared" ca="1" si="107"/>
        <v>5.5550016961764648E-2</v>
      </c>
      <c r="T254" s="27">
        <f t="shared" ca="1" si="97"/>
        <v>7</v>
      </c>
      <c r="U254" s="5">
        <f t="shared" ca="1" si="98"/>
        <v>0.9979166666666669</v>
      </c>
      <c r="V254" s="27">
        <f t="shared" ca="1" si="99"/>
        <v>407</v>
      </c>
      <c r="W254" s="35">
        <f t="shared" ca="1" si="100"/>
        <v>44197.997916666667</v>
      </c>
      <c r="X254" s="6" t="str">
        <f t="shared" ca="1" si="101"/>
        <v>Early Arrival</v>
      </c>
      <c r="Y254" s="6">
        <f t="shared" ca="1" si="102"/>
        <v>5.5555555518367328E-3</v>
      </c>
      <c r="Z254" s="8">
        <f t="shared" ca="1" si="86"/>
        <v>0</v>
      </c>
      <c r="AA254" s="8">
        <f t="shared" ca="1" si="103"/>
        <v>8</v>
      </c>
      <c r="AB254" s="8">
        <f t="shared" ca="1" si="87"/>
        <v>-80</v>
      </c>
    </row>
    <row r="255" spans="1:28">
      <c r="A255" s="11">
        <v>0.71527777777777801</v>
      </c>
      <c r="B255" s="34">
        <v>44197.715277777781</v>
      </c>
      <c r="C255" s="8">
        <f t="shared" ca="1" si="104"/>
        <v>0.34302259260580426</v>
      </c>
      <c r="D255" s="8">
        <f t="shared" ca="1" si="104"/>
        <v>1.5974185733266699E-2</v>
      </c>
      <c r="E255">
        <f t="shared" ca="1" si="88"/>
        <v>0</v>
      </c>
      <c r="F255" s="6">
        <f t="shared" ca="1" si="89"/>
        <v>0</v>
      </c>
      <c r="G255" t="str">
        <f t="shared" ca="1" si="90"/>
        <v>On Time</v>
      </c>
      <c r="H255" s="5">
        <f t="shared" ca="1" si="91"/>
        <v>0.71527777777777801</v>
      </c>
      <c r="I255">
        <f t="shared" ca="1" si="105"/>
        <v>0.85819191328009603</v>
      </c>
      <c r="J255">
        <f t="shared" ca="1" si="105"/>
        <v>0.53440713021478903</v>
      </c>
      <c r="K255">
        <f t="shared" ca="1" si="92"/>
        <v>24</v>
      </c>
      <c r="L255" s="5">
        <f t="shared" ca="1" si="93"/>
        <v>0.73194444444444473</v>
      </c>
      <c r="M255" s="27">
        <f t="shared" ca="1" si="106"/>
        <v>9.2284393661749897E-2</v>
      </c>
      <c r="N255" s="27">
        <f t="shared" ca="1" si="106"/>
        <v>0.93473906932645057</v>
      </c>
      <c r="O255" s="8">
        <f t="shared" ca="1" si="94"/>
        <v>359</v>
      </c>
      <c r="P255" s="6">
        <f t="shared" ca="1" si="95"/>
        <v>0.24930555555555556</v>
      </c>
      <c r="Q255" s="5">
        <f t="shared" ca="1" si="96"/>
        <v>0.98125000000000029</v>
      </c>
      <c r="R255" s="27">
        <f t="shared" ca="1" si="107"/>
        <v>0.13542724626749481</v>
      </c>
      <c r="S255" s="27">
        <f t="shared" ca="1" si="107"/>
        <v>0.73971476927651103</v>
      </c>
      <c r="T255" s="27">
        <f t="shared" ca="1" si="97"/>
        <v>31</v>
      </c>
      <c r="U255" s="5">
        <f t="shared" ca="1" si="98"/>
        <v>1.002777777777778</v>
      </c>
      <c r="V255" s="27">
        <f t="shared" ca="1" si="99"/>
        <v>414</v>
      </c>
      <c r="W255" s="35">
        <f t="shared" ca="1" si="100"/>
        <v>44198.00277777778</v>
      </c>
      <c r="X255" s="6" t="str">
        <f t="shared" ca="1" si="101"/>
        <v>Early Arrival</v>
      </c>
      <c r="Y255" s="6">
        <f t="shared" ca="1" si="102"/>
        <v>6.9444443943211809E-4</v>
      </c>
      <c r="Z255" s="8">
        <f t="shared" ca="1" si="86"/>
        <v>0</v>
      </c>
      <c r="AA255" s="8">
        <f t="shared" ca="1" si="103"/>
        <v>1</v>
      </c>
      <c r="AB255" s="8">
        <f t="shared" ca="1" si="87"/>
        <v>-10</v>
      </c>
    </row>
    <row r="256" spans="1:28">
      <c r="A256" s="3">
        <v>0.71527777777777801</v>
      </c>
      <c r="B256" s="34">
        <v>44197.715277777781</v>
      </c>
      <c r="C256" s="8">
        <f t="shared" ca="1" si="104"/>
        <v>0.40914385812748288</v>
      </c>
      <c r="D256" s="8">
        <f t="shared" ca="1" si="104"/>
        <v>0.94744370620117124</v>
      </c>
      <c r="E256">
        <f t="shared" ca="1" si="88"/>
        <v>65</v>
      </c>
      <c r="F256" s="6">
        <f t="shared" ca="1" si="89"/>
        <v>4.5138888888888888E-2</v>
      </c>
      <c r="G256" t="str">
        <f t="shared" ca="1" si="90"/>
        <v>Late</v>
      </c>
      <c r="H256" s="5">
        <f t="shared" ca="1" si="91"/>
        <v>0.76041666666666685</v>
      </c>
      <c r="I256">
        <f t="shared" ca="1" si="105"/>
        <v>0.94612656068748979</v>
      </c>
      <c r="J256">
        <f t="shared" ca="1" si="105"/>
        <v>0.91927065288936882</v>
      </c>
      <c r="K256">
        <f t="shared" ca="1" si="92"/>
        <v>42</v>
      </c>
      <c r="L256" s="5">
        <f t="shared" ca="1" si="93"/>
        <v>0.78958333333333353</v>
      </c>
      <c r="M256" s="27">
        <f t="shared" ca="1" si="106"/>
        <v>0.78339697110386508</v>
      </c>
      <c r="N256" s="27">
        <f t="shared" ca="1" si="106"/>
        <v>0.82244994418338591</v>
      </c>
      <c r="O256" s="8">
        <f t="shared" ca="1" si="94"/>
        <v>371</v>
      </c>
      <c r="P256" s="6">
        <f t="shared" ca="1" si="95"/>
        <v>0.25763888888888892</v>
      </c>
      <c r="Q256" s="5">
        <f t="shared" ca="1" si="96"/>
        <v>1.0472222222222225</v>
      </c>
      <c r="R256" s="27">
        <f t="shared" ca="1" si="107"/>
        <v>0.25661253934118078</v>
      </c>
      <c r="S256" s="27">
        <f t="shared" ca="1" si="107"/>
        <v>0.40736029833237664</v>
      </c>
      <c r="T256" s="27">
        <f t="shared" ca="1" si="97"/>
        <v>18</v>
      </c>
      <c r="U256" s="5">
        <f t="shared" ca="1" si="98"/>
        <v>1.0597222222222225</v>
      </c>
      <c r="V256" s="27">
        <f t="shared" ca="1" si="99"/>
        <v>496</v>
      </c>
      <c r="W256" s="35">
        <f t="shared" ca="1" si="100"/>
        <v>44198.059722222228</v>
      </c>
      <c r="X256" s="6" t="str">
        <f t="shared" ca="1" si="101"/>
        <v>Late</v>
      </c>
      <c r="Y256" s="6">
        <f t="shared" ca="1" si="102"/>
        <v>5.6250000008731149E-2</v>
      </c>
      <c r="Z256" s="8">
        <f t="shared" ca="1" si="86"/>
        <v>1</v>
      </c>
      <c r="AA256" s="8">
        <f t="shared" ca="1" si="103"/>
        <v>21</v>
      </c>
      <c r="AB256" s="8">
        <f t="shared" ca="1" si="87"/>
        <v>810</v>
      </c>
    </row>
    <row r="257" spans="1:28">
      <c r="A257" s="11">
        <v>0.71527777777777801</v>
      </c>
      <c r="B257" s="34">
        <v>44197.715277777781</v>
      </c>
      <c r="C257" s="8">
        <f t="shared" ca="1" si="104"/>
        <v>7.6301055988968747E-3</v>
      </c>
      <c r="D257" s="8">
        <f t="shared" ca="1" si="104"/>
        <v>0.49798598344953959</v>
      </c>
      <c r="E257">
        <f t="shared" ca="1" si="88"/>
        <v>15</v>
      </c>
      <c r="F257" s="6">
        <f t="shared" ca="1" si="89"/>
        <v>1.0416666666666666E-2</v>
      </c>
      <c r="G257" t="str">
        <f t="shared" ca="1" si="90"/>
        <v>Late</v>
      </c>
      <c r="H257" s="5">
        <f t="shared" ca="1" si="91"/>
        <v>0.72569444444444464</v>
      </c>
      <c r="I257">
        <f t="shared" ca="1" si="105"/>
        <v>0.94491941737376339</v>
      </c>
      <c r="J257">
        <f t="shared" ca="1" si="105"/>
        <v>0.5715851478195989</v>
      </c>
      <c r="K257">
        <f t="shared" ca="1" si="92"/>
        <v>26</v>
      </c>
      <c r="L257" s="5">
        <f t="shared" ca="1" si="93"/>
        <v>0.74375000000000024</v>
      </c>
      <c r="M257" s="27">
        <f t="shared" ca="1" si="106"/>
        <v>0.33240074693827804</v>
      </c>
      <c r="N257" s="27">
        <f t="shared" ca="1" si="106"/>
        <v>0.84697489709028251</v>
      </c>
      <c r="O257" s="8">
        <f t="shared" ca="1" si="94"/>
        <v>374</v>
      </c>
      <c r="P257" s="6">
        <f t="shared" ca="1" si="95"/>
        <v>0.25972222222222224</v>
      </c>
      <c r="Q257" s="5">
        <f t="shared" ca="1" si="96"/>
        <v>1.0034722222222225</v>
      </c>
      <c r="R257" s="27">
        <f t="shared" ca="1" si="107"/>
        <v>0.44947568656830994</v>
      </c>
      <c r="S257" s="27">
        <f t="shared" ca="1" si="107"/>
        <v>0.7058370319004309</v>
      </c>
      <c r="T257" s="27">
        <f t="shared" ca="1" si="97"/>
        <v>29</v>
      </c>
      <c r="U257" s="5">
        <f t="shared" ca="1" si="98"/>
        <v>1.0236111111111115</v>
      </c>
      <c r="V257" s="27">
        <f t="shared" ca="1" si="99"/>
        <v>444</v>
      </c>
      <c r="W257" s="35">
        <f t="shared" ca="1" si="100"/>
        <v>44198.023611111115</v>
      </c>
      <c r="X257" s="6" t="str">
        <f t="shared" ca="1" si="101"/>
        <v>Late</v>
      </c>
      <c r="Y257" s="6">
        <f t="shared" ca="1" si="102"/>
        <v>2.0138888896326534E-2</v>
      </c>
      <c r="Z257" s="8">
        <f t="shared" ca="1" si="86"/>
        <v>0</v>
      </c>
      <c r="AA257" s="8">
        <f t="shared" ca="1" si="103"/>
        <v>29</v>
      </c>
      <c r="AB257" s="8">
        <f t="shared" ca="1" si="87"/>
        <v>290</v>
      </c>
    </row>
    <row r="258" spans="1:28">
      <c r="A258" s="3">
        <v>0.71527777777777801</v>
      </c>
      <c r="B258" s="34">
        <v>44197.715277777781</v>
      </c>
      <c r="C258" s="8">
        <f t="shared" ca="1" si="104"/>
        <v>0.45135468365399245</v>
      </c>
      <c r="D258" s="8">
        <f t="shared" ca="1" si="104"/>
        <v>0.62605558231015701</v>
      </c>
      <c r="E258">
        <f t="shared" ca="1" si="88"/>
        <v>22</v>
      </c>
      <c r="F258" s="6">
        <f t="shared" ca="1" si="89"/>
        <v>1.5277777777777777E-2</v>
      </c>
      <c r="G258" t="str">
        <f t="shared" ca="1" si="90"/>
        <v>Late</v>
      </c>
      <c r="H258" s="5">
        <f t="shared" ca="1" si="91"/>
        <v>0.73055555555555574</v>
      </c>
      <c r="I258">
        <f t="shared" ca="1" si="105"/>
        <v>0.6608187308217387</v>
      </c>
      <c r="J258">
        <f t="shared" ca="1" si="105"/>
        <v>0.58829696348929639</v>
      </c>
      <c r="K258">
        <f t="shared" ca="1" si="92"/>
        <v>26</v>
      </c>
      <c r="L258" s="5">
        <f t="shared" ca="1" si="93"/>
        <v>0.74861111111111134</v>
      </c>
      <c r="M258" s="27">
        <f t="shared" ca="1" si="106"/>
        <v>0.48798525745155641</v>
      </c>
      <c r="N258" s="27">
        <f t="shared" ca="1" si="106"/>
        <v>0.86642971756175435</v>
      </c>
      <c r="O258" s="8">
        <f t="shared" ca="1" si="94"/>
        <v>377</v>
      </c>
      <c r="P258" s="6">
        <f t="shared" ca="1" si="95"/>
        <v>0.26180555555555557</v>
      </c>
      <c r="Q258" s="5">
        <f t="shared" ca="1" si="96"/>
        <v>1.010416666666667</v>
      </c>
      <c r="R258" s="27">
        <f t="shared" ca="1" si="107"/>
        <v>0.64465960225912755</v>
      </c>
      <c r="S258" s="27">
        <f t="shared" ca="1" si="107"/>
        <v>0.63971378816108149</v>
      </c>
      <c r="T258" s="27">
        <f t="shared" ca="1" si="97"/>
        <v>26</v>
      </c>
      <c r="U258" s="5">
        <f t="shared" ca="1" si="98"/>
        <v>1.0284722222222225</v>
      </c>
      <c r="V258" s="27">
        <f t="shared" ca="1" si="99"/>
        <v>451</v>
      </c>
      <c r="W258" s="35">
        <f t="shared" ca="1" si="100"/>
        <v>44198.028472222228</v>
      </c>
      <c r="X258" s="6" t="str">
        <f t="shared" ca="1" si="101"/>
        <v>Late</v>
      </c>
      <c r="Y258" s="6">
        <f t="shared" ca="1" si="102"/>
        <v>2.5000000008731149E-2</v>
      </c>
      <c r="Z258" s="8">
        <f t="shared" ca="1" si="86"/>
        <v>0</v>
      </c>
      <c r="AA258" s="8">
        <f t="shared" ca="1" si="103"/>
        <v>36</v>
      </c>
      <c r="AB258" s="8">
        <f t="shared" ca="1" si="87"/>
        <v>360</v>
      </c>
    </row>
    <row r="259" spans="1:28">
      <c r="A259" s="11">
        <v>0.71527777777777801</v>
      </c>
      <c r="B259" s="34">
        <v>44197.715277777781</v>
      </c>
      <c r="C259" s="8">
        <f t="shared" ca="1" si="104"/>
        <v>0.19550696632755604</v>
      </c>
      <c r="D259" s="8">
        <f t="shared" ca="1" si="104"/>
        <v>0.88888579211446628</v>
      </c>
      <c r="E259">
        <f t="shared" ca="1" si="88"/>
        <v>48</v>
      </c>
      <c r="F259" s="6">
        <f t="shared" ca="1" si="89"/>
        <v>3.3333333333333333E-2</v>
      </c>
      <c r="G259" t="str">
        <f t="shared" ca="1" si="90"/>
        <v>Late</v>
      </c>
      <c r="H259" s="5">
        <f t="shared" ca="1" si="91"/>
        <v>0.74861111111111134</v>
      </c>
      <c r="I259">
        <f t="shared" ca="1" si="105"/>
        <v>0.30651688794026333</v>
      </c>
      <c r="J259">
        <f t="shared" ca="1" si="105"/>
        <v>0.32167392161803032</v>
      </c>
      <c r="K259">
        <f t="shared" ca="1" si="92"/>
        <v>18</v>
      </c>
      <c r="L259" s="5">
        <f t="shared" ca="1" si="93"/>
        <v>0.76111111111111129</v>
      </c>
      <c r="M259" s="27">
        <f t="shared" ca="1" si="106"/>
        <v>0.87325153106383036</v>
      </c>
      <c r="N259" s="27">
        <f t="shared" ca="1" si="106"/>
        <v>0.88922883119970075</v>
      </c>
      <c r="O259" s="8">
        <f t="shared" ca="1" si="94"/>
        <v>380</v>
      </c>
      <c r="P259" s="6">
        <f t="shared" ca="1" si="95"/>
        <v>0.2638888888888889</v>
      </c>
      <c r="Q259" s="5">
        <f t="shared" ca="1" si="96"/>
        <v>1.0250000000000001</v>
      </c>
      <c r="R259" s="27">
        <f t="shared" ca="1" si="107"/>
        <v>0.64430031270893562</v>
      </c>
      <c r="S259" s="27">
        <f t="shared" ca="1" si="107"/>
        <v>6.833344172690603E-2</v>
      </c>
      <c r="T259" s="27">
        <f t="shared" ca="1" si="97"/>
        <v>8</v>
      </c>
      <c r="U259" s="5">
        <f t="shared" ca="1" si="98"/>
        <v>1.0305555555555557</v>
      </c>
      <c r="V259" s="27">
        <f t="shared" ca="1" si="99"/>
        <v>454</v>
      </c>
      <c r="W259" s="35">
        <f t="shared" ca="1" si="100"/>
        <v>44198.030555555561</v>
      </c>
      <c r="X259" s="6" t="str">
        <f t="shared" ca="1" si="101"/>
        <v>Late</v>
      </c>
      <c r="Y259" s="6">
        <f t="shared" ca="1" si="102"/>
        <v>2.7083333341579419E-2</v>
      </c>
      <c r="Z259" s="8">
        <f t="shared" ref="Z259:Z322" ca="1" si="108">HOUR(Y259)</f>
        <v>0</v>
      </c>
      <c r="AA259" s="8">
        <f t="shared" ca="1" si="103"/>
        <v>39</v>
      </c>
      <c r="AB259" s="8">
        <f t="shared" ref="AB259:AB322" ca="1" si="109">IF(X259="Early Arrival",IF(((Z259*60)+AA259)&lt;=$AF$5,((Z259*60)+AA259)*(-$AF$8),(((Z259*60)+AA259)-$AF$5)*$AF$6),((Z259*60)+AA259)*($AF$8))</f>
        <v>390</v>
      </c>
    </row>
    <row r="260" spans="1:28">
      <c r="A260" s="3">
        <v>0.71527777777777801</v>
      </c>
      <c r="B260" s="34">
        <v>44197.715277777781</v>
      </c>
      <c r="C260" s="8">
        <f t="shared" ca="1" si="104"/>
        <v>0.98947104887274295</v>
      </c>
      <c r="D260" s="8">
        <f t="shared" ca="1" si="104"/>
        <v>7.2776285832022669E-2</v>
      </c>
      <c r="E260">
        <f t="shared" ca="1" si="88"/>
        <v>0</v>
      </c>
      <c r="F260" s="6">
        <f t="shared" ca="1" si="89"/>
        <v>0</v>
      </c>
      <c r="G260" t="str">
        <f t="shared" ca="1" si="90"/>
        <v>On Time</v>
      </c>
      <c r="H260" s="5">
        <f t="shared" ca="1" si="91"/>
        <v>0.71527777777777801</v>
      </c>
      <c r="I260">
        <f t="shared" ca="1" si="105"/>
        <v>0.29531212040482979</v>
      </c>
      <c r="J260">
        <f t="shared" ca="1" si="105"/>
        <v>0.36772758441125275</v>
      </c>
      <c r="K260">
        <f t="shared" ca="1" si="92"/>
        <v>19</v>
      </c>
      <c r="L260" s="5">
        <f t="shared" ca="1" si="93"/>
        <v>0.72847222222222241</v>
      </c>
      <c r="M260" s="27">
        <f t="shared" ca="1" si="106"/>
        <v>0.55225791358798959</v>
      </c>
      <c r="N260" s="27">
        <f t="shared" ca="1" si="106"/>
        <v>0.92509102545996313</v>
      </c>
      <c r="O260" s="8">
        <f t="shared" ca="1" si="94"/>
        <v>385</v>
      </c>
      <c r="P260" s="6">
        <f t="shared" ca="1" si="95"/>
        <v>0.2673611111111111</v>
      </c>
      <c r="Q260" s="5">
        <f t="shared" ca="1" si="96"/>
        <v>0.99583333333333357</v>
      </c>
      <c r="R260" s="27">
        <f t="shared" ca="1" si="107"/>
        <v>0.99429284277156649</v>
      </c>
      <c r="S260" s="27">
        <f t="shared" ca="1" si="107"/>
        <v>0.63995585410090083</v>
      </c>
      <c r="T260" s="27">
        <f t="shared" ca="1" si="97"/>
        <v>26</v>
      </c>
      <c r="U260" s="5">
        <f t="shared" ca="1" si="98"/>
        <v>1.0138888888888891</v>
      </c>
      <c r="V260" s="27">
        <f t="shared" ca="1" si="99"/>
        <v>430</v>
      </c>
      <c r="W260" s="35">
        <f t="shared" ca="1" si="100"/>
        <v>44198.013888888891</v>
      </c>
      <c r="X260" s="6" t="str">
        <f t="shared" ca="1" si="101"/>
        <v>Late</v>
      </c>
      <c r="Y260" s="6">
        <f t="shared" ca="1" si="102"/>
        <v>1.0416666671517305E-2</v>
      </c>
      <c r="Z260" s="8">
        <f t="shared" ca="1" si="108"/>
        <v>0</v>
      </c>
      <c r="AA260" s="8">
        <f t="shared" ca="1" si="103"/>
        <v>15</v>
      </c>
      <c r="AB260" s="8">
        <f t="shared" ca="1" si="109"/>
        <v>150</v>
      </c>
    </row>
    <row r="261" spans="1:28">
      <c r="A261" s="11">
        <v>0.71527777777777801</v>
      </c>
      <c r="B261" s="34">
        <v>44197.715277777781</v>
      </c>
      <c r="C261" s="8">
        <f t="shared" ca="1" si="104"/>
        <v>4.8370750589867395E-2</v>
      </c>
      <c r="D261" s="8">
        <f t="shared" ca="1" si="104"/>
        <v>0.14876137975203652</v>
      </c>
      <c r="E261">
        <f t="shared" ca="1" si="88"/>
        <v>4</v>
      </c>
      <c r="F261" s="6">
        <f t="shared" ca="1" si="89"/>
        <v>2.7777777777777779E-3</v>
      </c>
      <c r="G261" t="str">
        <f t="shared" ca="1" si="90"/>
        <v>Late</v>
      </c>
      <c r="H261" s="5">
        <f t="shared" ca="1" si="91"/>
        <v>0.71805555555555578</v>
      </c>
      <c r="I261">
        <f t="shared" ca="1" si="105"/>
        <v>0.61412832397997863</v>
      </c>
      <c r="J261">
        <f t="shared" ca="1" si="105"/>
        <v>0.79626972924346928</v>
      </c>
      <c r="K261">
        <f t="shared" ca="1" si="92"/>
        <v>35</v>
      </c>
      <c r="L261" s="5">
        <f t="shared" ca="1" si="93"/>
        <v>0.74236111111111136</v>
      </c>
      <c r="M261" s="27">
        <f t="shared" ca="1" si="106"/>
        <v>0.66303387899513988</v>
      </c>
      <c r="N261" s="27">
        <f t="shared" ca="1" si="106"/>
        <v>0.75901649213995304</v>
      </c>
      <c r="O261" s="8">
        <f t="shared" ca="1" si="94"/>
        <v>365</v>
      </c>
      <c r="P261" s="6">
        <f t="shared" ca="1" si="95"/>
        <v>0.25347222222222221</v>
      </c>
      <c r="Q261" s="5">
        <f t="shared" ca="1" si="96"/>
        <v>0.99583333333333357</v>
      </c>
      <c r="R261" s="27">
        <f t="shared" ca="1" si="107"/>
        <v>0.687950521291807</v>
      </c>
      <c r="S261" s="27">
        <f t="shared" ca="1" si="107"/>
        <v>0.71088679965662604</v>
      </c>
      <c r="T261" s="27">
        <f t="shared" ca="1" si="97"/>
        <v>29</v>
      </c>
      <c r="U261" s="5">
        <f t="shared" ca="1" si="98"/>
        <v>1.0159722222222225</v>
      </c>
      <c r="V261" s="27">
        <f t="shared" ca="1" si="99"/>
        <v>433</v>
      </c>
      <c r="W261" s="35">
        <f t="shared" ca="1" si="100"/>
        <v>44198.015972222223</v>
      </c>
      <c r="X261" s="6" t="str">
        <f t="shared" ca="1" si="101"/>
        <v>Late</v>
      </c>
      <c r="Y261" s="6">
        <f t="shared" ca="1" si="102"/>
        <v>1.2500000004365575E-2</v>
      </c>
      <c r="Z261" s="8">
        <f t="shared" ca="1" si="108"/>
        <v>0</v>
      </c>
      <c r="AA261" s="8">
        <f t="shared" ca="1" si="103"/>
        <v>18</v>
      </c>
      <c r="AB261" s="8">
        <f t="shared" ca="1" si="109"/>
        <v>180</v>
      </c>
    </row>
    <row r="262" spans="1:28">
      <c r="A262" s="3">
        <v>0.71527777777777801</v>
      </c>
      <c r="B262" s="34">
        <v>44197.715277777781</v>
      </c>
      <c r="C262" s="8">
        <f t="shared" ca="1" si="104"/>
        <v>0.28794223483778003</v>
      </c>
      <c r="D262" s="8">
        <f t="shared" ca="1" si="104"/>
        <v>0.57082227800657326</v>
      </c>
      <c r="E262">
        <f t="shared" ca="1" si="88"/>
        <v>19</v>
      </c>
      <c r="F262" s="6">
        <f t="shared" ca="1" si="89"/>
        <v>1.3194444444444444E-2</v>
      </c>
      <c r="G262" t="str">
        <f t="shared" ca="1" si="90"/>
        <v>Late</v>
      </c>
      <c r="H262" s="5">
        <f t="shared" ca="1" si="91"/>
        <v>0.72847222222222241</v>
      </c>
      <c r="I262">
        <f t="shared" ca="1" si="105"/>
        <v>0.23197848223303685</v>
      </c>
      <c r="J262">
        <f t="shared" ca="1" si="105"/>
        <v>0.68364547557820554</v>
      </c>
      <c r="K262">
        <f t="shared" ca="1" si="92"/>
        <v>26</v>
      </c>
      <c r="L262" s="5">
        <f t="shared" ca="1" si="93"/>
        <v>0.74652777777777801</v>
      </c>
      <c r="M262" s="27">
        <f t="shared" ca="1" si="106"/>
        <v>8.5262184854053902E-2</v>
      </c>
      <c r="N262" s="27">
        <f t="shared" ca="1" si="106"/>
        <v>0.89650015809424344</v>
      </c>
      <c r="O262" s="8">
        <f t="shared" ca="1" si="94"/>
        <v>358</v>
      </c>
      <c r="P262" s="6">
        <f t="shared" ca="1" si="95"/>
        <v>0.24861111111111112</v>
      </c>
      <c r="Q262" s="5">
        <f t="shared" ca="1" si="96"/>
        <v>0.99513888888888913</v>
      </c>
      <c r="R262" s="27">
        <f t="shared" ca="1" si="107"/>
        <v>0.6213743563408084</v>
      </c>
      <c r="S262" s="27">
        <f t="shared" ca="1" si="107"/>
        <v>0.53866293196864345</v>
      </c>
      <c r="T262" s="27">
        <f t="shared" ca="1" si="97"/>
        <v>22</v>
      </c>
      <c r="U262" s="5">
        <f t="shared" ca="1" si="98"/>
        <v>1.010416666666667</v>
      </c>
      <c r="V262" s="27">
        <f t="shared" ca="1" si="99"/>
        <v>425</v>
      </c>
      <c r="W262" s="35">
        <f t="shared" ca="1" si="100"/>
        <v>44198.010416666672</v>
      </c>
      <c r="X262" s="6" t="str">
        <f t="shared" ca="1" si="101"/>
        <v>Late</v>
      </c>
      <c r="Y262" s="6">
        <f t="shared" ca="1" si="102"/>
        <v>6.9444444525288418E-3</v>
      </c>
      <c r="Z262" s="8">
        <f t="shared" ca="1" si="108"/>
        <v>0</v>
      </c>
      <c r="AA262" s="8">
        <f t="shared" ca="1" si="103"/>
        <v>10</v>
      </c>
      <c r="AB262" s="8">
        <f t="shared" ca="1" si="109"/>
        <v>100</v>
      </c>
    </row>
    <row r="263" spans="1:28">
      <c r="A263" s="11">
        <v>0.71527777777777801</v>
      </c>
      <c r="B263" s="34">
        <v>44197.715277777781</v>
      </c>
      <c r="C263" s="8">
        <f t="shared" ca="1" si="104"/>
        <v>6.9465397337155399E-2</v>
      </c>
      <c r="D263" s="8">
        <f t="shared" ca="1" si="104"/>
        <v>0.22864898962574398</v>
      </c>
      <c r="E263">
        <f t="shared" ca="1" si="88"/>
        <v>6</v>
      </c>
      <c r="F263" s="6">
        <f t="shared" ca="1" si="89"/>
        <v>4.1666666666666666E-3</v>
      </c>
      <c r="G263" t="str">
        <f t="shared" ca="1" si="90"/>
        <v>Late</v>
      </c>
      <c r="H263" s="5">
        <f t="shared" ca="1" si="91"/>
        <v>0.71944444444444466</v>
      </c>
      <c r="I263">
        <f t="shared" ca="1" si="105"/>
        <v>0.53986803247101667</v>
      </c>
      <c r="J263">
        <f t="shared" ca="1" si="105"/>
        <v>0.35512619021157421</v>
      </c>
      <c r="K263">
        <f t="shared" ca="1" si="92"/>
        <v>19</v>
      </c>
      <c r="L263" s="5">
        <f t="shared" ca="1" si="93"/>
        <v>0.73263888888888906</v>
      </c>
      <c r="M263" s="27">
        <f t="shared" ca="1" si="106"/>
        <v>0.5271302847141347</v>
      </c>
      <c r="N263" s="27">
        <f t="shared" ca="1" si="106"/>
        <v>0.69823868878746387</v>
      </c>
      <c r="O263" s="8">
        <f t="shared" ca="1" si="94"/>
        <v>359</v>
      </c>
      <c r="P263" s="6">
        <f t="shared" ca="1" si="95"/>
        <v>0.24930555555555556</v>
      </c>
      <c r="Q263" s="5">
        <f t="shared" ca="1" si="96"/>
        <v>0.98194444444444462</v>
      </c>
      <c r="R263" s="27">
        <f t="shared" ca="1" si="107"/>
        <v>0.38872804895024715</v>
      </c>
      <c r="S263" s="27">
        <f t="shared" ca="1" si="107"/>
        <v>0.79097092144323111</v>
      </c>
      <c r="T263" s="27">
        <f t="shared" ca="1" si="97"/>
        <v>33</v>
      </c>
      <c r="U263" s="5">
        <f t="shared" ca="1" si="98"/>
        <v>1.0048611111111112</v>
      </c>
      <c r="V263" s="27">
        <f t="shared" ca="1" si="99"/>
        <v>417</v>
      </c>
      <c r="W263" s="35">
        <f t="shared" ca="1" si="100"/>
        <v>44198.004861111112</v>
      </c>
      <c r="X263" s="6" t="str">
        <f t="shared" ca="1" si="101"/>
        <v>Late</v>
      </c>
      <c r="Y263" s="6">
        <f t="shared" ca="1" si="102"/>
        <v>1.3888888934161514E-3</v>
      </c>
      <c r="Z263" s="8">
        <f t="shared" ca="1" si="108"/>
        <v>0</v>
      </c>
      <c r="AA263" s="8">
        <f t="shared" ca="1" si="103"/>
        <v>2</v>
      </c>
      <c r="AB263" s="8">
        <f t="shared" ca="1" si="109"/>
        <v>20</v>
      </c>
    </row>
    <row r="264" spans="1:28">
      <c r="A264" s="3">
        <v>0.71527777777777801</v>
      </c>
      <c r="B264" s="34">
        <v>44197.715277777781</v>
      </c>
      <c r="C264" s="8">
        <f t="shared" ca="1" si="104"/>
        <v>0.79078107218238824</v>
      </c>
      <c r="D264" s="8">
        <f t="shared" ca="1" si="104"/>
        <v>0.27308992622456452</v>
      </c>
      <c r="E264">
        <f t="shared" ca="1" si="88"/>
        <v>-1</v>
      </c>
      <c r="F264" s="6">
        <f t="shared" ca="1" si="89"/>
        <v>6.9444444444444447E-4</v>
      </c>
      <c r="G264" t="str">
        <f t="shared" ca="1" si="90"/>
        <v>Early Departure</v>
      </c>
      <c r="H264" s="5">
        <f t="shared" ca="1" si="91"/>
        <v>0.71458333333333357</v>
      </c>
      <c r="I264">
        <f t="shared" ca="1" si="105"/>
        <v>0.76925231739048017</v>
      </c>
      <c r="J264">
        <f t="shared" ca="1" si="105"/>
        <v>0.99207457101132768</v>
      </c>
      <c r="K264">
        <f t="shared" ca="1" si="92"/>
        <v>51</v>
      </c>
      <c r="L264" s="5">
        <f t="shared" ca="1" si="93"/>
        <v>0.75000000000000022</v>
      </c>
      <c r="M264" s="27">
        <f t="shared" ca="1" si="106"/>
        <v>0.89340264731155039</v>
      </c>
      <c r="N264" s="27">
        <f t="shared" ca="1" si="106"/>
        <v>0.3309588259600752</v>
      </c>
      <c r="O264" s="8">
        <f t="shared" ca="1" si="94"/>
        <v>334</v>
      </c>
      <c r="P264" s="6">
        <f t="shared" ca="1" si="95"/>
        <v>0.23194444444444443</v>
      </c>
      <c r="Q264" s="5">
        <f t="shared" ca="1" si="96"/>
        <v>0.98194444444444462</v>
      </c>
      <c r="R264" s="27">
        <f t="shared" ca="1" si="107"/>
        <v>0.87218462719683065</v>
      </c>
      <c r="S264" s="27">
        <f t="shared" ca="1" si="107"/>
        <v>0.13511336670067764</v>
      </c>
      <c r="T264" s="27">
        <f t="shared" ca="1" si="97"/>
        <v>10</v>
      </c>
      <c r="U264" s="5">
        <f t="shared" ca="1" si="98"/>
        <v>0.98888888888888904</v>
      </c>
      <c r="V264" s="27">
        <f t="shared" ca="1" si="99"/>
        <v>394</v>
      </c>
      <c r="W264" s="35">
        <f t="shared" ca="1" si="100"/>
        <v>44197.988888888889</v>
      </c>
      <c r="X264" s="6" t="str">
        <f t="shared" ca="1" si="101"/>
        <v>Early Arrival</v>
      </c>
      <c r="Y264" s="6">
        <f t="shared" ca="1" si="102"/>
        <v>1.4583333329937886E-2</v>
      </c>
      <c r="Z264" s="8">
        <f t="shared" ca="1" si="108"/>
        <v>0</v>
      </c>
      <c r="AA264" s="8">
        <f t="shared" ca="1" si="103"/>
        <v>21</v>
      </c>
      <c r="AB264" s="8">
        <f t="shared" ca="1" si="109"/>
        <v>-210</v>
      </c>
    </row>
    <row r="265" spans="1:28">
      <c r="A265" s="11">
        <v>0.71527777777777801</v>
      </c>
      <c r="B265" s="34">
        <v>44197.715277777781</v>
      </c>
      <c r="C265" s="8">
        <f t="shared" ca="1" si="104"/>
        <v>0.325484004114454</v>
      </c>
      <c r="D265" s="8">
        <f t="shared" ca="1" si="104"/>
        <v>6.3834826689890045E-2</v>
      </c>
      <c r="E265">
        <f t="shared" ca="1" si="88"/>
        <v>1</v>
      </c>
      <c r="F265" s="6">
        <f t="shared" ca="1" si="89"/>
        <v>6.9444444444444447E-4</v>
      </c>
      <c r="G265" t="str">
        <f t="shared" ca="1" si="90"/>
        <v>Late</v>
      </c>
      <c r="H265" s="5">
        <f t="shared" ca="1" si="91"/>
        <v>0.71597222222222245</v>
      </c>
      <c r="I265">
        <f t="shared" ca="1" si="105"/>
        <v>0.51108500316918448</v>
      </c>
      <c r="J265">
        <f t="shared" ca="1" si="105"/>
        <v>0.4434344098881009</v>
      </c>
      <c r="K265">
        <f t="shared" ca="1" si="92"/>
        <v>22</v>
      </c>
      <c r="L265" s="5">
        <f t="shared" ca="1" si="93"/>
        <v>0.73125000000000018</v>
      </c>
      <c r="M265" s="27">
        <f t="shared" ca="1" si="106"/>
        <v>0.7347862495389289</v>
      </c>
      <c r="N265" s="27">
        <f t="shared" ca="1" si="106"/>
        <v>0.42055654812408894</v>
      </c>
      <c r="O265" s="8">
        <f t="shared" ca="1" si="94"/>
        <v>339</v>
      </c>
      <c r="P265" s="6">
        <f t="shared" ca="1" si="95"/>
        <v>0.23541666666666669</v>
      </c>
      <c r="Q265" s="5">
        <f t="shared" ca="1" si="96"/>
        <v>0.9666666666666669</v>
      </c>
      <c r="R265" s="27">
        <f t="shared" ca="1" si="107"/>
        <v>0.79800634618185817</v>
      </c>
      <c r="S265" s="27">
        <f t="shared" ca="1" si="107"/>
        <v>0.74468484633750176</v>
      </c>
      <c r="T265" s="27">
        <f t="shared" ca="1" si="97"/>
        <v>31</v>
      </c>
      <c r="U265" s="5">
        <f t="shared" ca="1" si="98"/>
        <v>0.98819444444444471</v>
      </c>
      <c r="V265" s="27">
        <f t="shared" ca="1" si="99"/>
        <v>393</v>
      </c>
      <c r="W265" s="35">
        <f t="shared" ca="1" si="100"/>
        <v>44197.98819444445</v>
      </c>
      <c r="X265" s="6" t="str">
        <f t="shared" ca="1" si="101"/>
        <v>Early Arrival</v>
      </c>
      <c r="Y265" s="6">
        <f t="shared" ca="1" si="102"/>
        <v>1.5277777769370005E-2</v>
      </c>
      <c r="Z265" s="8">
        <f t="shared" ca="1" si="108"/>
        <v>0</v>
      </c>
      <c r="AA265" s="8">
        <f t="shared" ca="1" si="103"/>
        <v>22</v>
      </c>
      <c r="AB265" s="8">
        <f t="shared" ca="1" si="109"/>
        <v>-220</v>
      </c>
    </row>
    <row r="266" spans="1:28">
      <c r="A266" s="3">
        <v>0.71527777777777801</v>
      </c>
      <c r="B266" s="34">
        <v>44197.715277777781</v>
      </c>
      <c r="C266" s="8">
        <f t="shared" ca="1" si="104"/>
        <v>0.52700555196547672</v>
      </c>
      <c r="D266" s="8">
        <f t="shared" ca="1" si="104"/>
        <v>0.92446751136590655</v>
      </c>
      <c r="E266">
        <f t="shared" ca="1" si="88"/>
        <v>57</v>
      </c>
      <c r="F266" s="6">
        <f t="shared" ca="1" si="89"/>
        <v>3.9583333333333331E-2</v>
      </c>
      <c r="G266" t="str">
        <f t="shared" ca="1" si="90"/>
        <v>Late</v>
      </c>
      <c r="H266" s="5">
        <f t="shared" ca="1" si="91"/>
        <v>0.75486111111111132</v>
      </c>
      <c r="I266">
        <f t="shared" ca="1" si="105"/>
        <v>0.70709143025664467</v>
      </c>
      <c r="J266">
        <f t="shared" ca="1" si="105"/>
        <v>0.85752979550180375</v>
      </c>
      <c r="K266">
        <f t="shared" ca="1" si="92"/>
        <v>38</v>
      </c>
      <c r="L266" s="5">
        <f t="shared" ca="1" si="93"/>
        <v>0.78125000000000022</v>
      </c>
      <c r="M266" s="27">
        <f t="shared" ca="1" si="106"/>
        <v>8.4639078649125232E-2</v>
      </c>
      <c r="N266" s="27">
        <f t="shared" ca="1" si="106"/>
        <v>0.66419764766761469</v>
      </c>
      <c r="O266" s="8">
        <f t="shared" ca="1" si="94"/>
        <v>349</v>
      </c>
      <c r="P266" s="6">
        <f t="shared" ca="1" si="95"/>
        <v>0.24236111111111111</v>
      </c>
      <c r="Q266" s="5">
        <f t="shared" ca="1" si="96"/>
        <v>1.0236111111111112</v>
      </c>
      <c r="R266" s="27">
        <f t="shared" ca="1" si="107"/>
        <v>2.2453936517231377E-2</v>
      </c>
      <c r="S266" s="27">
        <f t="shared" ca="1" si="107"/>
        <v>0.38383780870263007</v>
      </c>
      <c r="T266" s="27">
        <f t="shared" ca="1" si="97"/>
        <v>13</v>
      </c>
      <c r="U266" s="5">
        <f t="shared" ca="1" si="98"/>
        <v>1.0326388888888891</v>
      </c>
      <c r="V266" s="27">
        <f t="shared" ca="1" si="99"/>
        <v>457</v>
      </c>
      <c r="W266" s="35">
        <f t="shared" ca="1" si="100"/>
        <v>44198.032638888893</v>
      </c>
      <c r="X266" s="6" t="str">
        <f t="shared" ca="1" si="101"/>
        <v>Late</v>
      </c>
      <c r="Y266" s="6">
        <f t="shared" ca="1" si="102"/>
        <v>2.9166666674427688E-2</v>
      </c>
      <c r="Z266" s="8">
        <f t="shared" ca="1" si="108"/>
        <v>0</v>
      </c>
      <c r="AA266" s="8">
        <f t="shared" ca="1" si="103"/>
        <v>42</v>
      </c>
      <c r="AB266" s="8">
        <f t="shared" ca="1" si="109"/>
        <v>420</v>
      </c>
    </row>
    <row r="267" spans="1:28">
      <c r="A267" s="11">
        <v>0.71527777777777801</v>
      </c>
      <c r="B267" s="34">
        <v>44197.715277777781</v>
      </c>
      <c r="C267" s="8">
        <f t="shared" ca="1" si="104"/>
        <v>0.42608691763900874</v>
      </c>
      <c r="D267" s="8">
        <f t="shared" ca="1" si="104"/>
        <v>0.24683232754736628</v>
      </c>
      <c r="E267">
        <f t="shared" ref="E267:E330" ca="1" si="110">VALUE(IF(C267&lt;$AG$14,ROUND((-LN(1-D267)/$AF$12),0),IF(AND(C267&gt;=$AG$14,C267&lt;$AG$15),-ROUND((-LN(1-D267)/$AF$13),0),0)))</f>
        <v>6</v>
      </c>
      <c r="F267" s="6">
        <f t="shared" ref="F267:F330" ca="1" si="111">TIME(QUOTIENT(E267,60),IF(E267&gt;0,(E267-(QUOTIENT(E267,60)*60)),((-E267)-(QUOTIENT(E267,60)*60))),0)</f>
        <v>4.1666666666666666E-3</v>
      </c>
      <c r="G267" t="str">
        <f t="shared" ref="G267:G330" ca="1" si="112">IF(E267&lt;0,"Early Departure",IF(E267=0,"On Time","Late"))</f>
        <v>Late</v>
      </c>
      <c r="H267" s="5">
        <f t="shared" ref="H267:H330" ca="1" si="113">IF(G267="Late",A267+F267,IF(G267="Early Departure",A267-F267,A267))</f>
        <v>0.71944444444444466</v>
      </c>
      <c r="I267">
        <f t="shared" ca="1" si="105"/>
        <v>0.16103319887729173</v>
      </c>
      <c r="J267">
        <f t="shared" ca="1" si="105"/>
        <v>0.95277915077037134</v>
      </c>
      <c r="K267">
        <f t="shared" ref="K267:K330" ca="1" si="114">ROUND(IF(($AF$28-$AF$26)/($AF$27-$AF$26)&gt;=I267,(SQRT(J267*(($AF$27-$AF$26)*($AF$28-$AF$26))))+$AF$26,($AF$27-SQRT((1-J267)*($AF$27-$AF$26)*($AF$27-$AF$28)))),0)</f>
        <v>31</v>
      </c>
      <c r="L267" s="5">
        <f t="shared" ref="L267:L330" ca="1" si="115">H267+TIME(0,K267,0)</f>
        <v>0.74097222222222248</v>
      </c>
      <c r="M267" s="27">
        <f t="shared" ca="1" si="106"/>
        <v>0.57656110380401904</v>
      </c>
      <c r="N267" s="27">
        <f t="shared" ca="1" si="106"/>
        <v>0.48099215954889396</v>
      </c>
      <c r="O267" s="8">
        <f t="shared" ref="O267:O330" ca="1" si="116">ROUND(IF(($AF$22-$AF$20)/($AF$21-$AF$20)&gt;=M267,(SQRT(N267*(($AF$21-$AF$20)*($AF$22-$AF$20))))+$AF$20,($AF$21-SQRT((1-N267)*($AF$21-$AF$20)*($AF$21-$AF$22)))),0)</f>
        <v>343</v>
      </c>
      <c r="P267" s="6">
        <f t="shared" ref="P267:P330" ca="1" si="117">TIME(QUOTIENT(O267,60),O267-(QUOTIENT(O267,60)*60),0)</f>
        <v>0.23819444444444446</v>
      </c>
      <c r="Q267" s="5">
        <f t="shared" ref="Q267:Q330" ca="1" si="118">L267+P267</f>
        <v>0.97916666666666696</v>
      </c>
      <c r="R267" s="27">
        <f t="shared" ca="1" si="107"/>
        <v>0.34764652950233865</v>
      </c>
      <c r="S267" s="27">
        <f t="shared" ca="1" si="107"/>
        <v>0.76734256714463422</v>
      </c>
      <c r="T267" s="27">
        <f t="shared" ref="T267:T330" ca="1" si="119">ROUND(IF(($AF$34-$AF$32)/($AF$33-$AF$32)&gt;=R267,(SQRT(S267*(($AF$33-$AF$32)*($AF$34-$AF$32))))+$AF$32,($AF$33-SQRT((1-S267)*($AF$33-$AF$32)*($AF$33-$AF$34)))),0)</f>
        <v>32</v>
      </c>
      <c r="U267" s="5">
        <f t="shared" ref="U267:U330" ca="1" si="120">Q267+TIME(0,T267,0)</f>
        <v>1.0013888888888891</v>
      </c>
      <c r="V267" s="27">
        <f t="shared" ref="V267:V330" ca="1" si="121">SUM(T267,O267,K267,E267)</f>
        <v>412</v>
      </c>
      <c r="W267" s="35">
        <f t="shared" ref="W267:W330" ca="1" si="122">B267+TIME(0,V267,0)</f>
        <v>44198.001388888893</v>
      </c>
      <c r="X267" s="6" t="str">
        <f t="shared" ref="X267:X330" ca="1" si="123">IF($AF$7=W267,"On Time",IF($AF$7&gt;W267,"Early Arrival","Late"))</f>
        <v>Early Arrival</v>
      </c>
      <c r="Y267" s="6">
        <f t="shared" ref="Y267:Y330" ca="1" si="124">IF(X267="On Time",0,IF(X267="Early Arrival",$AF$7-W267,W267-$AF$7))</f>
        <v>2.0833333255723119E-3</v>
      </c>
      <c r="Z267" s="8">
        <f t="shared" ca="1" si="108"/>
        <v>0</v>
      </c>
      <c r="AA267" s="8">
        <f t="shared" ref="AA267:AA330" ca="1" si="125">MINUTE(Y267)</f>
        <v>3</v>
      </c>
      <c r="AB267" s="8">
        <f t="shared" ca="1" si="109"/>
        <v>-30</v>
      </c>
    </row>
    <row r="268" spans="1:28">
      <c r="A268" s="3">
        <v>0.71527777777777801</v>
      </c>
      <c r="B268" s="34">
        <v>44197.715277777781</v>
      </c>
      <c r="C268" s="8">
        <f t="shared" ca="1" si="104"/>
        <v>0.65038157606212055</v>
      </c>
      <c r="D268" s="8">
        <f t="shared" ca="1" si="104"/>
        <v>0.79793122004060224</v>
      </c>
      <c r="E268">
        <f t="shared" ca="1" si="110"/>
        <v>-5</v>
      </c>
      <c r="F268" s="6">
        <f t="shared" ca="1" si="111"/>
        <v>3.472222222222222E-3</v>
      </c>
      <c r="G268" t="str">
        <f t="shared" ca="1" si="112"/>
        <v>Early Departure</v>
      </c>
      <c r="H268" s="5">
        <f t="shared" ca="1" si="113"/>
        <v>0.7118055555555558</v>
      </c>
      <c r="I268">
        <f t="shared" ca="1" si="105"/>
        <v>0.2755301441238478</v>
      </c>
      <c r="J268">
        <f t="shared" ca="1" si="105"/>
        <v>0.35672854964580614</v>
      </c>
      <c r="K268">
        <f t="shared" ca="1" si="114"/>
        <v>19</v>
      </c>
      <c r="L268" s="5">
        <f t="shared" ca="1" si="115"/>
        <v>0.7250000000000002</v>
      </c>
      <c r="M268" s="27">
        <f t="shared" ca="1" si="106"/>
        <v>0.46895890863123457</v>
      </c>
      <c r="N268" s="27">
        <f t="shared" ca="1" si="106"/>
        <v>7.5169162032699965E-2</v>
      </c>
      <c r="O268" s="8">
        <f t="shared" ca="1" si="116"/>
        <v>320</v>
      </c>
      <c r="P268" s="6">
        <f t="shared" ca="1" si="117"/>
        <v>0.22222222222222221</v>
      </c>
      <c r="Q268" s="5">
        <f t="shared" ca="1" si="118"/>
        <v>0.94722222222222241</v>
      </c>
      <c r="R268" s="27">
        <f t="shared" ca="1" si="107"/>
        <v>0.91383704326466275</v>
      </c>
      <c r="S268" s="27">
        <f t="shared" ca="1" si="107"/>
        <v>0.68572250933946366</v>
      </c>
      <c r="T268" s="27">
        <f t="shared" ca="1" si="119"/>
        <v>28</v>
      </c>
      <c r="U268" s="5">
        <f t="shared" ca="1" si="120"/>
        <v>0.9666666666666669</v>
      </c>
      <c r="V268" s="27">
        <f t="shared" ca="1" si="121"/>
        <v>362</v>
      </c>
      <c r="W268" s="35">
        <f t="shared" ca="1" si="122"/>
        <v>44197.966666666667</v>
      </c>
      <c r="X268" s="6" t="str">
        <f t="shared" ca="1" si="123"/>
        <v>Early Arrival</v>
      </c>
      <c r="Y268" s="6">
        <f t="shared" ca="1" si="124"/>
        <v>3.6805555551836733E-2</v>
      </c>
      <c r="Z268" s="8">
        <f t="shared" ca="1" si="108"/>
        <v>0</v>
      </c>
      <c r="AA268" s="8">
        <f t="shared" ca="1" si="125"/>
        <v>53</v>
      </c>
      <c r="AB268" s="8">
        <f t="shared" ca="1" si="109"/>
        <v>230</v>
      </c>
    </row>
    <row r="269" spans="1:28">
      <c r="A269" s="11">
        <v>0.71527777777777801</v>
      </c>
      <c r="B269" s="34">
        <v>44197.715277777781</v>
      </c>
      <c r="C269" s="8">
        <f t="shared" ca="1" si="104"/>
        <v>0.38482072624931363</v>
      </c>
      <c r="D269" s="8">
        <f t="shared" ca="1" si="104"/>
        <v>7.5563736269917192E-2</v>
      </c>
      <c r="E269">
        <f t="shared" ca="1" si="110"/>
        <v>2</v>
      </c>
      <c r="F269" s="6">
        <f t="shared" ca="1" si="111"/>
        <v>1.3888888888888889E-3</v>
      </c>
      <c r="G269" t="str">
        <f t="shared" ca="1" si="112"/>
        <v>Late</v>
      </c>
      <c r="H269" s="5">
        <f t="shared" ca="1" si="113"/>
        <v>0.7166666666666669</v>
      </c>
      <c r="I269">
        <f t="shared" ca="1" si="105"/>
        <v>0.2198510685985805</v>
      </c>
      <c r="J269">
        <f t="shared" ca="1" si="105"/>
        <v>0.98702114584084155</v>
      </c>
      <c r="K269">
        <f t="shared" ca="1" si="114"/>
        <v>31</v>
      </c>
      <c r="L269" s="5">
        <f t="shared" ca="1" si="115"/>
        <v>0.73819444444444471</v>
      </c>
      <c r="M269" s="27">
        <f t="shared" ca="1" si="106"/>
        <v>0.81385779533024261</v>
      </c>
      <c r="N269" s="27">
        <f t="shared" ca="1" si="106"/>
        <v>0.37264808174379116</v>
      </c>
      <c r="O269" s="8">
        <f t="shared" ca="1" si="116"/>
        <v>336</v>
      </c>
      <c r="P269" s="6">
        <f t="shared" ca="1" si="117"/>
        <v>0.23333333333333331</v>
      </c>
      <c r="Q269" s="5">
        <f t="shared" ca="1" si="118"/>
        <v>0.97152777777777799</v>
      </c>
      <c r="R269" s="27">
        <f t="shared" ca="1" si="107"/>
        <v>0.24647065294393822</v>
      </c>
      <c r="S269" s="27">
        <f t="shared" ca="1" si="107"/>
        <v>0.55230258237199137</v>
      </c>
      <c r="T269" s="27">
        <f t="shared" ca="1" si="119"/>
        <v>23</v>
      </c>
      <c r="U269" s="5">
        <f t="shared" ca="1" si="120"/>
        <v>0.98750000000000027</v>
      </c>
      <c r="V269" s="27">
        <f t="shared" ca="1" si="121"/>
        <v>392</v>
      </c>
      <c r="W269" s="35">
        <f t="shared" ca="1" si="122"/>
        <v>44197.987500000003</v>
      </c>
      <c r="X269" s="6" t="str">
        <f t="shared" ca="1" si="123"/>
        <v>Early Arrival</v>
      </c>
      <c r="Y269" s="6">
        <f t="shared" ca="1" si="124"/>
        <v>1.597222221607808E-2</v>
      </c>
      <c r="Z269" s="8">
        <f t="shared" ca="1" si="108"/>
        <v>0</v>
      </c>
      <c r="AA269" s="8">
        <f t="shared" ca="1" si="125"/>
        <v>23</v>
      </c>
      <c r="AB269" s="8">
        <f t="shared" ca="1" si="109"/>
        <v>-230</v>
      </c>
    </row>
    <row r="270" spans="1:28">
      <c r="A270" s="3">
        <v>0.71527777777777801</v>
      </c>
      <c r="B270" s="34">
        <v>44197.715277777781</v>
      </c>
      <c r="C270" s="8">
        <f t="shared" ca="1" si="104"/>
        <v>2.7945438839519721E-2</v>
      </c>
      <c r="D270" s="8">
        <f t="shared" ca="1" si="104"/>
        <v>0.44059103968647462</v>
      </c>
      <c r="E270">
        <f t="shared" ca="1" si="110"/>
        <v>13</v>
      </c>
      <c r="F270" s="6">
        <f t="shared" ca="1" si="111"/>
        <v>9.0277777777777787E-3</v>
      </c>
      <c r="G270" t="str">
        <f t="shared" ca="1" si="112"/>
        <v>Late</v>
      </c>
      <c r="H270" s="5">
        <f t="shared" ca="1" si="113"/>
        <v>0.72430555555555576</v>
      </c>
      <c r="I270">
        <f t="shared" ca="1" si="105"/>
        <v>0.81024526891410553</v>
      </c>
      <c r="J270">
        <f t="shared" ca="1" si="105"/>
        <v>0.93446404980809139</v>
      </c>
      <c r="K270">
        <f t="shared" ca="1" si="114"/>
        <v>44</v>
      </c>
      <c r="L270" s="5">
        <f t="shared" ca="1" si="115"/>
        <v>0.75486111111111132</v>
      </c>
      <c r="M270" s="27">
        <f t="shared" ca="1" si="106"/>
        <v>0.57934958244340773</v>
      </c>
      <c r="N270" s="27">
        <f t="shared" ca="1" si="106"/>
        <v>0.27980280040364658</v>
      </c>
      <c r="O270" s="8">
        <f t="shared" ca="1" si="116"/>
        <v>331</v>
      </c>
      <c r="P270" s="6">
        <f t="shared" ca="1" si="117"/>
        <v>0.2298611111111111</v>
      </c>
      <c r="Q270" s="5">
        <f t="shared" ca="1" si="118"/>
        <v>0.98472222222222239</v>
      </c>
      <c r="R270" s="27">
        <f t="shared" ca="1" si="107"/>
        <v>0.50534461779908912</v>
      </c>
      <c r="S270" s="27">
        <f t="shared" ca="1" si="107"/>
        <v>0.74238111208927782</v>
      </c>
      <c r="T270" s="27">
        <f t="shared" ca="1" si="119"/>
        <v>31</v>
      </c>
      <c r="U270" s="5">
        <f t="shared" ca="1" si="120"/>
        <v>1.0062500000000001</v>
      </c>
      <c r="V270" s="27">
        <f t="shared" ca="1" si="121"/>
        <v>419</v>
      </c>
      <c r="W270" s="35">
        <f t="shared" ca="1" si="122"/>
        <v>44198.006250000006</v>
      </c>
      <c r="X270" s="6" t="str">
        <f t="shared" ca="1" si="123"/>
        <v>Late</v>
      </c>
      <c r="Y270" s="6">
        <f t="shared" ca="1" si="124"/>
        <v>2.7777777868323028E-3</v>
      </c>
      <c r="Z270" s="8">
        <f t="shared" ca="1" si="108"/>
        <v>0</v>
      </c>
      <c r="AA270" s="8">
        <f t="shared" ca="1" si="125"/>
        <v>4</v>
      </c>
      <c r="AB270" s="8">
        <f t="shared" ca="1" si="109"/>
        <v>40</v>
      </c>
    </row>
    <row r="271" spans="1:28">
      <c r="A271" s="11">
        <v>0.71527777777777801</v>
      </c>
      <c r="B271" s="34">
        <v>44197.715277777781</v>
      </c>
      <c r="C271" s="8">
        <f t="shared" ca="1" si="104"/>
        <v>0.32958208113336618</v>
      </c>
      <c r="D271" s="8">
        <f t="shared" ca="1" si="104"/>
        <v>0.9746062368478956</v>
      </c>
      <c r="E271">
        <f t="shared" ca="1" si="110"/>
        <v>81</v>
      </c>
      <c r="F271" s="6">
        <f t="shared" ca="1" si="111"/>
        <v>5.6250000000000001E-2</v>
      </c>
      <c r="G271" t="str">
        <f t="shared" ca="1" si="112"/>
        <v>Late</v>
      </c>
      <c r="H271" s="5">
        <f t="shared" ca="1" si="113"/>
        <v>0.77152777777777803</v>
      </c>
      <c r="I271">
        <f t="shared" ca="1" si="105"/>
        <v>0.25437170607334614</v>
      </c>
      <c r="J271">
        <f t="shared" ca="1" si="105"/>
        <v>0.53164143915803364</v>
      </c>
      <c r="K271">
        <f t="shared" ca="1" si="114"/>
        <v>23</v>
      </c>
      <c r="L271" s="5">
        <f t="shared" ca="1" si="115"/>
        <v>0.78750000000000031</v>
      </c>
      <c r="M271" s="27">
        <f t="shared" ca="1" si="106"/>
        <v>0.46144025856904936</v>
      </c>
      <c r="N271" s="27">
        <f t="shared" ca="1" si="106"/>
        <v>0.54827331950750513</v>
      </c>
      <c r="O271" s="8">
        <f t="shared" ca="1" si="116"/>
        <v>348</v>
      </c>
      <c r="P271" s="6">
        <f t="shared" ca="1" si="117"/>
        <v>0.24166666666666667</v>
      </c>
      <c r="Q271" s="5">
        <f t="shared" ca="1" si="118"/>
        <v>1.029166666666667</v>
      </c>
      <c r="R271" s="27">
        <f t="shared" ca="1" si="107"/>
        <v>0.12794831775355275</v>
      </c>
      <c r="S271" s="27">
        <f t="shared" ca="1" si="107"/>
        <v>0.17674965623393679</v>
      </c>
      <c r="T271" s="27">
        <f t="shared" ca="1" si="119"/>
        <v>11</v>
      </c>
      <c r="U271" s="5">
        <f t="shared" ca="1" si="120"/>
        <v>1.036805555555556</v>
      </c>
      <c r="V271" s="27">
        <f t="shared" ca="1" si="121"/>
        <v>463</v>
      </c>
      <c r="W271" s="35">
        <f t="shared" ca="1" si="122"/>
        <v>44198.036805555559</v>
      </c>
      <c r="X271" s="6" t="str">
        <f t="shared" ca="1" si="123"/>
        <v>Late</v>
      </c>
      <c r="Y271" s="6">
        <f t="shared" ca="1" si="124"/>
        <v>3.3333333340124227E-2</v>
      </c>
      <c r="Z271" s="8">
        <f t="shared" ca="1" si="108"/>
        <v>0</v>
      </c>
      <c r="AA271" s="8">
        <f t="shared" ca="1" si="125"/>
        <v>48</v>
      </c>
      <c r="AB271" s="8">
        <f t="shared" ca="1" si="109"/>
        <v>480</v>
      </c>
    </row>
    <row r="272" spans="1:28">
      <c r="A272" s="3">
        <v>0.71527777777777801</v>
      </c>
      <c r="B272" s="34">
        <v>44197.715277777781</v>
      </c>
      <c r="C272" s="8">
        <f t="shared" ca="1" si="104"/>
        <v>0.12191349900762649</v>
      </c>
      <c r="D272" s="8">
        <f t="shared" ca="1" si="104"/>
        <v>0.64571922655035208</v>
      </c>
      <c r="E272">
        <f t="shared" ca="1" si="110"/>
        <v>23</v>
      </c>
      <c r="F272" s="6">
        <f t="shared" ca="1" si="111"/>
        <v>1.5972222222222224E-2</v>
      </c>
      <c r="G272" t="str">
        <f t="shared" ca="1" si="112"/>
        <v>Late</v>
      </c>
      <c r="H272" s="5">
        <f t="shared" ca="1" si="113"/>
        <v>0.73125000000000029</v>
      </c>
      <c r="I272">
        <f t="shared" ca="1" si="105"/>
        <v>0.17235327703429992</v>
      </c>
      <c r="J272">
        <f t="shared" ca="1" si="105"/>
        <v>0.15204907255371558</v>
      </c>
      <c r="K272">
        <f t="shared" ca="1" si="114"/>
        <v>13</v>
      </c>
      <c r="L272" s="5">
        <f t="shared" ca="1" si="115"/>
        <v>0.74027777777777803</v>
      </c>
      <c r="M272" s="27">
        <f t="shared" ca="1" si="106"/>
        <v>0.79519374766277917</v>
      </c>
      <c r="N272" s="27">
        <f t="shared" ca="1" si="106"/>
        <v>0.42582274527052577</v>
      </c>
      <c r="O272" s="8">
        <f t="shared" ca="1" si="116"/>
        <v>340</v>
      </c>
      <c r="P272" s="6">
        <f t="shared" ca="1" si="117"/>
        <v>0.23611111111111113</v>
      </c>
      <c r="Q272" s="5">
        <f t="shared" ca="1" si="118"/>
        <v>0.97638888888888919</v>
      </c>
      <c r="R272" s="27">
        <f t="shared" ca="1" si="107"/>
        <v>0.71474761480873461</v>
      </c>
      <c r="S272" s="27">
        <f t="shared" ca="1" si="107"/>
        <v>0.49027480567700288</v>
      </c>
      <c r="T272" s="27">
        <f t="shared" ca="1" si="119"/>
        <v>20</v>
      </c>
      <c r="U272" s="5">
        <f t="shared" ca="1" si="120"/>
        <v>0.99027777777777803</v>
      </c>
      <c r="V272" s="27">
        <f t="shared" ca="1" si="121"/>
        <v>396</v>
      </c>
      <c r="W272" s="35">
        <f t="shared" ca="1" si="122"/>
        <v>44197.990277777782</v>
      </c>
      <c r="X272" s="6" t="str">
        <f t="shared" ca="1" si="123"/>
        <v>Early Arrival</v>
      </c>
      <c r="Y272" s="6">
        <f t="shared" ca="1" si="124"/>
        <v>1.3194444436521735E-2</v>
      </c>
      <c r="Z272" s="8">
        <f t="shared" ca="1" si="108"/>
        <v>0</v>
      </c>
      <c r="AA272" s="8">
        <f t="shared" ca="1" si="125"/>
        <v>19</v>
      </c>
      <c r="AB272" s="8">
        <f t="shared" ca="1" si="109"/>
        <v>-190</v>
      </c>
    </row>
    <row r="273" spans="1:28">
      <c r="A273" s="11">
        <v>0.71527777777777801</v>
      </c>
      <c r="B273" s="34">
        <v>44197.715277777781</v>
      </c>
      <c r="C273" s="8">
        <f t="shared" ca="1" si="104"/>
        <v>0.9583927135741318</v>
      </c>
      <c r="D273" s="8">
        <f t="shared" ca="1" si="104"/>
        <v>0.98918619756512915</v>
      </c>
      <c r="E273">
        <f t="shared" ca="1" si="110"/>
        <v>0</v>
      </c>
      <c r="F273" s="6">
        <f t="shared" ca="1" si="111"/>
        <v>0</v>
      </c>
      <c r="G273" t="str">
        <f t="shared" ca="1" si="112"/>
        <v>On Time</v>
      </c>
      <c r="H273" s="5">
        <f t="shared" ca="1" si="113"/>
        <v>0.71527777777777801</v>
      </c>
      <c r="I273">
        <f t="shared" ca="1" si="105"/>
        <v>0.64897092979119486</v>
      </c>
      <c r="J273">
        <f t="shared" ca="1" si="105"/>
        <v>0.10061195773264775</v>
      </c>
      <c r="K273">
        <f t="shared" ca="1" si="114"/>
        <v>13</v>
      </c>
      <c r="L273" s="5">
        <f t="shared" ca="1" si="115"/>
        <v>0.72430555555555576</v>
      </c>
      <c r="M273" s="27">
        <f t="shared" ca="1" si="106"/>
        <v>0.84529469344603048</v>
      </c>
      <c r="N273" s="27">
        <f t="shared" ca="1" si="106"/>
        <v>7.8385018442532317E-2</v>
      </c>
      <c r="O273" s="8">
        <f t="shared" ca="1" si="116"/>
        <v>320</v>
      </c>
      <c r="P273" s="6">
        <f t="shared" ca="1" si="117"/>
        <v>0.22222222222222221</v>
      </c>
      <c r="Q273" s="5">
        <f t="shared" ca="1" si="118"/>
        <v>0.94652777777777797</v>
      </c>
      <c r="R273" s="27">
        <f t="shared" ca="1" si="107"/>
        <v>0.65076528399446432</v>
      </c>
      <c r="S273" s="27">
        <f t="shared" ca="1" si="107"/>
        <v>0.34954650146166821</v>
      </c>
      <c r="T273" s="27">
        <f t="shared" ca="1" si="119"/>
        <v>16</v>
      </c>
      <c r="U273" s="5">
        <f t="shared" ca="1" si="120"/>
        <v>0.95763888888888904</v>
      </c>
      <c r="V273" s="27">
        <f t="shared" ca="1" si="121"/>
        <v>349</v>
      </c>
      <c r="W273" s="35">
        <f t="shared" ca="1" si="122"/>
        <v>44197.957638888889</v>
      </c>
      <c r="X273" s="6" t="str">
        <f t="shared" ca="1" si="123"/>
        <v>Early Arrival</v>
      </c>
      <c r="Y273" s="6">
        <f t="shared" ca="1" si="124"/>
        <v>4.5833333329937886E-2</v>
      </c>
      <c r="Z273" s="8">
        <f t="shared" ca="1" si="108"/>
        <v>1</v>
      </c>
      <c r="AA273" s="8">
        <f t="shared" ca="1" si="125"/>
        <v>6</v>
      </c>
      <c r="AB273" s="8">
        <f t="shared" ca="1" si="109"/>
        <v>360</v>
      </c>
    </row>
    <row r="274" spans="1:28">
      <c r="A274" s="3">
        <v>0.71527777777777801</v>
      </c>
      <c r="B274" s="34">
        <v>44197.715277777781</v>
      </c>
      <c r="C274" s="8">
        <f t="shared" ca="1" si="104"/>
        <v>0.17775397092974743</v>
      </c>
      <c r="D274" s="8">
        <f t="shared" ca="1" si="104"/>
        <v>0.13918809416336952</v>
      </c>
      <c r="E274">
        <f t="shared" ca="1" si="110"/>
        <v>3</v>
      </c>
      <c r="F274" s="6">
        <f t="shared" ca="1" si="111"/>
        <v>2.0833333333333333E-3</v>
      </c>
      <c r="G274" t="str">
        <f t="shared" ca="1" si="112"/>
        <v>Late</v>
      </c>
      <c r="H274" s="5">
        <f t="shared" ca="1" si="113"/>
        <v>0.71736111111111134</v>
      </c>
      <c r="I274">
        <f t="shared" ca="1" si="105"/>
        <v>0.92166950502797085</v>
      </c>
      <c r="J274">
        <f t="shared" ca="1" si="105"/>
        <v>0.51526922469478398</v>
      </c>
      <c r="K274">
        <f t="shared" ca="1" si="114"/>
        <v>24</v>
      </c>
      <c r="L274" s="5">
        <f t="shared" ca="1" si="115"/>
        <v>0.73402777777777806</v>
      </c>
      <c r="M274" s="27">
        <f t="shared" ca="1" si="106"/>
        <v>0.45148951417233918</v>
      </c>
      <c r="N274" s="27">
        <f t="shared" ca="1" si="106"/>
        <v>0.33188034193001126</v>
      </c>
      <c r="O274" s="8">
        <f t="shared" ca="1" si="116"/>
        <v>334</v>
      </c>
      <c r="P274" s="6">
        <f t="shared" ca="1" si="117"/>
        <v>0.23194444444444443</v>
      </c>
      <c r="Q274" s="5">
        <f t="shared" ca="1" si="118"/>
        <v>0.96597222222222245</v>
      </c>
      <c r="R274" s="27">
        <f t="shared" ca="1" si="107"/>
        <v>0.19544693160145576</v>
      </c>
      <c r="S274" s="27">
        <f t="shared" ca="1" si="107"/>
        <v>0.67641158858582529</v>
      </c>
      <c r="T274" s="27">
        <f t="shared" ca="1" si="119"/>
        <v>28</v>
      </c>
      <c r="U274" s="5">
        <f t="shared" ca="1" si="120"/>
        <v>0.98541666666666694</v>
      </c>
      <c r="V274" s="27">
        <f t="shared" ca="1" si="121"/>
        <v>389</v>
      </c>
      <c r="W274" s="35">
        <f t="shared" ca="1" si="122"/>
        <v>44197.98541666667</v>
      </c>
      <c r="X274" s="6" t="str">
        <f t="shared" ca="1" si="123"/>
        <v>Early Arrival</v>
      </c>
      <c r="Y274" s="6">
        <f t="shared" ca="1" si="124"/>
        <v>1.805555554892635E-2</v>
      </c>
      <c r="Z274" s="8">
        <f t="shared" ca="1" si="108"/>
        <v>0</v>
      </c>
      <c r="AA274" s="8">
        <f t="shared" ca="1" si="125"/>
        <v>26</v>
      </c>
      <c r="AB274" s="8">
        <f t="shared" ca="1" si="109"/>
        <v>-260</v>
      </c>
    </row>
    <row r="275" spans="1:28">
      <c r="A275" s="11">
        <v>0.71527777777777801</v>
      </c>
      <c r="B275" s="34">
        <v>44197.715277777781</v>
      </c>
      <c r="C275" s="8">
        <f t="shared" ref="C275:D338" ca="1" si="126">RAND()</f>
        <v>0.45438394516249758</v>
      </c>
      <c r="D275" s="8">
        <f t="shared" ca="1" si="126"/>
        <v>0.37693366959789776</v>
      </c>
      <c r="E275">
        <f t="shared" ca="1" si="110"/>
        <v>10</v>
      </c>
      <c r="F275" s="6">
        <f t="shared" ca="1" si="111"/>
        <v>6.9444444444444441E-3</v>
      </c>
      <c r="G275" t="str">
        <f t="shared" ca="1" si="112"/>
        <v>Late</v>
      </c>
      <c r="H275" s="5">
        <f t="shared" ca="1" si="113"/>
        <v>0.72222222222222243</v>
      </c>
      <c r="I275">
        <f t="shared" ref="I275:J338" ca="1" si="127">RAND()</f>
        <v>2.7436837661454105E-2</v>
      </c>
      <c r="J275">
        <f t="shared" ca="1" si="127"/>
        <v>0.97775391615037544</v>
      </c>
      <c r="K275">
        <f t="shared" ca="1" si="114"/>
        <v>31</v>
      </c>
      <c r="L275" s="5">
        <f t="shared" ca="1" si="115"/>
        <v>0.74375000000000024</v>
      </c>
      <c r="M275" s="27">
        <f t="shared" ref="M275:N338" ca="1" si="128">RAND()</f>
        <v>0.79627824401927427</v>
      </c>
      <c r="N275" s="27">
        <f t="shared" ca="1" si="128"/>
        <v>0.30896588769651079</v>
      </c>
      <c r="O275" s="8">
        <f t="shared" ca="1" si="116"/>
        <v>333</v>
      </c>
      <c r="P275" s="6">
        <f t="shared" ca="1" si="117"/>
        <v>0.23124999999999998</v>
      </c>
      <c r="Q275" s="5">
        <f t="shared" ca="1" si="118"/>
        <v>0.9750000000000002</v>
      </c>
      <c r="R275" s="27">
        <f t="shared" ref="R275:S338" ca="1" si="129">RAND()</f>
        <v>0.43047235654795635</v>
      </c>
      <c r="S275" s="27">
        <f t="shared" ca="1" si="129"/>
        <v>0.18968890789630943</v>
      </c>
      <c r="T275" s="27">
        <f t="shared" ca="1" si="119"/>
        <v>11</v>
      </c>
      <c r="U275" s="5">
        <f t="shared" ca="1" si="120"/>
        <v>0.98263888888888906</v>
      </c>
      <c r="V275" s="27">
        <f t="shared" ca="1" si="121"/>
        <v>385</v>
      </c>
      <c r="W275" s="35">
        <f t="shared" ca="1" si="122"/>
        <v>44197.982638888891</v>
      </c>
      <c r="X275" s="6" t="str">
        <f t="shared" ca="1" si="123"/>
        <v>Early Arrival</v>
      </c>
      <c r="Y275" s="6">
        <f t="shared" ca="1" si="124"/>
        <v>2.0833333328482695E-2</v>
      </c>
      <c r="Z275" s="8">
        <f t="shared" ca="1" si="108"/>
        <v>0</v>
      </c>
      <c r="AA275" s="8">
        <f t="shared" ca="1" si="125"/>
        <v>30</v>
      </c>
      <c r="AB275" s="8">
        <f t="shared" ca="1" si="109"/>
        <v>-300</v>
      </c>
    </row>
    <row r="276" spans="1:28">
      <c r="A276" s="3">
        <v>0.71527777777777801</v>
      </c>
      <c r="B276" s="34">
        <v>44197.715277777781</v>
      </c>
      <c r="C276" s="8">
        <f t="shared" ca="1" si="126"/>
        <v>0.61830018488310345</v>
      </c>
      <c r="D276" s="8">
        <f t="shared" ca="1" si="126"/>
        <v>0.34573369162509482</v>
      </c>
      <c r="E276">
        <f t="shared" ca="1" si="110"/>
        <v>-1</v>
      </c>
      <c r="F276" s="6">
        <f t="shared" ca="1" si="111"/>
        <v>6.9444444444444447E-4</v>
      </c>
      <c r="G276" t="str">
        <f t="shared" ca="1" si="112"/>
        <v>Early Departure</v>
      </c>
      <c r="H276" s="5">
        <f t="shared" ca="1" si="113"/>
        <v>0.71458333333333357</v>
      </c>
      <c r="I276">
        <f t="shared" ca="1" si="127"/>
        <v>0.82253400173843561</v>
      </c>
      <c r="J276">
        <f t="shared" ca="1" si="127"/>
        <v>0.90512221531707515</v>
      </c>
      <c r="K276">
        <f t="shared" ca="1" si="114"/>
        <v>41</v>
      </c>
      <c r="L276" s="5">
        <f t="shared" ca="1" si="115"/>
        <v>0.7430555555555558</v>
      </c>
      <c r="M276" s="27">
        <f t="shared" ca="1" si="128"/>
        <v>0.69191328359206394</v>
      </c>
      <c r="N276" s="27">
        <f t="shared" ca="1" si="128"/>
        <v>0.2019479187974571</v>
      </c>
      <c r="O276" s="8">
        <f t="shared" ca="1" si="116"/>
        <v>327</v>
      </c>
      <c r="P276" s="6">
        <f t="shared" ca="1" si="117"/>
        <v>0.22708333333333333</v>
      </c>
      <c r="Q276" s="5">
        <f t="shared" ca="1" si="118"/>
        <v>0.97013888888888911</v>
      </c>
      <c r="R276" s="27">
        <f t="shared" ca="1" si="129"/>
        <v>0.46276243841534237</v>
      </c>
      <c r="S276" s="27">
        <f t="shared" ca="1" si="129"/>
        <v>0.28466259977778852</v>
      </c>
      <c r="T276" s="27">
        <f t="shared" ca="1" si="119"/>
        <v>14</v>
      </c>
      <c r="U276" s="5">
        <f t="shared" ca="1" si="120"/>
        <v>0.97986111111111129</v>
      </c>
      <c r="V276" s="27">
        <f t="shared" ca="1" si="121"/>
        <v>381</v>
      </c>
      <c r="W276" s="35">
        <f t="shared" ca="1" si="122"/>
        <v>44197.979861111111</v>
      </c>
      <c r="X276" s="6" t="str">
        <f t="shared" ca="1" si="123"/>
        <v>Early Arrival</v>
      </c>
      <c r="Y276" s="6">
        <f t="shared" ca="1" si="124"/>
        <v>2.361111110803904E-2</v>
      </c>
      <c r="Z276" s="8">
        <f t="shared" ca="1" si="108"/>
        <v>0</v>
      </c>
      <c r="AA276" s="8">
        <f t="shared" ca="1" si="125"/>
        <v>34</v>
      </c>
      <c r="AB276" s="8">
        <f t="shared" ca="1" si="109"/>
        <v>40</v>
      </c>
    </row>
    <row r="277" spans="1:28">
      <c r="A277" s="11">
        <v>0.71527777777777801</v>
      </c>
      <c r="B277" s="34">
        <v>44197.715277777781</v>
      </c>
      <c r="C277" s="8">
        <f t="shared" ca="1" si="126"/>
        <v>0.51663078465132273</v>
      </c>
      <c r="D277" s="8">
        <f t="shared" ca="1" si="126"/>
        <v>0.16085672286894948</v>
      </c>
      <c r="E277">
        <f t="shared" ca="1" si="110"/>
        <v>4</v>
      </c>
      <c r="F277" s="6">
        <f t="shared" ca="1" si="111"/>
        <v>2.7777777777777779E-3</v>
      </c>
      <c r="G277" t="str">
        <f t="shared" ca="1" si="112"/>
        <v>Late</v>
      </c>
      <c r="H277" s="5">
        <f t="shared" ca="1" si="113"/>
        <v>0.71805555555555578</v>
      </c>
      <c r="I277">
        <f t="shared" ca="1" si="127"/>
        <v>0.88255719487867934</v>
      </c>
      <c r="J277">
        <f t="shared" ca="1" si="127"/>
        <v>0.77451870877042095</v>
      </c>
      <c r="K277">
        <f t="shared" ca="1" si="114"/>
        <v>34</v>
      </c>
      <c r="L277" s="5">
        <f t="shared" ca="1" si="115"/>
        <v>0.74166666666666692</v>
      </c>
      <c r="M277" s="27">
        <f t="shared" ca="1" si="128"/>
        <v>0.55188451878467959</v>
      </c>
      <c r="N277" s="27">
        <f t="shared" ca="1" si="128"/>
        <v>0.58237874982964877</v>
      </c>
      <c r="O277" s="8">
        <f t="shared" ca="1" si="116"/>
        <v>350</v>
      </c>
      <c r="P277" s="6">
        <f t="shared" ca="1" si="117"/>
        <v>0.24305555555555555</v>
      </c>
      <c r="Q277" s="5">
        <f t="shared" ca="1" si="118"/>
        <v>0.9847222222222225</v>
      </c>
      <c r="R277" s="27">
        <f t="shared" ca="1" si="129"/>
        <v>0.24889369284456686</v>
      </c>
      <c r="S277" s="27">
        <f t="shared" ca="1" si="129"/>
        <v>0.14984305626121064</v>
      </c>
      <c r="T277" s="27">
        <f t="shared" ca="1" si="119"/>
        <v>10</v>
      </c>
      <c r="U277" s="5">
        <f t="shared" ca="1" si="120"/>
        <v>0.99166666666666692</v>
      </c>
      <c r="V277" s="27">
        <f t="shared" ca="1" si="121"/>
        <v>398</v>
      </c>
      <c r="W277" s="35">
        <f t="shared" ca="1" si="122"/>
        <v>44197.991666666669</v>
      </c>
      <c r="X277" s="6" t="str">
        <f t="shared" ca="1" si="123"/>
        <v>Early Arrival</v>
      </c>
      <c r="Y277" s="6">
        <f t="shared" ca="1" si="124"/>
        <v>1.1805555550381541E-2</v>
      </c>
      <c r="Z277" s="8">
        <f t="shared" ca="1" si="108"/>
        <v>0</v>
      </c>
      <c r="AA277" s="8">
        <f t="shared" ca="1" si="125"/>
        <v>17</v>
      </c>
      <c r="AB277" s="8">
        <f t="shared" ca="1" si="109"/>
        <v>-170</v>
      </c>
    </row>
    <row r="278" spans="1:28">
      <c r="A278" s="3">
        <v>0.71527777777777801</v>
      </c>
      <c r="B278" s="34">
        <v>44197.715277777781</v>
      </c>
      <c r="C278" s="8">
        <f t="shared" ca="1" si="126"/>
        <v>0.6352542566668109</v>
      </c>
      <c r="D278" s="8">
        <f t="shared" ca="1" si="126"/>
        <v>0.62161629584112699</v>
      </c>
      <c r="E278">
        <f t="shared" ca="1" si="110"/>
        <v>-3</v>
      </c>
      <c r="F278" s="6">
        <f t="shared" ca="1" si="111"/>
        <v>2.0833333333333333E-3</v>
      </c>
      <c r="G278" t="str">
        <f t="shared" ca="1" si="112"/>
        <v>Early Departure</v>
      </c>
      <c r="H278" s="5">
        <f t="shared" ca="1" si="113"/>
        <v>0.71319444444444469</v>
      </c>
      <c r="I278">
        <f t="shared" ca="1" si="127"/>
        <v>0.51797757371979769</v>
      </c>
      <c r="J278">
        <f t="shared" ca="1" si="127"/>
        <v>0.62646084756457732</v>
      </c>
      <c r="K278">
        <f t="shared" ca="1" si="114"/>
        <v>28</v>
      </c>
      <c r="L278" s="5">
        <f t="shared" ca="1" si="115"/>
        <v>0.73263888888888917</v>
      </c>
      <c r="M278" s="27">
        <f t="shared" ca="1" si="128"/>
        <v>0.1430925638805679</v>
      </c>
      <c r="N278" s="27">
        <f t="shared" ca="1" si="128"/>
        <v>0.32221989328257561</v>
      </c>
      <c r="O278" s="8">
        <f t="shared" ca="1" si="116"/>
        <v>333</v>
      </c>
      <c r="P278" s="6">
        <f t="shared" ca="1" si="117"/>
        <v>0.23124999999999998</v>
      </c>
      <c r="Q278" s="5">
        <f t="shared" ca="1" si="118"/>
        <v>0.96388888888888913</v>
      </c>
      <c r="R278" s="27">
        <f t="shared" ca="1" si="129"/>
        <v>0.69085125184017271</v>
      </c>
      <c r="S278" s="27">
        <f t="shared" ca="1" si="129"/>
        <v>0.51291820597501125</v>
      </c>
      <c r="T278" s="27">
        <f t="shared" ca="1" si="119"/>
        <v>21</v>
      </c>
      <c r="U278" s="5">
        <f t="shared" ca="1" si="120"/>
        <v>0.97847222222222241</v>
      </c>
      <c r="V278" s="27">
        <f t="shared" ca="1" si="121"/>
        <v>379</v>
      </c>
      <c r="W278" s="35">
        <f t="shared" ca="1" si="122"/>
        <v>44197.978472222225</v>
      </c>
      <c r="X278" s="6" t="str">
        <f t="shared" ca="1" si="123"/>
        <v>Early Arrival</v>
      </c>
      <c r="Y278" s="6">
        <f t="shared" ca="1" si="124"/>
        <v>2.4999999994179234E-2</v>
      </c>
      <c r="Z278" s="8">
        <f t="shared" ca="1" si="108"/>
        <v>0</v>
      </c>
      <c r="AA278" s="8">
        <f t="shared" ca="1" si="125"/>
        <v>36</v>
      </c>
      <c r="AB278" s="8">
        <f t="shared" ca="1" si="109"/>
        <v>60</v>
      </c>
    </row>
    <row r="279" spans="1:28">
      <c r="A279" s="11">
        <v>0.71527777777777801</v>
      </c>
      <c r="B279" s="34">
        <v>44197.715277777781</v>
      </c>
      <c r="C279" s="8">
        <f t="shared" ca="1" si="126"/>
        <v>0.27131302377924593</v>
      </c>
      <c r="D279" s="8">
        <f t="shared" ca="1" si="126"/>
        <v>0.36735833387577943</v>
      </c>
      <c r="E279">
        <f t="shared" ca="1" si="110"/>
        <v>10</v>
      </c>
      <c r="F279" s="6">
        <f t="shared" ca="1" si="111"/>
        <v>6.9444444444444441E-3</v>
      </c>
      <c r="G279" t="str">
        <f t="shared" ca="1" si="112"/>
        <v>Late</v>
      </c>
      <c r="H279" s="5">
        <f t="shared" ca="1" si="113"/>
        <v>0.72222222222222243</v>
      </c>
      <c r="I279">
        <f t="shared" ca="1" si="127"/>
        <v>0.38703483479152334</v>
      </c>
      <c r="J279">
        <f t="shared" ca="1" si="127"/>
        <v>0.20348715934394468</v>
      </c>
      <c r="K279">
        <f t="shared" ca="1" si="114"/>
        <v>15</v>
      </c>
      <c r="L279" s="5">
        <f t="shared" ca="1" si="115"/>
        <v>0.73263888888888906</v>
      </c>
      <c r="M279" s="27">
        <f t="shared" ca="1" si="128"/>
        <v>0.83403756262238482</v>
      </c>
      <c r="N279" s="27">
        <f t="shared" ca="1" si="128"/>
        <v>0.64555446605254674</v>
      </c>
      <c r="O279" s="8">
        <f t="shared" ca="1" si="116"/>
        <v>355</v>
      </c>
      <c r="P279" s="6">
        <f t="shared" ca="1" si="117"/>
        <v>0.24652777777777779</v>
      </c>
      <c r="Q279" s="5">
        <f t="shared" ca="1" si="118"/>
        <v>0.97916666666666685</v>
      </c>
      <c r="R279" s="27">
        <f t="shared" ca="1" si="129"/>
        <v>0.48276355651112646</v>
      </c>
      <c r="S279" s="27">
        <f t="shared" ca="1" si="129"/>
        <v>0.12429529035459419</v>
      </c>
      <c r="T279" s="27">
        <f t="shared" ca="1" si="119"/>
        <v>9</v>
      </c>
      <c r="U279" s="5">
        <f t="shared" ca="1" si="120"/>
        <v>0.98541666666666683</v>
      </c>
      <c r="V279" s="27">
        <f t="shared" ca="1" si="121"/>
        <v>389</v>
      </c>
      <c r="W279" s="35">
        <f t="shared" ca="1" si="122"/>
        <v>44197.98541666667</v>
      </c>
      <c r="X279" s="6" t="str">
        <f t="shared" ca="1" si="123"/>
        <v>Early Arrival</v>
      </c>
      <c r="Y279" s="6">
        <f t="shared" ca="1" si="124"/>
        <v>1.805555554892635E-2</v>
      </c>
      <c r="Z279" s="8">
        <f t="shared" ca="1" si="108"/>
        <v>0</v>
      </c>
      <c r="AA279" s="8">
        <f t="shared" ca="1" si="125"/>
        <v>26</v>
      </c>
      <c r="AB279" s="8">
        <f t="shared" ca="1" si="109"/>
        <v>-260</v>
      </c>
    </row>
    <row r="280" spans="1:28">
      <c r="A280" s="3">
        <v>0.71527777777777801</v>
      </c>
      <c r="B280" s="34">
        <v>44197.715277777781</v>
      </c>
      <c r="C280" s="8">
        <f t="shared" ca="1" si="126"/>
        <v>0.76713100817272262</v>
      </c>
      <c r="D280" s="8">
        <f t="shared" ca="1" si="126"/>
        <v>0.16489125125166693</v>
      </c>
      <c r="E280">
        <f t="shared" ca="1" si="110"/>
        <v>-1</v>
      </c>
      <c r="F280" s="6">
        <f t="shared" ca="1" si="111"/>
        <v>6.9444444444444447E-4</v>
      </c>
      <c r="G280" t="str">
        <f t="shared" ca="1" si="112"/>
        <v>Early Departure</v>
      </c>
      <c r="H280" s="5">
        <f t="shared" ca="1" si="113"/>
        <v>0.71458333333333357</v>
      </c>
      <c r="I280">
        <f t="shared" ca="1" si="127"/>
        <v>0.93980533088438334</v>
      </c>
      <c r="J280">
        <f t="shared" ca="1" si="127"/>
        <v>0.61169392533905675</v>
      </c>
      <c r="K280">
        <f t="shared" ca="1" si="114"/>
        <v>27</v>
      </c>
      <c r="L280" s="5">
        <f t="shared" ca="1" si="115"/>
        <v>0.73333333333333361</v>
      </c>
      <c r="M280" s="27">
        <f t="shared" ca="1" si="128"/>
        <v>0.93960585868706181</v>
      </c>
      <c r="N280" s="27">
        <f t="shared" ca="1" si="128"/>
        <v>0.89958888055464459</v>
      </c>
      <c r="O280" s="8">
        <f t="shared" ca="1" si="116"/>
        <v>381</v>
      </c>
      <c r="P280" s="6">
        <f t="shared" ca="1" si="117"/>
        <v>0.26458333333333334</v>
      </c>
      <c r="Q280" s="5">
        <f t="shared" ca="1" si="118"/>
        <v>0.99791666666666701</v>
      </c>
      <c r="R280" s="27">
        <f t="shared" ca="1" si="129"/>
        <v>0.32751446350789937</v>
      </c>
      <c r="S280" s="27">
        <f t="shared" ca="1" si="129"/>
        <v>8.2085804876526058E-3</v>
      </c>
      <c r="T280" s="27">
        <f t="shared" ca="1" si="119"/>
        <v>6</v>
      </c>
      <c r="U280" s="5">
        <f t="shared" ca="1" si="120"/>
        <v>1.0020833333333337</v>
      </c>
      <c r="V280" s="27">
        <f t="shared" ca="1" si="121"/>
        <v>413</v>
      </c>
      <c r="W280" s="35">
        <f t="shared" ca="1" si="122"/>
        <v>44198.00208333334</v>
      </c>
      <c r="X280" s="6" t="str">
        <f t="shared" ca="1" si="123"/>
        <v>Early Arrival</v>
      </c>
      <c r="Y280" s="6">
        <f t="shared" ca="1" si="124"/>
        <v>1.3888888788642362E-3</v>
      </c>
      <c r="Z280" s="8">
        <f t="shared" ca="1" si="108"/>
        <v>0</v>
      </c>
      <c r="AA280" s="8">
        <f t="shared" ca="1" si="125"/>
        <v>2</v>
      </c>
      <c r="AB280" s="8">
        <f t="shared" ca="1" si="109"/>
        <v>-20</v>
      </c>
    </row>
    <row r="281" spans="1:28">
      <c r="A281" s="11">
        <v>0.71527777777777801</v>
      </c>
      <c r="B281" s="34">
        <v>44197.715277777781</v>
      </c>
      <c r="C281" s="8">
        <f t="shared" ca="1" si="126"/>
        <v>0.65510948836112626</v>
      </c>
      <c r="D281" s="8">
        <f t="shared" ca="1" si="126"/>
        <v>1.4647297983023333E-2</v>
      </c>
      <c r="E281">
        <f t="shared" ca="1" si="110"/>
        <v>0</v>
      </c>
      <c r="F281" s="6">
        <f t="shared" ca="1" si="111"/>
        <v>0</v>
      </c>
      <c r="G281" t="str">
        <f t="shared" ca="1" si="112"/>
        <v>On Time</v>
      </c>
      <c r="H281" s="5">
        <f t="shared" ca="1" si="113"/>
        <v>0.71527777777777801</v>
      </c>
      <c r="I281">
        <f t="shared" ca="1" si="127"/>
        <v>0.92197066457147647</v>
      </c>
      <c r="J281">
        <f t="shared" ca="1" si="127"/>
        <v>0.45174057210572816</v>
      </c>
      <c r="K281">
        <f t="shared" ca="1" si="114"/>
        <v>22</v>
      </c>
      <c r="L281" s="5">
        <f t="shared" ca="1" si="115"/>
        <v>0.73055555555555574</v>
      </c>
      <c r="M281" s="27">
        <f t="shared" ca="1" si="128"/>
        <v>0.2778341995843735</v>
      </c>
      <c r="N281" s="27">
        <f t="shared" ca="1" si="128"/>
        <v>0.54143050842181861</v>
      </c>
      <c r="O281" s="8">
        <f t="shared" ca="1" si="116"/>
        <v>344</v>
      </c>
      <c r="P281" s="6">
        <f t="shared" ca="1" si="117"/>
        <v>0.2388888888888889</v>
      </c>
      <c r="Q281" s="5">
        <f t="shared" ca="1" si="118"/>
        <v>0.96944444444444466</v>
      </c>
      <c r="R281" s="27">
        <f t="shared" ca="1" si="129"/>
        <v>0.63199781606702843</v>
      </c>
      <c r="S281" s="27">
        <f t="shared" ca="1" si="129"/>
        <v>0.6696608493357209</v>
      </c>
      <c r="T281" s="27">
        <f t="shared" ca="1" si="119"/>
        <v>27</v>
      </c>
      <c r="U281" s="5">
        <f t="shared" ca="1" si="120"/>
        <v>0.98819444444444471</v>
      </c>
      <c r="V281" s="27">
        <f t="shared" ca="1" si="121"/>
        <v>393</v>
      </c>
      <c r="W281" s="35">
        <f t="shared" ca="1" si="122"/>
        <v>44197.98819444445</v>
      </c>
      <c r="X281" s="6" t="str">
        <f t="shared" ca="1" si="123"/>
        <v>Early Arrival</v>
      </c>
      <c r="Y281" s="6">
        <f t="shared" ca="1" si="124"/>
        <v>1.5277777769370005E-2</v>
      </c>
      <c r="Z281" s="8">
        <f t="shared" ca="1" si="108"/>
        <v>0</v>
      </c>
      <c r="AA281" s="8">
        <f t="shared" ca="1" si="125"/>
        <v>22</v>
      </c>
      <c r="AB281" s="8">
        <f t="shared" ca="1" si="109"/>
        <v>-220</v>
      </c>
    </row>
    <row r="282" spans="1:28">
      <c r="A282" s="3">
        <v>0.71527777777777801</v>
      </c>
      <c r="B282" s="34">
        <v>44197.715277777781</v>
      </c>
      <c r="C282" s="8">
        <f t="shared" ca="1" si="126"/>
        <v>0.55550322192571411</v>
      </c>
      <c r="D282" s="8">
        <f t="shared" ca="1" si="126"/>
        <v>0.69765140319522634</v>
      </c>
      <c r="E282">
        <f t="shared" ca="1" si="110"/>
        <v>-4</v>
      </c>
      <c r="F282" s="6">
        <f t="shared" ca="1" si="111"/>
        <v>2.7777777777777779E-3</v>
      </c>
      <c r="G282" t="str">
        <f t="shared" ca="1" si="112"/>
        <v>Early Departure</v>
      </c>
      <c r="H282" s="5">
        <f t="shared" ca="1" si="113"/>
        <v>0.71250000000000024</v>
      </c>
      <c r="I282">
        <f t="shared" ca="1" si="127"/>
        <v>0.85697576590686109</v>
      </c>
      <c r="J282">
        <f t="shared" ca="1" si="127"/>
        <v>0.39891196102506687</v>
      </c>
      <c r="K282">
        <f t="shared" ca="1" si="114"/>
        <v>20</v>
      </c>
      <c r="L282" s="5">
        <f t="shared" ca="1" si="115"/>
        <v>0.72638888888888908</v>
      </c>
      <c r="M282" s="27">
        <f t="shared" ca="1" si="128"/>
        <v>0.21536083376041104</v>
      </c>
      <c r="N282" s="27">
        <f t="shared" ca="1" si="128"/>
        <v>0.31147490899064367</v>
      </c>
      <c r="O282" s="8">
        <f t="shared" ca="1" si="116"/>
        <v>333</v>
      </c>
      <c r="P282" s="6">
        <f t="shared" ca="1" si="117"/>
        <v>0.23124999999999998</v>
      </c>
      <c r="Q282" s="5">
        <f t="shared" ca="1" si="118"/>
        <v>0.95763888888888904</v>
      </c>
      <c r="R282" s="27">
        <f t="shared" ca="1" si="129"/>
        <v>3.2334112845411322E-2</v>
      </c>
      <c r="S282" s="27">
        <f t="shared" ca="1" si="129"/>
        <v>0.69269688586206757</v>
      </c>
      <c r="T282" s="27">
        <f t="shared" ca="1" si="119"/>
        <v>16</v>
      </c>
      <c r="U282" s="5">
        <f t="shared" ca="1" si="120"/>
        <v>0.96875000000000011</v>
      </c>
      <c r="V282" s="27">
        <f t="shared" ca="1" si="121"/>
        <v>365</v>
      </c>
      <c r="W282" s="35">
        <f t="shared" ca="1" si="122"/>
        <v>44197.96875</v>
      </c>
      <c r="X282" s="6" t="str">
        <f t="shared" ca="1" si="123"/>
        <v>Early Arrival</v>
      </c>
      <c r="Y282" s="6">
        <f t="shared" ca="1" si="124"/>
        <v>3.4722222218988463E-2</v>
      </c>
      <c r="Z282" s="8">
        <f t="shared" ca="1" si="108"/>
        <v>0</v>
      </c>
      <c r="AA282" s="8">
        <f t="shared" ca="1" si="125"/>
        <v>50</v>
      </c>
      <c r="AB282" s="8">
        <f t="shared" ca="1" si="109"/>
        <v>200</v>
      </c>
    </row>
    <row r="283" spans="1:28">
      <c r="A283" s="11">
        <v>0.71527777777777801</v>
      </c>
      <c r="B283" s="34">
        <v>44197.715277777781</v>
      </c>
      <c r="C283" s="8">
        <f t="shared" ca="1" si="126"/>
        <v>0.21684692760020652</v>
      </c>
      <c r="D283" s="8">
        <f t="shared" ca="1" si="126"/>
        <v>0.35118169048925896</v>
      </c>
      <c r="E283">
        <f t="shared" ca="1" si="110"/>
        <v>9</v>
      </c>
      <c r="F283" s="6">
        <f t="shared" ca="1" si="111"/>
        <v>6.2499999999999995E-3</v>
      </c>
      <c r="G283" t="str">
        <f t="shared" ca="1" si="112"/>
        <v>Late</v>
      </c>
      <c r="H283" s="5">
        <f t="shared" ca="1" si="113"/>
        <v>0.72152777777777799</v>
      </c>
      <c r="I283">
        <f t="shared" ca="1" si="127"/>
        <v>0.76550606860387571</v>
      </c>
      <c r="J283">
        <f t="shared" ca="1" si="127"/>
        <v>0.47401525896182339</v>
      </c>
      <c r="K283">
        <f t="shared" ca="1" si="114"/>
        <v>23</v>
      </c>
      <c r="L283" s="5">
        <f t="shared" ca="1" si="115"/>
        <v>0.73750000000000027</v>
      </c>
      <c r="M283" s="27">
        <f t="shared" ca="1" si="128"/>
        <v>0.53010464652109135</v>
      </c>
      <c r="N283" s="27">
        <f t="shared" ca="1" si="128"/>
        <v>3.2463800759882755E-2</v>
      </c>
      <c r="O283" s="8">
        <f t="shared" ca="1" si="116"/>
        <v>318</v>
      </c>
      <c r="P283" s="6">
        <f t="shared" ca="1" si="117"/>
        <v>0.22083333333333333</v>
      </c>
      <c r="Q283" s="5">
        <f t="shared" ca="1" si="118"/>
        <v>0.95833333333333359</v>
      </c>
      <c r="R283" s="27">
        <f t="shared" ca="1" si="129"/>
        <v>0.53935626657961744</v>
      </c>
      <c r="S283" s="27">
        <f t="shared" ca="1" si="129"/>
        <v>0.67591827096331558</v>
      </c>
      <c r="T283" s="27">
        <f t="shared" ca="1" si="119"/>
        <v>28</v>
      </c>
      <c r="U283" s="5">
        <f t="shared" ca="1" si="120"/>
        <v>0.97777777777777808</v>
      </c>
      <c r="V283" s="27">
        <f t="shared" ca="1" si="121"/>
        <v>378</v>
      </c>
      <c r="W283" s="35">
        <f t="shared" ca="1" si="122"/>
        <v>44197.977777777778</v>
      </c>
      <c r="X283" s="6" t="str">
        <f t="shared" ca="1" si="123"/>
        <v>Early Arrival</v>
      </c>
      <c r="Y283" s="6">
        <f t="shared" ca="1" si="124"/>
        <v>2.569444444088731E-2</v>
      </c>
      <c r="Z283" s="8">
        <f t="shared" ca="1" si="108"/>
        <v>0</v>
      </c>
      <c r="AA283" s="8">
        <f t="shared" ca="1" si="125"/>
        <v>37</v>
      </c>
      <c r="AB283" s="8">
        <f t="shared" ca="1" si="109"/>
        <v>70</v>
      </c>
    </row>
    <row r="284" spans="1:28">
      <c r="A284" s="3">
        <v>0.71527777777777801</v>
      </c>
      <c r="B284" s="34">
        <v>44197.715277777781</v>
      </c>
      <c r="C284" s="8">
        <f t="shared" ca="1" si="126"/>
        <v>0.19527507394466714</v>
      </c>
      <c r="D284" s="8">
        <f t="shared" ca="1" si="126"/>
        <v>0.21655050736389103</v>
      </c>
      <c r="E284">
        <f t="shared" ca="1" si="110"/>
        <v>5</v>
      </c>
      <c r="F284" s="6">
        <f t="shared" ca="1" si="111"/>
        <v>3.472222222222222E-3</v>
      </c>
      <c r="G284" t="str">
        <f t="shared" ca="1" si="112"/>
        <v>Late</v>
      </c>
      <c r="H284" s="5">
        <f t="shared" ca="1" si="113"/>
        <v>0.71875000000000022</v>
      </c>
      <c r="I284">
        <f t="shared" ca="1" si="127"/>
        <v>0.11466098838418226</v>
      </c>
      <c r="J284">
        <f t="shared" ca="1" si="127"/>
        <v>0.62646981855717609</v>
      </c>
      <c r="K284">
        <f t="shared" ca="1" si="114"/>
        <v>25</v>
      </c>
      <c r="L284" s="5">
        <f t="shared" ca="1" si="115"/>
        <v>0.73611111111111138</v>
      </c>
      <c r="M284" s="27">
        <f t="shared" ca="1" si="128"/>
        <v>0.16839272388498516</v>
      </c>
      <c r="N284" s="27">
        <f t="shared" ca="1" si="128"/>
        <v>0.68638780566785507</v>
      </c>
      <c r="O284" s="8">
        <f t="shared" ca="1" si="116"/>
        <v>350</v>
      </c>
      <c r="P284" s="6">
        <f t="shared" ca="1" si="117"/>
        <v>0.24305555555555555</v>
      </c>
      <c r="Q284" s="5">
        <f t="shared" ca="1" si="118"/>
        <v>0.97916666666666696</v>
      </c>
      <c r="R284" s="27">
        <f t="shared" ca="1" si="129"/>
        <v>0.15907838759854576</v>
      </c>
      <c r="S284" s="27">
        <f t="shared" ca="1" si="129"/>
        <v>0.27916741547667234</v>
      </c>
      <c r="T284" s="27">
        <f t="shared" ca="1" si="119"/>
        <v>14</v>
      </c>
      <c r="U284" s="5">
        <f t="shared" ca="1" si="120"/>
        <v>0.98888888888888915</v>
      </c>
      <c r="V284" s="27">
        <f t="shared" ca="1" si="121"/>
        <v>394</v>
      </c>
      <c r="W284" s="35">
        <f t="shared" ca="1" si="122"/>
        <v>44197.988888888889</v>
      </c>
      <c r="X284" s="6" t="str">
        <f t="shared" ca="1" si="123"/>
        <v>Early Arrival</v>
      </c>
      <c r="Y284" s="6">
        <f t="shared" ca="1" si="124"/>
        <v>1.4583333329937886E-2</v>
      </c>
      <c r="Z284" s="8">
        <f t="shared" ca="1" si="108"/>
        <v>0</v>
      </c>
      <c r="AA284" s="8">
        <f t="shared" ca="1" si="125"/>
        <v>21</v>
      </c>
      <c r="AB284" s="8">
        <f t="shared" ca="1" si="109"/>
        <v>-210</v>
      </c>
    </row>
    <row r="285" spans="1:28">
      <c r="A285" s="11">
        <v>0.71527777777777801</v>
      </c>
      <c r="B285" s="34">
        <v>44197.715277777781</v>
      </c>
      <c r="C285" s="8">
        <f t="shared" ca="1" si="126"/>
        <v>0.70142629245845189</v>
      </c>
      <c r="D285" s="8">
        <f t="shared" ca="1" si="126"/>
        <v>0.38946813439738859</v>
      </c>
      <c r="E285">
        <f t="shared" ca="1" si="110"/>
        <v>-2</v>
      </c>
      <c r="F285" s="6">
        <f t="shared" ca="1" si="111"/>
        <v>1.3888888888888889E-3</v>
      </c>
      <c r="G285" t="str">
        <f t="shared" ca="1" si="112"/>
        <v>Early Departure</v>
      </c>
      <c r="H285" s="5">
        <f t="shared" ca="1" si="113"/>
        <v>0.71388888888888913</v>
      </c>
      <c r="I285">
        <f t="shared" ca="1" si="127"/>
        <v>0.74211572995857866</v>
      </c>
      <c r="J285">
        <f t="shared" ca="1" si="127"/>
        <v>0.92233855985685831</v>
      </c>
      <c r="K285">
        <f t="shared" ca="1" si="114"/>
        <v>43</v>
      </c>
      <c r="L285" s="5">
        <f t="shared" ca="1" si="115"/>
        <v>0.74375000000000024</v>
      </c>
      <c r="M285" s="27">
        <f t="shared" ca="1" si="128"/>
        <v>0.34068178939101479</v>
      </c>
      <c r="N285" s="27">
        <f t="shared" ca="1" si="128"/>
        <v>0.63270190785043945</v>
      </c>
      <c r="O285" s="8">
        <f t="shared" ca="1" si="116"/>
        <v>354</v>
      </c>
      <c r="P285" s="6">
        <f t="shared" ca="1" si="117"/>
        <v>0.24583333333333335</v>
      </c>
      <c r="Q285" s="5">
        <f t="shared" ca="1" si="118"/>
        <v>0.98958333333333359</v>
      </c>
      <c r="R285" s="27">
        <f t="shared" ca="1" si="129"/>
        <v>0.88320772556431759</v>
      </c>
      <c r="S285" s="27">
        <f t="shared" ca="1" si="129"/>
        <v>0.44914278798573282</v>
      </c>
      <c r="T285" s="27">
        <f t="shared" ca="1" si="119"/>
        <v>19</v>
      </c>
      <c r="U285" s="5">
        <f t="shared" ca="1" si="120"/>
        <v>1.002777777777778</v>
      </c>
      <c r="V285" s="27">
        <f t="shared" ca="1" si="121"/>
        <v>414</v>
      </c>
      <c r="W285" s="35">
        <f t="shared" ca="1" si="122"/>
        <v>44198.00277777778</v>
      </c>
      <c r="X285" s="6" t="str">
        <f t="shared" ca="1" si="123"/>
        <v>Early Arrival</v>
      </c>
      <c r="Y285" s="6">
        <f t="shared" ca="1" si="124"/>
        <v>6.9444443943211809E-4</v>
      </c>
      <c r="Z285" s="8">
        <f t="shared" ca="1" si="108"/>
        <v>0</v>
      </c>
      <c r="AA285" s="8">
        <f t="shared" ca="1" si="125"/>
        <v>1</v>
      </c>
      <c r="AB285" s="8">
        <f t="shared" ca="1" si="109"/>
        <v>-10</v>
      </c>
    </row>
    <row r="286" spans="1:28">
      <c r="A286" s="3">
        <v>0.71527777777777801</v>
      </c>
      <c r="B286" s="34">
        <v>44197.715277777781</v>
      </c>
      <c r="C286" s="8">
        <f t="shared" ca="1" si="126"/>
        <v>0.61314811962273985</v>
      </c>
      <c r="D286" s="8">
        <f t="shared" ca="1" si="126"/>
        <v>0.40304937461954371</v>
      </c>
      <c r="E286">
        <f t="shared" ca="1" si="110"/>
        <v>-2</v>
      </c>
      <c r="F286" s="6">
        <f t="shared" ca="1" si="111"/>
        <v>1.3888888888888889E-3</v>
      </c>
      <c r="G286" t="str">
        <f t="shared" ca="1" si="112"/>
        <v>Early Departure</v>
      </c>
      <c r="H286" s="5">
        <f t="shared" ca="1" si="113"/>
        <v>0.71388888888888913</v>
      </c>
      <c r="I286">
        <f t="shared" ca="1" si="127"/>
        <v>0.18859647157516979</v>
      </c>
      <c r="J286">
        <f t="shared" ca="1" si="127"/>
        <v>0.92386054512904481</v>
      </c>
      <c r="K286">
        <f t="shared" ca="1" si="114"/>
        <v>30</v>
      </c>
      <c r="L286" s="5">
        <f t="shared" ca="1" si="115"/>
        <v>0.7347222222222225</v>
      </c>
      <c r="M286" s="27">
        <f t="shared" ca="1" si="128"/>
        <v>0.35765226066999889</v>
      </c>
      <c r="N286" s="27">
        <f t="shared" ca="1" si="128"/>
        <v>0.23385893949935077</v>
      </c>
      <c r="O286" s="8">
        <f t="shared" ca="1" si="116"/>
        <v>328</v>
      </c>
      <c r="P286" s="6">
        <f t="shared" ca="1" si="117"/>
        <v>0.22777777777777777</v>
      </c>
      <c r="Q286" s="5">
        <f t="shared" ca="1" si="118"/>
        <v>0.96250000000000024</v>
      </c>
      <c r="R286" s="27">
        <f t="shared" ca="1" si="129"/>
        <v>0.44322930577281661</v>
      </c>
      <c r="S286" s="27">
        <f t="shared" ca="1" si="129"/>
        <v>0.23894601429664242</v>
      </c>
      <c r="T286" s="27">
        <f t="shared" ca="1" si="119"/>
        <v>12</v>
      </c>
      <c r="U286" s="5">
        <f t="shared" ca="1" si="120"/>
        <v>0.97083333333333355</v>
      </c>
      <c r="V286" s="27">
        <f t="shared" ca="1" si="121"/>
        <v>368</v>
      </c>
      <c r="W286" s="35">
        <f t="shared" ca="1" si="122"/>
        <v>44197.97083333334</v>
      </c>
      <c r="X286" s="6" t="str">
        <f t="shared" ca="1" si="123"/>
        <v>Early Arrival</v>
      </c>
      <c r="Y286" s="6">
        <f t="shared" ca="1" si="124"/>
        <v>3.2638888878864236E-2</v>
      </c>
      <c r="Z286" s="8">
        <f t="shared" ca="1" si="108"/>
        <v>0</v>
      </c>
      <c r="AA286" s="8">
        <f t="shared" ca="1" si="125"/>
        <v>47</v>
      </c>
      <c r="AB286" s="8">
        <f t="shared" ca="1" si="109"/>
        <v>170</v>
      </c>
    </row>
    <row r="287" spans="1:28">
      <c r="A287" s="11">
        <v>0.71527777777777801</v>
      </c>
      <c r="B287" s="34">
        <v>44197.715277777781</v>
      </c>
      <c r="C287" s="8">
        <f t="shared" ca="1" si="126"/>
        <v>0.79365631622998445</v>
      </c>
      <c r="D287" s="8">
        <f t="shared" ca="1" si="126"/>
        <v>0.97035708268024778</v>
      </c>
      <c r="E287">
        <f t="shared" ca="1" si="110"/>
        <v>-11</v>
      </c>
      <c r="F287" s="6">
        <f t="shared" ca="1" si="111"/>
        <v>7.6388888888888886E-3</v>
      </c>
      <c r="G287" t="str">
        <f t="shared" ca="1" si="112"/>
        <v>Early Departure</v>
      </c>
      <c r="H287" s="5">
        <f t="shared" ca="1" si="113"/>
        <v>0.70763888888888915</v>
      </c>
      <c r="I287">
        <f t="shared" ca="1" si="127"/>
        <v>0.31342769181171903</v>
      </c>
      <c r="J287">
        <f t="shared" ca="1" si="127"/>
        <v>0.39631717227187857</v>
      </c>
      <c r="K287">
        <f t="shared" ca="1" si="114"/>
        <v>20</v>
      </c>
      <c r="L287" s="5">
        <f t="shared" ca="1" si="115"/>
        <v>0.72152777777777799</v>
      </c>
      <c r="M287" s="27">
        <f t="shared" ca="1" si="128"/>
        <v>0.91150694546211319</v>
      </c>
      <c r="N287" s="27">
        <f t="shared" ca="1" si="128"/>
        <v>0.74208018481216032</v>
      </c>
      <c r="O287" s="8">
        <f t="shared" ca="1" si="116"/>
        <v>363</v>
      </c>
      <c r="P287" s="6">
        <f t="shared" ca="1" si="117"/>
        <v>0.25208333333333333</v>
      </c>
      <c r="Q287" s="5">
        <f t="shared" ca="1" si="118"/>
        <v>0.97361111111111132</v>
      </c>
      <c r="R287" s="27">
        <f t="shared" ca="1" si="129"/>
        <v>0.35044202117328072</v>
      </c>
      <c r="S287" s="27">
        <f t="shared" ca="1" si="129"/>
        <v>0.82638538344741597</v>
      </c>
      <c r="T287" s="27">
        <f t="shared" ca="1" si="119"/>
        <v>35</v>
      </c>
      <c r="U287" s="5">
        <f t="shared" ca="1" si="120"/>
        <v>0.9979166666666669</v>
      </c>
      <c r="V287" s="27">
        <f t="shared" ca="1" si="121"/>
        <v>407</v>
      </c>
      <c r="W287" s="35">
        <f t="shared" ca="1" si="122"/>
        <v>44197.997916666667</v>
      </c>
      <c r="X287" s="6" t="str">
        <f t="shared" ca="1" si="123"/>
        <v>Early Arrival</v>
      </c>
      <c r="Y287" s="6">
        <f t="shared" ca="1" si="124"/>
        <v>5.5555555518367328E-3</v>
      </c>
      <c r="Z287" s="8">
        <f t="shared" ca="1" si="108"/>
        <v>0</v>
      </c>
      <c r="AA287" s="8">
        <f t="shared" ca="1" si="125"/>
        <v>8</v>
      </c>
      <c r="AB287" s="8">
        <f t="shared" ca="1" si="109"/>
        <v>-80</v>
      </c>
    </row>
    <row r="288" spans="1:28">
      <c r="A288" s="3">
        <v>0.71527777777777801</v>
      </c>
      <c r="B288" s="34">
        <v>44197.715277777781</v>
      </c>
      <c r="C288" s="8">
        <f t="shared" ca="1" si="126"/>
        <v>0.45168288386818001</v>
      </c>
      <c r="D288" s="8">
        <f t="shared" ca="1" si="126"/>
        <v>0.53082538524400802</v>
      </c>
      <c r="E288">
        <f t="shared" ca="1" si="110"/>
        <v>17</v>
      </c>
      <c r="F288" s="6">
        <f t="shared" ca="1" si="111"/>
        <v>1.1805555555555555E-2</v>
      </c>
      <c r="G288" t="str">
        <f t="shared" ca="1" si="112"/>
        <v>Late</v>
      </c>
      <c r="H288" s="5">
        <f t="shared" ca="1" si="113"/>
        <v>0.72708333333333353</v>
      </c>
      <c r="I288">
        <f t="shared" ca="1" si="127"/>
        <v>0.81295421591446304</v>
      </c>
      <c r="J288">
        <f t="shared" ca="1" si="127"/>
        <v>0.85892471452247177</v>
      </c>
      <c r="K288">
        <f t="shared" ca="1" si="114"/>
        <v>38</v>
      </c>
      <c r="L288" s="5">
        <f t="shared" ca="1" si="115"/>
        <v>0.75347222222222243</v>
      </c>
      <c r="M288" s="27">
        <f t="shared" ca="1" si="128"/>
        <v>0.62241020823528781</v>
      </c>
      <c r="N288" s="27">
        <f t="shared" ca="1" si="128"/>
        <v>0.41838071925318676</v>
      </c>
      <c r="O288" s="8">
        <f t="shared" ca="1" si="116"/>
        <v>339</v>
      </c>
      <c r="P288" s="6">
        <f t="shared" ca="1" si="117"/>
        <v>0.23541666666666669</v>
      </c>
      <c r="Q288" s="5">
        <f t="shared" ca="1" si="118"/>
        <v>0.98888888888888915</v>
      </c>
      <c r="R288" s="27">
        <f t="shared" ca="1" si="129"/>
        <v>0.55831194330361456</v>
      </c>
      <c r="S288" s="27">
        <f t="shared" ca="1" si="129"/>
        <v>0.42372411676922928</v>
      </c>
      <c r="T288" s="27">
        <f t="shared" ca="1" si="119"/>
        <v>18</v>
      </c>
      <c r="U288" s="5">
        <f t="shared" ca="1" si="120"/>
        <v>1.0013888888888891</v>
      </c>
      <c r="V288" s="27">
        <f t="shared" ca="1" si="121"/>
        <v>412</v>
      </c>
      <c r="W288" s="35">
        <f t="shared" ca="1" si="122"/>
        <v>44198.001388888893</v>
      </c>
      <c r="X288" s="6" t="str">
        <f t="shared" ca="1" si="123"/>
        <v>Early Arrival</v>
      </c>
      <c r="Y288" s="6">
        <f t="shared" ca="1" si="124"/>
        <v>2.0833333255723119E-3</v>
      </c>
      <c r="Z288" s="8">
        <f t="shared" ca="1" si="108"/>
        <v>0</v>
      </c>
      <c r="AA288" s="8">
        <f t="shared" ca="1" si="125"/>
        <v>3</v>
      </c>
      <c r="AB288" s="8">
        <f t="shared" ca="1" si="109"/>
        <v>-30</v>
      </c>
    </row>
    <row r="289" spans="1:28">
      <c r="A289" s="11">
        <v>0.71527777777777801</v>
      </c>
      <c r="B289" s="34">
        <v>44197.715277777781</v>
      </c>
      <c r="C289" s="8">
        <f t="shared" ca="1" si="126"/>
        <v>0.13890176091633888</v>
      </c>
      <c r="D289" s="8">
        <f t="shared" ca="1" si="126"/>
        <v>9.0660777083365285E-2</v>
      </c>
      <c r="E289">
        <f t="shared" ca="1" si="110"/>
        <v>2</v>
      </c>
      <c r="F289" s="6">
        <f t="shared" ca="1" si="111"/>
        <v>1.3888888888888889E-3</v>
      </c>
      <c r="G289" t="str">
        <f t="shared" ca="1" si="112"/>
        <v>Late</v>
      </c>
      <c r="H289" s="5">
        <f t="shared" ca="1" si="113"/>
        <v>0.7166666666666669</v>
      </c>
      <c r="I289">
        <f t="shared" ca="1" si="127"/>
        <v>0.86423599848099097</v>
      </c>
      <c r="J289">
        <f t="shared" ca="1" si="127"/>
        <v>0.64243153264026365</v>
      </c>
      <c r="K289">
        <f t="shared" ca="1" si="114"/>
        <v>28</v>
      </c>
      <c r="L289" s="5">
        <f t="shared" ca="1" si="115"/>
        <v>0.73611111111111138</v>
      </c>
      <c r="M289" s="27">
        <f t="shared" ca="1" si="128"/>
        <v>0.31242619491029011</v>
      </c>
      <c r="N289" s="27">
        <f t="shared" ca="1" si="128"/>
        <v>0.86576232380870422</v>
      </c>
      <c r="O289" s="8">
        <f t="shared" ca="1" si="116"/>
        <v>357</v>
      </c>
      <c r="P289" s="6">
        <f t="shared" ca="1" si="117"/>
        <v>0.24791666666666667</v>
      </c>
      <c r="Q289" s="5">
        <f t="shared" ca="1" si="118"/>
        <v>0.98402777777777806</v>
      </c>
      <c r="R289" s="27">
        <f t="shared" ca="1" si="129"/>
        <v>0.88667728731404227</v>
      </c>
      <c r="S289" s="27">
        <f t="shared" ca="1" si="129"/>
        <v>0.73637617370409292</v>
      </c>
      <c r="T289" s="27">
        <f t="shared" ca="1" si="119"/>
        <v>30</v>
      </c>
      <c r="U289" s="5">
        <f t="shared" ca="1" si="120"/>
        <v>1.0048611111111114</v>
      </c>
      <c r="V289" s="27">
        <f t="shared" ca="1" si="121"/>
        <v>417</v>
      </c>
      <c r="W289" s="35">
        <f t="shared" ca="1" si="122"/>
        <v>44198.004861111112</v>
      </c>
      <c r="X289" s="6" t="str">
        <f t="shared" ca="1" si="123"/>
        <v>Late</v>
      </c>
      <c r="Y289" s="6">
        <f t="shared" ca="1" si="124"/>
        <v>1.3888888934161514E-3</v>
      </c>
      <c r="Z289" s="8">
        <f t="shared" ca="1" si="108"/>
        <v>0</v>
      </c>
      <c r="AA289" s="8">
        <f t="shared" ca="1" si="125"/>
        <v>2</v>
      </c>
      <c r="AB289" s="8">
        <f t="shared" ca="1" si="109"/>
        <v>20</v>
      </c>
    </row>
    <row r="290" spans="1:28">
      <c r="A290" s="3">
        <v>0.71527777777777801</v>
      </c>
      <c r="B290" s="34">
        <v>44197.715277777781</v>
      </c>
      <c r="C290" s="8">
        <f t="shared" ca="1" si="126"/>
        <v>0.42567895844165227</v>
      </c>
      <c r="D290" s="8">
        <f t="shared" ca="1" si="126"/>
        <v>0.65923151430133076</v>
      </c>
      <c r="E290">
        <f t="shared" ca="1" si="110"/>
        <v>24</v>
      </c>
      <c r="F290" s="6">
        <f t="shared" ca="1" si="111"/>
        <v>1.6666666666666666E-2</v>
      </c>
      <c r="G290" t="str">
        <f t="shared" ca="1" si="112"/>
        <v>Late</v>
      </c>
      <c r="H290" s="5">
        <f t="shared" ca="1" si="113"/>
        <v>0.73194444444444473</v>
      </c>
      <c r="I290">
        <f t="shared" ca="1" si="127"/>
        <v>0.46295966619953599</v>
      </c>
      <c r="J290">
        <f t="shared" ca="1" si="127"/>
        <v>0.30308999925868052</v>
      </c>
      <c r="K290">
        <f t="shared" ca="1" si="114"/>
        <v>18</v>
      </c>
      <c r="L290" s="5">
        <f t="shared" ca="1" si="115"/>
        <v>0.74444444444444469</v>
      </c>
      <c r="M290" s="27">
        <f t="shared" ca="1" si="128"/>
        <v>5.9062468220088205E-2</v>
      </c>
      <c r="N290" s="27">
        <f t="shared" ca="1" si="128"/>
        <v>0.34727906909584938</v>
      </c>
      <c r="O290" s="8">
        <f t="shared" ca="1" si="116"/>
        <v>335</v>
      </c>
      <c r="P290" s="6">
        <f t="shared" ca="1" si="117"/>
        <v>0.23263888888888887</v>
      </c>
      <c r="Q290" s="5">
        <f t="shared" ca="1" si="118"/>
        <v>0.97708333333333353</v>
      </c>
      <c r="R290" s="27">
        <f t="shared" ca="1" si="129"/>
        <v>1.1476185361759539E-3</v>
      </c>
      <c r="S290" s="27">
        <f t="shared" ca="1" si="129"/>
        <v>9.3404514867854949E-2</v>
      </c>
      <c r="T290" s="27">
        <f t="shared" ca="1" si="119"/>
        <v>8</v>
      </c>
      <c r="U290" s="5">
        <f t="shared" ca="1" si="120"/>
        <v>0.98263888888888906</v>
      </c>
      <c r="V290" s="27">
        <f t="shared" ca="1" si="121"/>
        <v>385</v>
      </c>
      <c r="W290" s="35">
        <f t="shared" ca="1" si="122"/>
        <v>44197.982638888891</v>
      </c>
      <c r="X290" s="6" t="str">
        <f t="shared" ca="1" si="123"/>
        <v>Early Arrival</v>
      </c>
      <c r="Y290" s="6">
        <f t="shared" ca="1" si="124"/>
        <v>2.0833333328482695E-2</v>
      </c>
      <c r="Z290" s="8">
        <f t="shared" ca="1" si="108"/>
        <v>0</v>
      </c>
      <c r="AA290" s="8">
        <f t="shared" ca="1" si="125"/>
        <v>30</v>
      </c>
      <c r="AB290" s="8">
        <f t="shared" ca="1" si="109"/>
        <v>-300</v>
      </c>
    </row>
    <row r="291" spans="1:28">
      <c r="A291" s="11">
        <v>0.71527777777777801</v>
      </c>
      <c r="B291" s="34">
        <v>44197.715277777781</v>
      </c>
      <c r="C291" s="8">
        <f t="shared" ca="1" si="126"/>
        <v>6.3936978376651132E-2</v>
      </c>
      <c r="D291" s="8">
        <f t="shared" ca="1" si="126"/>
        <v>0.66859666540518881</v>
      </c>
      <c r="E291">
        <f t="shared" ca="1" si="110"/>
        <v>24</v>
      </c>
      <c r="F291" s="6">
        <f t="shared" ca="1" si="111"/>
        <v>1.6666666666666666E-2</v>
      </c>
      <c r="G291" t="str">
        <f t="shared" ca="1" si="112"/>
        <v>Late</v>
      </c>
      <c r="H291" s="5">
        <f t="shared" ca="1" si="113"/>
        <v>0.73194444444444473</v>
      </c>
      <c r="I291">
        <f t="shared" ca="1" si="127"/>
        <v>0.27030291815307361</v>
      </c>
      <c r="J291">
        <f t="shared" ca="1" si="127"/>
        <v>0.19359597383274985</v>
      </c>
      <c r="K291">
        <f t="shared" ca="1" si="114"/>
        <v>14</v>
      </c>
      <c r="L291" s="5">
        <f t="shared" ca="1" si="115"/>
        <v>0.74166666666666692</v>
      </c>
      <c r="M291" s="27">
        <f t="shared" ca="1" si="128"/>
        <v>0.67903560263010443</v>
      </c>
      <c r="N291" s="27">
        <f t="shared" ca="1" si="128"/>
        <v>0.75523087347819429</v>
      </c>
      <c r="O291" s="8">
        <f t="shared" ca="1" si="116"/>
        <v>364</v>
      </c>
      <c r="P291" s="6">
        <f t="shared" ca="1" si="117"/>
        <v>0.25277777777777777</v>
      </c>
      <c r="Q291" s="5">
        <f t="shared" ca="1" si="118"/>
        <v>0.99444444444444469</v>
      </c>
      <c r="R291" s="27">
        <f t="shared" ca="1" si="129"/>
        <v>0.33901329406110259</v>
      </c>
      <c r="S291" s="27">
        <f t="shared" ca="1" si="129"/>
        <v>0.65554856167490982</v>
      </c>
      <c r="T291" s="27">
        <f t="shared" ca="1" si="119"/>
        <v>27</v>
      </c>
      <c r="U291" s="5">
        <f t="shared" ca="1" si="120"/>
        <v>1.0131944444444447</v>
      </c>
      <c r="V291" s="27">
        <f t="shared" ca="1" si="121"/>
        <v>429</v>
      </c>
      <c r="W291" s="35">
        <f t="shared" ca="1" si="122"/>
        <v>44198.013194444451</v>
      </c>
      <c r="X291" s="6" t="str">
        <f t="shared" ca="1" si="123"/>
        <v>Late</v>
      </c>
      <c r="Y291" s="6">
        <f t="shared" ca="1" si="124"/>
        <v>9.722222232085187E-3</v>
      </c>
      <c r="Z291" s="8">
        <f t="shared" ca="1" si="108"/>
        <v>0</v>
      </c>
      <c r="AA291" s="8">
        <f t="shared" ca="1" si="125"/>
        <v>14</v>
      </c>
      <c r="AB291" s="8">
        <f t="shared" ca="1" si="109"/>
        <v>140</v>
      </c>
    </row>
    <row r="292" spans="1:28">
      <c r="A292" s="3">
        <v>0.71527777777777801</v>
      </c>
      <c r="B292" s="34">
        <v>44197.715277777781</v>
      </c>
      <c r="C292" s="8">
        <f t="shared" ca="1" si="126"/>
        <v>0.42682112251094162</v>
      </c>
      <c r="D292" s="8">
        <f t="shared" ca="1" si="126"/>
        <v>0.58949022514792093</v>
      </c>
      <c r="E292">
        <f t="shared" ca="1" si="110"/>
        <v>20</v>
      </c>
      <c r="F292" s="6">
        <f t="shared" ca="1" si="111"/>
        <v>1.3888888888888888E-2</v>
      </c>
      <c r="G292" t="str">
        <f t="shared" ca="1" si="112"/>
        <v>Late</v>
      </c>
      <c r="H292" s="5">
        <f t="shared" ca="1" si="113"/>
        <v>0.72916666666666685</v>
      </c>
      <c r="I292">
        <f t="shared" ca="1" si="127"/>
        <v>0.21954589039844652</v>
      </c>
      <c r="J292">
        <f t="shared" ca="1" si="127"/>
        <v>0.69863325294157053</v>
      </c>
      <c r="K292">
        <f t="shared" ca="1" si="114"/>
        <v>26</v>
      </c>
      <c r="L292" s="5">
        <f t="shared" ca="1" si="115"/>
        <v>0.74722222222222245</v>
      </c>
      <c r="M292" s="27">
        <f t="shared" ca="1" si="128"/>
        <v>0.35441560153633012</v>
      </c>
      <c r="N292" s="27">
        <f t="shared" ca="1" si="128"/>
        <v>0.1033171131371472</v>
      </c>
      <c r="O292" s="8">
        <f t="shared" ca="1" si="116"/>
        <v>322</v>
      </c>
      <c r="P292" s="6">
        <f t="shared" ca="1" si="117"/>
        <v>0.22361111111111109</v>
      </c>
      <c r="Q292" s="5">
        <f t="shared" ca="1" si="118"/>
        <v>0.97083333333333355</v>
      </c>
      <c r="R292" s="27">
        <f t="shared" ca="1" si="129"/>
        <v>9.6427391368176907E-2</v>
      </c>
      <c r="S292" s="27">
        <f t="shared" ca="1" si="129"/>
        <v>0.83879629760226682</v>
      </c>
      <c r="T292" s="27">
        <f t="shared" ca="1" si="119"/>
        <v>36</v>
      </c>
      <c r="U292" s="5">
        <f t="shared" ca="1" si="120"/>
        <v>0.99583333333333357</v>
      </c>
      <c r="V292" s="27">
        <f t="shared" ca="1" si="121"/>
        <v>404</v>
      </c>
      <c r="W292" s="35">
        <f t="shared" ca="1" si="122"/>
        <v>44197.995833333334</v>
      </c>
      <c r="X292" s="6" t="str">
        <f t="shared" ca="1" si="123"/>
        <v>Early Arrival</v>
      </c>
      <c r="Y292" s="6">
        <f t="shared" ca="1" si="124"/>
        <v>7.6388888846850023E-3</v>
      </c>
      <c r="Z292" s="8">
        <f t="shared" ca="1" si="108"/>
        <v>0</v>
      </c>
      <c r="AA292" s="8">
        <f t="shared" ca="1" si="125"/>
        <v>11</v>
      </c>
      <c r="AB292" s="8">
        <f t="shared" ca="1" si="109"/>
        <v>-110</v>
      </c>
    </row>
    <row r="293" spans="1:28">
      <c r="A293" s="11">
        <v>0.71527777777777801</v>
      </c>
      <c r="B293" s="34">
        <v>44197.715277777781</v>
      </c>
      <c r="C293" s="8">
        <f t="shared" ca="1" si="126"/>
        <v>0.14138969844773175</v>
      </c>
      <c r="D293" s="8">
        <f t="shared" ca="1" si="126"/>
        <v>7.5659285354658934E-2</v>
      </c>
      <c r="E293">
        <f t="shared" ca="1" si="110"/>
        <v>2</v>
      </c>
      <c r="F293" s="6">
        <f t="shared" ca="1" si="111"/>
        <v>1.3888888888888889E-3</v>
      </c>
      <c r="G293" t="str">
        <f t="shared" ca="1" si="112"/>
        <v>Late</v>
      </c>
      <c r="H293" s="5">
        <f t="shared" ca="1" si="113"/>
        <v>0.7166666666666669</v>
      </c>
      <c r="I293">
        <f t="shared" ca="1" si="127"/>
        <v>0.33442459552949921</v>
      </c>
      <c r="J293">
        <f t="shared" ca="1" si="127"/>
        <v>0.68096408464738545</v>
      </c>
      <c r="K293">
        <f t="shared" ca="1" si="114"/>
        <v>30</v>
      </c>
      <c r="L293" s="5">
        <f t="shared" ca="1" si="115"/>
        <v>0.73750000000000027</v>
      </c>
      <c r="M293" s="27">
        <f t="shared" ca="1" si="128"/>
        <v>0.29607798524496132</v>
      </c>
      <c r="N293" s="27">
        <f t="shared" ca="1" si="128"/>
        <v>0.26118938161089367</v>
      </c>
      <c r="O293" s="8">
        <f t="shared" ca="1" si="116"/>
        <v>330</v>
      </c>
      <c r="P293" s="6">
        <f t="shared" ca="1" si="117"/>
        <v>0.22916666666666666</v>
      </c>
      <c r="Q293" s="5">
        <f t="shared" ca="1" si="118"/>
        <v>0.9666666666666669</v>
      </c>
      <c r="R293" s="27">
        <f t="shared" ca="1" si="129"/>
        <v>0.60279093030990749</v>
      </c>
      <c r="S293" s="27">
        <f t="shared" ca="1" si="129"/>
        <v>0.25185194330049643</v>
      </c>
      <c r="T293" s="27">
        <f t="shared" ca="1" si="119"/>
        <v>13</v>
      </c>
      <c r="U293" s="5">
        <f t="shared" ca="1" si="120"/>
        <v>0.97569444444444464</v>
      </c>
      <c r="V293" s="27">
        <f t="shared" ca="1" si="121"/>
        <v>375</v>
      </c>
      <c r="W293" s="35">
        <f t="shared" ca="1" si="122"/>
        <v>44197.975694444445</v>
      </c>
      <c r="X293" s="6" t="str">
        <f t="shared" ca="1" si="123"/>
        <v>Early Arrival</v>
      </c>
      <c r="Y293" s="6">
        <f t="shared" ca="1" si="124"/>
        <v>2.7777777773735579E-2</v>
      </c>
      <c r="Z293" s="8">
        <f t="shared" ca="1" si="108"/>
        <v>0</v>
      </c>
      <c r="AA293" s="8">
        <f t="shared" ca="1" si="125"/>
        <v>40</v>
      </c>
      <c r="AB293" s="8">
        <f t="shared" ca="1" si="109"/>
        <v>100</v>
      </c>
    </row>
    <row r="294" spans="1:28">
      <c r="A294" s="3">
        <v>0.71527777777777801</v>
      </c>
      <c r="B294" s="34">
        <v>44197.715277777781</v>
      </c>
      <c r="C294" s="8">
        <f t="shared" ca="1" si="126"/>
        <v>0.27831882698672683</v>
      </c>
      <c r="D294" s="8">
        <f t="shared" ca="1" si="126"/>
        <v>0.31568217007701238</v>
      </c>
      <c r="E294">
        <f t="shared" ca="1" si="110"/>
        <v>8</v>
      </c>
      <c r="F294" s="6">
        <f t="shared" ca="1" si="111"/>
        <v>5.5555555555555558E-3</v>
      </c>
      <c r="G294" t="str">
        <f t="shared" ca="1" si="112"/>
        <v>Late</v>
      </c>
      <c r="H294" s="5">
        <f t="shared" ca="1" si="113"/>
        <v>0.72083333333333355</v>
      </c>
      <c r="I294">
        <f t="shared" ca="1" si="127"/>
        <v>0.22739696847126645</v>
      </c>
      <c r="J294">
        <f t="shared" ca="1" si="127"/>
        <v>0.91357220541921513</v>
      </c>
      <c r="K294">
        <f t="shared" ca="1" si="114"/>
        <v>30</v>
      </c>
      <c r="L294" s="5">
        <f t="shared" ca="1" si="115"/>
        <v>0.74166666666666692</v>
      </c>
      <c r="M294" s="27">
        <f t="shared" ca="1" si="128"/>
        <v>5.6626952948570786E-3</v>
      </c>
      <c r="N294" s="27">
        <f t="shared" ca="1" si="128"/>
        <v>0.57166164770312944</v>
      </c>
      <c r="O294" s="8">
        <f t="shared" ca="1" si="116"/>
        <v>345</v>
      </c>
      <c r="P294" s="6">
        <f t="shared" ca="1" si="117"/>
        <v>0.23958333333333334</v>
      </c>
      <c r="Q294" s="5">
        <f t="shared" ca="1" si="118"/>
        <v>0.98125000000000029</v>
      </c>
      <c r="R294" s="27">
        <f t="shared" ca="1" si="129"/>
        <v>0.75383203717881031</v>
      </c>
      <c r="S294" s="27">
        <f t="shared" ca="1" si="129"/>
        <v>0.47007107837604123</v>
      </c>
      <c r="T294" s="27">
        <f t="shared" ca="1" si="119"/>
        <v>20</v>
      </c>
      <c r="U294" s="5">
        <f t="shared" ca="1" si="120"/>
        <v>0.99513888888888913</v>
      </c>
      <c r="V294" s="27">
        <f t="shared" ca="1" si="121"/>
        <v>403</v>
      </c>
      <c r="W294" s="35">
        <f t="shared" ca="1" si="122"/>
        <v>44197.995138888895</v>
      </c>
      <c r="X294" s="6" t="str">
        <f t="shared" ca="1" si="123"/>
        <v>Early Arrival</v>
      </c>
      <c r="Y294" s="6">
        <f t="shared" ca="1" si="124"/>
        <v>8.3333333241171204E-3</v>
      </c>
      <c r="Z294" s="8">
        <f t="shared" ca="1" si="108"/>
        <v>0</v>
      </c>
      <c r="AA294" s="8">
        <f t="shared" ca="1" si="125"/>
        <v>12</v>
      </c>
      <c r="AB294" s="8">
        <f t="shared" ca="1" si="109"/>
        <v>-120</v>
      </c>
    </row>
    <row r="295" spans="1:28">
      <c r="A295" s="11">
        <v>0.71527777777777801</v>
      </c>
      <c r="B295" s="34">
        <v>44197.715277777781</v>
      </c>
      <c r="C295" s="8">
        <f t="shared" ca="1" si="126"/>
        <v>0.2279717188197864</v>
      </c>
      <c r="D295" s="8">
        <f t="shared" ca="1" si="126"/>
        <v>0.70673727758444915</v>
      </c>
      <c r="E295">
        <f t="shared" ca="1" si="110"/>
        <v>27</v>
      </c>
      <c r="F295" s="6">
        <f t="shared" ca="1" si="111"/>
        <v>1.8749999999999999E-2</v>
      </c>
      <c r="G295" t="str">
        <f t="shared" ca="1" si="112"/>
        <v>Late</v>
      </c>
      <c r="H295" s="5">
        <f t="shared" ca="1" si="113"/>
        <v>0.73402777777777806</v>
      </c>
      <c r="I295">
        <f t="shared" ca="1" si="127"/>
        <v>0.70889015645522979</v>
      </c>
      <c r="J295">
        <f t="shared" ca="1" si="127"/>
        <v>0.54993520687143804</v>
      </c>
      <c r="K295">
        <f t="shared" ca="1" si="114"/>
        <v>25</v>
      </c>
      <c r="L295" s="5">
        <f t="shared" ca="1" si="115"/>
        <v>0.75138888888888922</v>
      </c>
      <c r="M295" s="27">
        <f t="shared" ca="1" si="128"/>
        <v>0.14639223591698269</v>
      </c>
      <c r="N295" s="27">
        <f t="shared" ca="1" si="128"/>
        <v>0.62788883674659657</v>
      </c>
      <c r="O295" s="8">
        <f t="shared" ca="1" si="116"/>
        <v>348</v>
      </c>
      <c r="P295" s="6">
        <f t="shared" ca="1" si="117"/>
        <v>0.24166666666666667</v>
      </c>
      <c r="Q295" s="5">
        <f t="shared" ca="1" si="118"/>
        <v>0.99305555555555591</v>
      </c>
      <c r="R295" s="27">
        <f t="shared" ca="1" si="129"/>
        <v>0.59797620803738549</v>
      </c>
      <c r="S295" s="27">
        <f t="shared" ca="1" si="129"/>
        <v>0.48846912150542343</v>
      </c>
      <c r="T295" s="27">
        <f t="shared" ca="1" si="119"/>
        <v>20</v>
      </c>
      <c r="U295" s="5">
        <f t="shared" ca="1" si="120"/>
        <v>1.0069444444444449</v>
      </c>
      <c r="V295" s="27">
        <f t="shared" ca="1" si="121"/>
        <v>420</v>
      </c>
      <c r="W295" s="35">
        <f t="shared" ca="1" si="122"/>
        <v>44198.006944444445</v>
      </c>
      <c r="X295" s="6" t="str">
        <f t="shared" ca="1" si="123"/>
        <v>Late</v>
      </c>
      <c r="Y295" s="6">
        <f t="shared" ca="1" si="124"/>
        <v>3.4722222262644209E-3</v>
      </c>
      <c r="Z295" s="8">
        <f t="shared" ca="1" si="108"/>
        <v>0</v>
      </c>
      <c r="AA295" s="8">
        <f t="shared" ca="1" si="125"/>
        <v>5</v>
      </c>
      <c r="AB295" s="8">
        <f t="shared" ca="1" si="109"/>
        <v>50</v>
      </c>
    </row>
    <row r="296" spans="1:28">
      <c r="A296" s="3">
        <v>0.71527777777777801</v>
      </c>
      <c r="B296" s="34">
        <v>44197.715277777781</v>
      </c>
      <c r="C296" s="8">
        <f t="shared" ca="1" si="126"/>
        <v>0.32011749682921531</v>
      </c>
      <c r="D296" s="8">
        <f t="shared" ca="1" si="126"/>
        <v>0.87165409420932549</v>
      </c>
      <c r="E296">
        <f t="shared" ca="1" si="110"/>
        <v>45</v>
      </c>
      <c r="F296" s="6">
        <f t="shared" ca="1" si="111"/>
        <v>3.125E-2</v>
      </c>
      <c r="G296" t="str">
        <f t="shared" ca="1" si="112"/>
        <v>Late</v>
      </c>
      <c r="H296" s="5">
        <f t="shared" ca="1" si="113"/>
        <v>0.74652777777777801</v>
      </c>
      <c r="I296">
        <f t="shared" ca="1" si="127"/>
        <v>0.76217875940340729</v>
      </c>
      <c r="J296">
        <f t="shared" ca="1" si="127"/>
        <v>0.97555488192829498</v>
      </c>
      <c r="K296">
        <f t="shared" ca="1" si="114"/>
        <v>48</v>
      </c>
      <c r="L296" s="5">
        <f t="shared" ca="1" si="115"/>
        <v>0.77986111111111134</v>
      </c>
      <c r="M296" s="27">
        <f t="shared" ca="1" si="128"/>
        <v>0.69148827828128023</v>
      </c>
      <c r="N296" s="27">
        <f t="shared" ca="1" si="128"/>
        <v>0.62952579216045845</v>
      </c>
      <c r="O296" s="8">
        <f t="shared" ca="1" si="116"/>
        <v>354</v>
      </c>
      <c r="P296" s="6">
        <f t="shared" ca="1" si="117"/>
        <v>0.24583333333333335</v>
      </c>
      <c r="Q296" s="5">
        <f t="shared" ca="1" si="118"/>
        <v>1.0256944444444447</v>
      </c>
      <c r="R296" s="27">
        <f t="shared" ca="1" si="129"/>
        <v>0.35177893593209142</v>
      </c>
      <c r="S296" s="27">
        <f t="shared" ca="1" si="129"/>
        <v>0.19901395370482355</v>
      </c>
      <c r="T296" s="27">
        <f t="shared" ca="1" si="119"/>
        <v>11</v>
      </c>
      <c r="U296" s="5">
        <f t="shared" ca="1" si="120"/>
        <v>1.0333333333333337</v>
      </c>
      <c r="V296" s="27">
        <f t="shared" ca="1" si="121"/>
        <v>458</v>
      </c>
      <c r="W296" s="35">
        <f t="shared" ca="1" si="122"/>
        <v>44198.03333333334</v>
      </c>
      <c r="X296" s="6" t="str">
        <f t="shared" ca="1" si="123"/>
        <v>Late</v>
      </c>
      <c r="Y296" s="6">
        <f t="shared" ca="1" si="124"/>
        <v>2.9861111121135764E-2</v>
      </c>
      <c r="Z296" s="8">
        <f t="shared" ca="1" si="108"/>
        <v>0</v>
      </c>
      <c r="AA296" s="8">
        <f t="shared" ca="1" si="125"/>
        <v>43</v>
      </c>
      <c r="AB296" s="8">
        <f t="shared" ca="1" si="109"/>
        <v>430</v>
      </c>
    </row>
    <row r="297" spans="1:28">
      <c r="A297" s="11">
        <v>0.71527777777777801</v>
      </c>
      <c r="B297" s="34">
        <v>44197.715277777781</v>
      </c>
      <c r="C297" s="8">
        <f t="shared" ca="1" si="126"/>
        <v>9.6866572516583926E-2</v>
      </c>
      <c r="D297" s="8">
        <f t="shared" ca="1" si="126"/>
        <v>0.73319139010751089</v>
      </c>
      <c r="E297">
        <f t="shared" ca="1" si="110"/>
        <v>29</v>
      </c>
      <c r="F297" s="6">
        <f t="shared" ca="1" si="111"/>
        <v>2.013888888888889E-2</v>
      </c>
      <c r="G297" t="str">
        <f t="shared" ca="1" si="112"/>
        <v>Late</v>
      </c>
      <c r="H297" s="5">
        <f t="shared" ca="1" si="113"/>
        <v>0.73541666666666694</v>
      </c>
      <c r="I297">
        <f t="shared" ca="1" si="127"/>
        <v>0.72334829605754369</v>
      </c>
      <c r="J297">
        <f t="shared" ca="1" si="127"/>
        <v>0.28967032934000903</v>
      </c>
      <c r="K297">
        <f t="shared" ca="1" si="114"/>
        <v>17</v>
      </c>
      <c r="L297" s="5">
        <f t="shared" ca="1" si="115"/>
        <v>0.74722222222222245</v>
      </c>
      <c r="M297" s="27">
        <f t="shared" ca="1" si="128"/>
        <v>0.86181072560196215</v>
      </c>
      <c r="N297" s="27">
        <f t="shared" ca="1" si="128"/>
        <v>0.37444520910691859</v>
      </c>
      <c r="O297" s="8">
        <f t="shared" ca="1" si="116"/>
        <v>336</v>
      </c>
      <c r="P297" s="6">
        <f t="shared" ca="1" si="117"/>
        <v>0.23333333333333331</v>
      </c>
      <c r="Q297" s="5">
        <f t="shared" ca="1" si="118"/>
        <v>0.98055555555555574</v>
      </c>
      <c r="R297" s="27">
        <f t="shared" ca="1" si="129"/>
        <v>0.63194455424849028</v>
      </c>
      <c r="S297" s="27">
        <f t="shared" ca="1" si="129"/>
        <v>3.4205057613700185E-2</v>
      </c>
      <c r="T297" s="27">
        <f t="shared" ca="1" si="119"/>
        <v>7</v>
      </c>
      <c r="U297" s="5">
        <f t="shared" ca="1" si="120"/>
        <v>0.98541666666666683</v>
      </c>
      <c r="V297" s="27">
        <f t="shared" ca="1" si="121"/>
        <v>389</v>
      </c>
      <c r="W297" s="35">
        <f t="shared" ca="1" si="122"/>
        <v>44197.98541666667</v>
      </c>
      <c r="X297" s="6" t="str">
        <f t="shared" ca="1" si="123"/>
        <v>Early Arrival</v>
      </c>
      <c r="Y297" s="6">
        <f t="shared" ca="1" si="124"/>
        <v>1.805555554892635E-2</v>
      </c>
      <c r="Z297" s="8">
        <f t="shared" ca="1" si="108"/>
        <v>0</v>
      </c>
      <c r="AA297" s="8">
        <f t="shared" ca="1" si="125"/>
        <v>26</v>
      </c>
      <c r="AB297" s="8">
        <f t="shared" ca="1" si="109"/>
        <v>-260</v>
      </c>
    </row>
    <row r="298" spans="1:28">
      <c r="A298" s="3">
        <v>0.71527777777777801</v>
      </c>
      <c r="B298" s="34">
        <v>44197.715277777781</v>
      </c>
      <c r="C298" s="8">
        <f t="shared" ca="1" si="126"/>
        <v>0.98256257849646766</v>
      </c>
      <c r="D298" s="8">
        <f t="shared" ca="1" si="126"/>
        <v>0.32378998619053301</v>
      </c>
      <c r="E298">
        <f t="shared" ca="1" si="110"/>
        <v>0</v>
      </c>
      <c r="F298" s="6">
        <f t="shared" ca="1" si="111"/>
        <v>0</v>
      </c>
      <c r="G298" t="str">
        <f t="shared" ca="1" si="112"/>
        <v>On Time</v>
      </c>
      <c r="H298" s="5">
        <f t="shared" ca="1" si="113"/>
        <v>0.71527777777777801</v>
      </c>
      <c r="I298">
        <f t="shared" ca="1" si="127"/>
        <v>0.94340972613857055</v>
      </c>
      <c r="J298">
        <f t="shared" ca="1" si="127"/>
        <v>0.93933707622286833</v>
      </c>
      <c r="K298">
        <f t="shared" ca="1" si="114"/>
        <v>44</v>
      </c>
      <c r="L298" s="5">
        <f t="shared" ca="1" si="115"/>
        <v>0.74583333333333357</v>
      </c>
      <c r="M298" s="27">
        <f t="shared" ca="1" si="128"/>
        <v>0.13860915088518244</v>
      </c>
      <c r="N298" s="27">
        <f t="shared" ca="1" si="128"/>
        <v>0.38814780149537209</v>
      </c>
      <c r="O298" s="8">
        <f t="shared" ca="1" si="116"/>
        <v>337</v>
      </c>
      <c r="P298" s="6">
        <f t="shared" ca="1" si="117"/>
        <v>0.23402777777777781</v>
      </c>
      <c r="Q298" s="5">
        <f t="shared" ca="1" si="118"/>
        <v>0.9798611111111114</v>
      </c>
      <c r="R298" s="27">
        <f t="shared" ca="1" si="129"/>
        <v>0.64619628834649379</v>
      </c>
      <c r="S298" s="27">
        <f t="shared" ca="1" si="129"/>
        <v>0.43029655274552181</v>
      </c>
      <c r="T298" s="27">
        <f t="shared" ca="1" si="119"/>
        <v>18</v>
      </c>
      <c r="U298" s="5">
        <f t="shared" ca="1" si="120"/>
        <v>0.99236111111111136</v>
      </c>
      <c r="V298" s="27">
        <f t="shared" ca="1" si="121"/>
        <v>399</v>
      </c>
      <c r="W298" s="35">
        <f t="shared" ca="1" si="122"/>
        <v>44197.992361111115</v>
      </c>
      <c r="X298" s="6" t="str">
        <f t="shared" ca="1" si="123"/>
        <v>Early Arrival</v>
      </c>
      <c r="Y298" s="6">
        <f t="shared" ca="1" si="124"/>
        <v>1.1111111103673466E-2</v>
      </c>
      <c r="Z298" s="8">
        <f t="shared" ca="1" si="108"/>
        <v>0</v>
      </c>
      <c r="AA298" s="8">
        <f t="shared" ca="1" si="125"/>
        <v>16</v>
      </c>
      <c r="AB298" s="8">
        <f t="shared" ca="1" si="109"/>
        <v>-160</v>
      </c>
    </row>
    <row r="299" spans="1:28">
      <c r="A299" s="11">
        <v>0.71527777777777801</v>
      </c>
      <c r="B299" s="34">
        <v>44197.715277777781</v>
      </c>
      <c r="C299" s="8">
        <f t="shared" ca="1" si="126"/>
        <v>0.55022299611899139</v>
      </c>
      <c r="D299" s="8">
        <f t="shared" ca="1" si="126"/>
        <v>0.65850490152690278</v>
      </c>
      <c r="E299">
        <f t="shared" ca="1" si="110"/>
        <v>-3</v>
      </c>
      <c r="F299" s="6">
        <f t="shared" ca="1" si="111"/>
        <v>2.0833333333333333E-3</v>
      </c>
      <c r="G299" t="str">
        <f t="shared" ca="1" si="112"/>
        <v>Early Departure</v>
      </c>
      <c r="H299" s="5">
        <f t="shared" ca="1" si="113"/>
        <v>0.71319444444444469</v>
      </c>
      <c r="I299">
        <f t="shared" ca="1" si="127"/>
        <v>0.35015343976647462</v>
      </c>
      <c r="J299">
        <f t="shared" ca="1" si="127"/>
        <v>0.86954925764186697</v>
      </c>
      <c r="K299">
        <f t="shared" ca="1" si="114"/>
        <v>39</v>
      </c>
      <c r="L299" s="5">
        <f t="shared" ca="1" si="115"/>
        <v>0.74027777777777803</v>
      </c>
      <c r="M299" s="27">
        <f t="shared" ca="1" si="128"/>
        <v>0.43950634885527973</v>
      </c>
      <c r="N299" s="27">
        <f t="shared" ca="1" si="128"/>
        <v>0.24939974303709977</v>
      </c>
      <c r="O299" s="8">
        <f t="shared" ca="1" si="116"/>
        <v>329</v>
      </c>
      <c r="P299" s="6">
        <f t="shared" ca="1" si="117"/>
        <v>0.22847222222222222</v>
      </c>
      <c r="Q299" s="5">
        <f t="shared" ca="1" si="118"/>
        <v>0.96875000000000022</v>
      </c>
      <c r="R299" s="27">
        <f t="shared" ca="1" si="129"/>
        <v>0.75993949199773247</v>
      </c>
      <c r="S299" s="27">
        <f t="shared" ca="1" si="129"/>
        <v>0.6741168902924648</v>
      </c>
      <c r="T299" s="27">
        <f t="shared" ca="1" si="119"/>
        <v>27</v>
      </c>
      <c r="U299" s="5">
        <f t="shared" ca="1" si="120"/>
        <v>0.98750000000000027</v>
      </c>
      <c r="V299" s="27">
        <f t="shared" ca="1" si="121"/>
        <v>392</v>
      </c>
      <c r="W299" s="35">
        <f t="shared" ca="1" si="122"/>
        <v>44197.987500000003</v>
      </c>
      <c r="X299" s="6" t="str">
        <f t="shared" ca="1" si="123"/>
        <v>Early Arrival</v>
      </c>
      <c r="Y299" s="6">
        <f t="shared" ca="1" si="124"/>
        <v>1.597222221607808E-2</v>
      </c>
      <c r="Z299" s="8">
        <f t="shared" ca="1" si="108"/>
        <v>0</v>
      </c>
      <c r="AA299" s="8">
        <f t="shared" ca="1" si="125"/>
        <v>23</v>
      </c>
      <c r="AB299" s="8">
        <f t="shared" ca="1" si="109"/>
        <v>-230</v>
      </c>
    </row>
    <row r="300" spans="1:28">
      <c r="A300" s="3">
        <v>0.71527777777777801</v>
      </c>
      <c r="B300" s="34">
        <v>44197.715277777781</v>
      </c>
      <c r="C300" s="8">
        <f t="shared" ca="1" si="126"/>
        <v>0.95604485788244764</v>
      </c>
      <c r="D300" s="8">
        <f t="shared" ca="1" si="126"/>
        <v>0.55674090611206184</v>
      </c>
      <c r="E300">
        <f t="shared" ca="1" si="110"/>
        <v>0</v>
      </c>
      <c r="F300" s="6">
        <f t="shared" ca="1" si="111"/>
        <v>0</v>
      </c>
      <c r="G300" t="str">
        <f t="shared" ca="1" si="112"/>
        <v>On Time</v>
      </c>
      <c r="H300" s="5">
        <f t="shared" ca="1" si="113"/>
        <v>0.71527777777777801</v>
      </c>
      <c r="I300">
        <f t="shared" ca="1" si="127"/>
        <v>0.43841554121410897</v>
      </c>
      <c r="J300">
        <f t="shared" ca="1" si="127"/>
        <v>0.39817383564574604</v>
      </c>
      <c r="K300">
        <f t="shared" ca="1" si="114"/>
        <v>20</v>
      </c>
      <c r="L300" s="5">
        <f t="shared" ca="1" si="115"/>
        <v>0.72916666666666685</v>
      </c>
      <c r="M300" s="27">
        <f t="shared" ca="1" si="128"/>
        <v>0.2818589015850248</v>
      </c>
      <c r="N300" s="27">
        <f t="shared" ca="1" si="128"/>
        <v>3.2947440933877692E-2</v>
      </c>
      <c r="O300" s="8">
        <f t="shared" ca="1" si="116"/>
        <v>309</v>
      </c>
      <c r="P300" s="6">
        <f t="shared" ca="1" si="117"/>
        <v>0.21458333333333335</v>
      </c>
      <c r="Q300" s="5">
        <f t="shared" ca="1" si="118"/>
        <v>0.9437500000000002</v>
      </c>
      <c r="R300" s="27">
        <f t="shared" ca="1" si="129"/>
        <v>0.68260915962194757</v>
      </c>
      <c r="S300" s="27">
        <f t="shared" ca="1" si="129"/>
        <v>0.21148388899773984</v>
      </c>
      <c r="T300" s="27">
        <f t="shared" ca="1" si="119"/>
        <v>12</v>
      </c>
      <c r="U300" s="5">
        <f t="shared" ca="1" si="120"/>
        <v>0.9520833333333335</v>
      </c>
      <c r="V300" s="27">
        <f t="shared" ca="1" si="121"/>
        <v>341</v>
      </c>
      <c r="W300" s="35">
        <f t="shared" ca="1" si="122"/>
        <v>44197.952083333337</v>
      </c>
      <c r="X300" s="6" t="str">
        <f t="shared" ca="1" si="123"/>
        <v>Early Arrival</v>
      </c>
      <c r="Y300" s="6">
        <f t="shared" ca="1" si="124"/>
        <v>5.1388888881774619E-2</v>
      </c>
      <c r="Z300" s="8">
        <f t="shared" ca="1" si="108"/>
        <v>1</v>
      </c>
      <c r="AA300" s="8">
        <f t="shared" ca="1" si="125"/>
        <v>14</v>
      </c>
      <c r="AB300" s="8">
        <f t="shared" ca="1" si="109"/>
        <v>440</v>
      </c>
    </row>
    <row r="301" spans="1:28">
      <c r="A301" s="11">
        <v>0.71527777777777801</v>
      </c>
      <c r="B301" s="34">
        <v>44197.715277777781</v>
      </c>
      <c r="C301" s="8">
        <f t="shared" ca="1" si="126"/>
        <v>0.75785556736489912</v>
      </c>
      <c r="D301" s="8">
        <f t="shared" ca="1" si="126"/>
        <v>0.45787609375623639</v>
      </c>
      <c r="E301">
        <f t="shared" ca="1" si="110"/>
        <v>-2</v>
      </c>
      <c r="F301" s="6">
        <f t="shared" ca="1" si="111"/>
        <v>1.3888888888888889E-3</v>
      </c>
      <c r="G301" t="str">
        <f t="shared" ca="1" si="112"/>
        <v>Early Departure</v>
      </c>
      <c r="H301" s="5">
        <f t="shared" ca="1" si="113"/>
        <v>0.71388888888888913</v>
      </c>
      <c r="I301">
        <f t="shared" ca="1" si="127"/>
        <v>0.32513623849217721</v>
      </c>
      <c r="J301">
        <f t="shared" ca="1" si="127"/>
        <v>9.0304453765830739E-2</v>
      </c>
      <c r="K301">
        <f t="shared" ca="1" si="114"/>
        <v>12</v>
      </c>
      <c r="L301" s="5">
        <f t="shared" ca="1" si="115"/>
        <v>0.72222222222222243</v>
      </c>
      <c r="M301" s="27">
        <f t="shared" ca="1" si="128"/>
        <v>0.2129815203864257</v>
      </c>
      <c r="N301" s="27">
        <f t="shared" ca="1" si="128"/>
        <v>3.6718950684439644E-2</v>
      </c>
      <c r="O301" s="8">
        <f t="shared" ca="1" si="116"/>
        <v>309</v>
      </c>
      <c r="P301" s="6">
        <f t="shared" ca="1" si="117"/>
        <v>0.21458333333333335</v>
      </c>
      <c r="Q301" s="5">
        <f t="shared" ca="1" si="118"/>
        <v>0.93680555555555578</v>
      </c>
      <c r="R301" s="27">
        <f t="shared" ca="1" si="129"/>
        <v>0.32546716628448469</v>
      </c>
      <c r="S301" s="27">
        <f t="shared" ca="1" si="129"/>
        <v>0.67706995760737421</v>
      </c>
      <c r="T301" s="27">
        <f t="shared" ca="1" si="119"/>
        <v>28</v>
      </c>
      <c r="U301" s="5">
        <f t="shared" ca="1" si="120"/>
        <v>0.95625000000000027</v>
      </c>
      <c r="V301" s="27">
        <f t="shared" ca="1" si="121"/>
        <v>347</v>
      </c>
      <c r="W301" s="35">
        <f t="shared" ca="1" si="122"/>
        <v>44197.956250000003</v>
      </c>
      <c r="X301" s="6" t="str">
        <f t="shared" ca="1" si="123"/>
        <v>Early Arrival</v>
      </c>
      <c r="Y301" s="6">
        <f t="shared" ca="1" si="124"/>
        <v>4.722222221607808E-2</v>
      </c>
      <c r="Z301" s="8">
        <f t="shared" ca="1" si="108"/>
        <v>1</v>
      </c>
      <c r="AA301" s="8">
        <f t="shared" ca="1" si="125"/>
        <v>8</v>
      </c>
      <c r="AB301" s="8">
        <f t="shared" ca="1" si="109"/>
        <v>380</v>
      </c>
    </row>
    <row r="302" spans="1:28">
      <c r="A302" s="3">
        <v>0.71527777777777801</v>
      </c>
      <c r="B302" s="34">
        <v>44197.715277777781</v>
      </c>
      <c r="C302" s="8">
        <f t="shared" ca="1" si="126"/>
        <v>0.63614983658813751</v>
      </c>
      <c r="D302" s="8">
        <f t="shared" ca="1" si="126"/>
        <v>0.90709513684046716</v>
      </c>
      <c r="E302">
        <f t="shared" ca="1" si="110"/>
        <v>-8</v>
      </c>
      <c r="F302" s="6">
        <f t="shared" ca="1" si="111"/>
        <v>5.5555555555555558E-3</v>
      </c>
      <c r="G302" t="str">
        <f t="shared" ca="1" si="112"/>
        <v>Early Departure</v>
      </c>
      <c r="H302" s="5">
        <f t="shared" ca="1" si="113"/>
        <v>0.70972222222222248</v>
      </c>
      <c r="I302">
        <f t="shared" ca="1" si="127"/>
        <v>0.62455847433754097</v>
      </c>
      <c r="J302">
        <f t="shared" ca="1" si="127"/>
        <v>0.85097684718472189</v>
      </c>
      <c r="K302">
        <f t="shared" ca="1" si="114"/>
        <v>38</v>
      </c>
      <c r="L302" s="5">
        <f t="shared" ca="1" si="115"/>
        <v>0.73611111111111138</v>
      </c>
      <c r="M302" s="27">
        <f t="shared" ca="1" si="128"/>
        <v>0.80539038214551806</v>
      </c>
      <c r="N302" s="27">
        <f t="shared" ca="1" si="128"/>
        <v>0.94487480672093038</v>
      </c>
      <c r="O302" s="8">
        <f t="shared" ca="1" si="116"/>
        <v>389</v>
      </c>
      <c r="P302" s="6">
        <f t="shared" ca="1" si="117"/>
        <v>0.27013888888888887</v>
      </c>
      <c r="Q302" s="5">
        <f t="shared" ca="1" si="118"/>
        <v>1.0062500000000003</v>
      </c>
      <c r="R302" s="27">
        <f t="shared" ca="1" si="129"/>
        <v>0.49954685415278</v>
      </c>
      <c r="S302" s="27">
        <f t="shared" ca="1" si="129"/>
        <v>0.11651992371972963</v>
      </c>
      <c r="T302" s="27">
        <f t="shared" ca="1" si="119"/>
        <v>9</v>
      </c>
      <c r="U302" s="5">
        <f t="shared" ca="1" si="120"/>
        <v>1.0125000000000004</v>
      </c>
      <c r="V302" s="27">
        <f t="shared" ca="1" si="121"/>
        <v>428</v>
      </c>
      <c r="W302" s="35">
        <f t="shared" ca="1" si="122"/>
        <v>44198.012500000004</v>
      </c>
      <c r="X302" s="6" t="str">
        <f t="shared" ca="1" si="123"/>
        <v>Late</v>
      </c>
      <c r="Y302" s="6">
        <f t="shared" ca="1" si="124"/>
        <v>9.0277777853771113E-3</v>
      </c>
      <c r="Z302" s="8">
        <f t="shared" ca="1" si="108"/>
        <v>0</v>
      </c>
      <c r="AA302" s="8">
        <f t="shared" ca="1" si="125"/>
        <v>13</v>
      </c>
      <c r="AB302" s="8">
        <f t="shared" ca="1" si="109"/>
        <v>130</v>
      </c>
    </row>
    <row r="303" spans="1:28">
      <c r="A303" s="11">
        <v>0.71527777777777801</v>
      </c>
      <c r="B303" s="34">
        <v>44197.715277777781</v>
      </c>
      <c r="C303" s="8">
        <f t="shared" ca="1" si="126"/>
        <v>0.56738456197130338</v>
      </c>
      <c r="D303" s="8">
        <f t="shared" ca="1" si="126"/>
        <v>0.39967424471576973</v>
      </c>
      <c r="E303">
        <f t="shared" ca="1" si="110"/>
        <v>-2</v>
      </c>
      <c r="F303" s="6">
        <f t="shared" ca="1" si="111"/>
        <v>1.3888888888888889E-3</v>
      </c>
      <c r="G303" t="str">
        <f t="shared" ca="1" si="112"/>
        <v>Early Departure</v>
      </c>
      <c r="H303" s="5">
        <f t="shared" ca="1" si="113"/>
        <v>0.71388888888888913</v>
      </c>
      <c r="I303">
        <f t="shared" ca="1" si="127"/>
        <v>0.96872937582483298</v>
      </c>
      <c r="J303">
        <f t="shared" ca="1" si="127"/>
        <v>0.45686058907722138</v>
      </c>
      <c r="K303">
        <f t="shared" ca="1" si="114"/>
        <v>22</v>
      </c>
      <c r="L303" s="5">
        <f t="shared" ca="1" si="115"/>
        <v>0.72916666666666685</v>
      </c>
      <c r="M303" s="27">
        <f t="shared" ca="1" si="128"/>
        <v>0.2587940733731432</v>
      </c>
      <c r="N303" s="27">
        <f t="shared" ca="1" si="128"/>
        <v>0.28710685023242288</v>
      </c>
      <c r="O303" s="8">
        <f t="shared" ca="1" si="116"/>
        <v>331</v>
      </c>
      <c r="P303" s="6">
        <f t="shared" ca="1" si="117"/>
        <v>0.2298611111111111</v>
      </c>
      <c r="Q303" s="5">
        <f t="shared" ca="1" si="118"/>
        <v>0.95902777777777792</v>
      </c>
      <c r="R303" s="27">
        <f t="shared" ca="1" si="129"/>
        <v>0.17379935190521023</v>
      </c>
      <c r="S303" s="27">
        <f t="shared" ca="1" si="129"/>
        <v>0.79499708573968153</v>
      </c>
      <c r="T303" s="27">
        <f t="shared" ca="1" si="119"/>
        <v>33</v>
      </c>
      <c r="U303" s="5">
        <f t="shared" ca="1" si="120"/>
        <v>0.98194444444444462</v>
      </c>
      <c r="V303" s="27">
        <f t="shared" ca="1" si="121"/>
        <v>384</v>
      </c>
      <c r="W303" s="35">
        <f t="shared" ca="1" si="122"/>
        <v>44197.981944444451</v>
      </c>
      <c r="X303" s="6" t="str">
        <f t="shared" ca="1" si="123"/>
        <v>Early Arrival</v>
      </c>
      <c r="Y303" s="6">
        <f t="shared" ca="1" si="124"/>
        <v>2.1527777767914813E-2</v>
      </c>
      <c r="Z303" s="8">
        <f t="shared" ca="1" si="108"/>
        <v>0</v>
      </c>
      <c r="AA303" s="8">
        <f t="shared" ca="1" si="125"/>
        <v>31</v>
      </c>
      <c r="AB303" s="8">
        <f t="shared" ca="1" si="109"/>
        <v>10</v>
      </c>
    </row>
    <row r="304" spans="1:28">
      <c r="A304" s="3">
        <v>0.71527777777777801</v>
      </c>
      <c r="B304" s="34">
        <v>44197.715277777781</v>
      </c>
      <c r="C304" s="8">
        <f t="shared" ca="1" si="126"/>
        <v>0.82373737977410832</v>
      </c>
      <c r="D304" s="8">
        <f t="shared" ca="1" si="126"/>
        <v>0.93900233303942937</v>
      </c>
      <c r="E304">
        <f t="shared" ca="1" si="110"/>
        <v>-9</v>
      </c>
      <c r="F304" s="6">
        <f t="shared" ca="1" si="111"/>
        <v>6.2499999999999995E-3</v>
      </c>
      <c r="G304" t="str">
        <f t="shared" ca="1" si="112"/>
        <v>Early Departure</v>
      </c>
      <c r="H304" s="5">
        <f t="shared" ca="1" si="113"/>
        <v>0.70902777777777803</v>
      </c>
      <c r="I304">
        <f t="shared" ca="1" si="127"/>
        <v>0.83996712518225292</v>
      </c>
      <c r="J304">
        <f t="shared" ca="1" si="127"/>
        <v>8.918359280299315E-2</v>
      </c>
      <c r="K304">
        <f t="shared" ca="1" si="114"/>
        <v>12</v>
      </c>
      <c r="L304" s="5">
        <f t="shared" ca="1" si="115"/>
        <v>0.71736111111111134</v>
      </c>
      <c r="M304" s="27">
        <f t="shared" ca="1" si="128"/>
        <v>0.7528842116994281</v>
      </c>
      <c r="N304" s="27">
        <f t="shared" ca="1" si="128"/>
        <v>0.48902549092756153</v>
      </c>
      <c r="O304" s="8">
        <f t="shared" ca="1" si="116"/>
        <v>344</v>
      </c>
      <c r="P304" s="6">
        <f t="shared" ca="1" si="117"/>
        <v>0.2388888888888889</v>
      </c>
      <c r="Q304" s="5">
        <f t="shared" ca="1" si="118"/>
        <v>0.95625000000000027</v>
      </c>
      <c r="R304" s="27">
        <f t="shared" ca="1" si="129"/>
        <v>0.99293143560281005</v>
      </c>
      <c r="S304" s="27">
        <f t="shared" ca="1" si="129"/>
        <v>0.22427949652970014</v>
      </c>
      <c r="T304" s="27">
        <f t="shared" ca="1" si="119"/>
        <v>12</v>
      </c>
      <c r="U304" s="5">
        <f t="shared" ca="1" si="120"/>
        <v>0.96458333333333357</v>
      </c>
      <c r="V304" s="27">
        <f t="shared" ca="1" si="121"/>
        <v>359</v>
      </c>
      <c r="W304" s="35">
        <f t="shared" ca="1" si="122"/>
        <v>44197.964583333334</v>
      </c>
      <c r="X304" s="6" t="str">
        <f t="shared" ca="1" si="123"/>
        <v>Early Arrival</v>
      </c>
      <c r="Y304" s="6">
        <f t="shared" ca="1" si="124"/>
        <v>3.8888888884685002E-2</v>
      </c>
      <c r="Z304" s="8">
        <f t="shared" ca="1" si="108"/>
        <v>0</v>
      </c>
      <c r="AA304" s="8">
        <f t="shared" ca="1" si="125"/>
        <v>56</v>
      </c>
      <c r="AB304" s="8">
        <f t="shared" ca="1" si="109"/>
        <v>260</v>
      </c>
    </row>
    <row r="305" spans="1:28">
      <c r="A305" s="11">
        <v>0.71527777777777801</v>
      </c>
      <c r="B305" s="34">
        <v>44197.715277777781</v>
      </c>
      <c r="C305" s="8">
        <f t="shared" ca="1" si="126"/>
        <v>0.10136178848432142</v>
      </c>
      <c r="D305" s="8">
        <f t="shared" ca="1" si="126"/>
        <v>0.32160385662992963</v>
      </c>
      <c r="E305">
        <f t="shared" ca="1" si="110"/>
        <v>9</v>
      </c>
      <c r="F305" s="6">
        <f t="shared" ca="1" si="111"/>
        <v>6.2499999999999995E-3</v>
      </c>
      <c r="G305" t="str">
        <f t="shared" ca="1" si="112"/>
        <v>Late</v>
      </c>
      <c r="H305" s="5">
        <f t="shared" ca="1" si="113"/>
        <v>0.72152777777777799</v>
      </c>
      <c r="I305">
        <f t="shared" ca="1" si="127"/>
        <v>3.3135964938569851E-2</v>
      </c>
      <c r="J305">
        <f t="shared" ca="1" si="127"/>
        <v>0.73206178881584472</v>
      </c>
      <c r="K305">
        <f t="shared" ca="1" si="114"/>
        <v>27</v>
      </c>
      <c r="L305" s="5">
        <f t="shared" ca="1" si="115"/>
        <v>0.74027777777777803</v>
      </c>
      <c r="M305" s="27">
        <f t="shared" ca="1" si="128"/>
        <v>9.447431157656383E-2</v>
      </c>
      <c r="N305" s="27">
        <f t="shared" ca="1" si="128"/>
        <v>0.37164219736932247</v>
      </c>
      <c r="O305" s="8">
        <f t="shared" ca="1" si="116"/>
        <v>336</v>
      </c>
      <c r="P305" s="6">
        <f t="shared" ca="1" si="117"/>
        <v>0.23333333333333331</v>
      </c>
      <c r="Q305" s="5">
        <f t="shared" ca="1" si="118"/>
        <v>0.97361111111111132</v>
      </c>
      <c r="R305" s="27">
        <f t="shared" ca="1" si="129"/>
        <v>0.54629660377700107</v>
      </c>
      <c r="S305" s="27">
        <f t="shared" ca="1" si="129"/>
        <v>0.80462321268791837</v>
      </c>
      <c r="T305" s="27">
        <f t="shared" ca="1" si="119"/>
        <v>34</v>
      </c>
      <c r="U305" s="5">
        <f t="shared" ca="1" si="120"/>
        <v>0.99722222222222245</v>
      </c>
      <c r="V305" s="27">
        <f t="shared" ca="1" si="121"/>
        <v>406</v>
      </c>
      <c r="W305" s="35">
        <f t="shared" ca="1" si="122"/>
        <v>44197.997222222228</v>
      </c>
      <c r="X305" s="6" t="str">
        <f t="shared" ca="1" si="123"/>
        <v>Early Arrival</v>
      </c>
      <c r="Y305" s="6">
        <f t="shared" ca="1" si="124"/>
        <v>6.2499999912688509E-3</v>
      </c>
      <c r="Z305" s="8">
        <f t="shared" ca="1" si="108"/>
        <v>0</v>
      </c>
      <c r="AA305" s="8">
        <f t="shared" ca="1" si="125"/>
        <v>9</v>
      </c>
      <c r="AB305" s="8">
        <f t="shared" ca="1" si="109"/>
        <v>-90</v>
      </c>
    </row>
    <row r="306" spans="1:28">
      <c r="A306" s="3">
        <v>0.71527777777777801</v>
      </c>
      <c r="B306" s="34">
        <v>44197.715277777781</v>
      </c>
      <c r="C306" s="8">
        <f t="shared" ca="1" si="126"/>
        <v>0.55780677442032189</v>
      </c>
      <c r="D306" s="8">
        <f t="shared" ca="1" si="126"/>
        <v>0.72045375533878375</v>
      </c>
      <c r="E306">
        <f t="shared" ca="1" si="110"/>
        <v>-4</v>
      </c>
      <c r="F306" s="6">
        <f t="shared" ca="1" si="111"/>
        <v>2.7777777777777779E-3</v>
      </c>
      <c r="G306" t="str">
        <f t="shared" ca="1" si="112"/>
        <v>Early Departure</v>
      </c>
      <c r="H306" s="5">
        <f t="shared" ca="1" si="113"/>
        <v>0.71250000000000024</v>
      </c>
      <c r="I306">
        <f t="shared" ca="1" si="127"/>
        <v>0.25336377092693196</v>
      </c>
      <c r="J306">
        <f t="shared" ca="1" si="127"/>
        <v>0.72486026976909879</v>
      </c>
      <c r="K306">
        <f t="shared" ca="1" si="114"/>
        <v>27</v>
      </c>
      <c r="L306" s="5">
        <f t="shared" ca="1" si="115"/>
        <v>0.73125000000000029</v>
      </c>
      <c r="M306" s="27">
        <f t="shared" ca="1" si="128"/>
        <v>0.33807620915517045</v>
      </c>
      <c r="N306" s="27">
        <f t="shared" ca="1" si="128"/>
        <v>0.33674165517227383</v>
      </c>
      <c r="O306" s="8">
        <f t="shared" ca="1" si="116"/>
        <v>334</v>
      </c>
      <c r="P306" s="6">
        <f t="shared" ca="1" si="117"/>
        <v>0.23194444444444443</v>
      </c>
      <c r="Q306" s="5">
        <f t="shared" ca="1" si="118"/>
        <v>0.96319444444444469</v>
      </c>
      <c r="R306" s="27">
        <f t="shared" ca="1" si="129"/>
        <v>0.29176644537187424</v>
      </c>
      <c r="S306" s="27">
        <f t="shared" ca="1" si="129"/>
        <v>6.9572550195196814E-2</v>
      </c>
      <c r="T306" s="27">
        <f t="shared" ca="1" si="119"/>
        <v>8</v>
      </c>
      <c r="U306" s="5">
        <f t="shared" ca="1" si="120"/>
        <v>0.96875000000000022</v>
      </c>
      <c r="V306" s="27">
        <f t="shared" ca="1" si="121"/>
        <v>365</v>
      </c>
      <c r="W306" s="35">
        <f t="shared" ca="1" si="122"/>
        <v>44197.96875</v>
      </c>
      <c r="X306" s="6" t="str">
        <f t="shared" ca="1" si="123"/>
        <v>Early Arrival</v>
      </c>
      <c r="Y306" s="6">
        <f t="shared" ca="1" si="124"/>
        <v>3.4722222218988463E-2</v>
      </c>
      <c r="Z306" s="8">
        <f t="shared" ca="1" si="108"/>
        <v>0</v>
      </c>
      <c r="AA306" s="8">
        <f t="shared" ca="1" si="125"/>
        <v>50</v>
      </c>
      <c r="AB306" s="8">
        <f t="shared" ca="1" si="109"/>
        <v>200</v>
      </c>
    </row>
    <row r="307" spans="1:28">
      <c r="A307" s="11">
        <v>0.71527777777777801</v>
      </c>
      <c r="B307" s="34">
        <v>44197.715277777781</v>
      </c>
      <c r="C307" s="8">
        <f t="shared" ca="1" si="126"/>
        <v>0.78674907009808348</v>
      </c>
      <c r="D307" s="8">
        <f t="shared" ca="1" si="126"/>
        <v>0.79541472923444634</v>
      </c>
      <c r="E307">
        <f t="shared" ca="1" si="110"/>
        <v>-5</v>
      </c>
      <c r="F307" s="6">
        <f t="shared" ca="1" si="111"/>
        <v>3.472222222222222E-3</v>
      </c>
      <c r="G307" t="str">
        <f t="shared" ca="1" si="112"/>
        <v>Early Departure</v>
      </c>
      <c r="H307" s="5">
        <f t="shared" ca="1" si="113"/>
        <v>0.7118055555555558</v>
      </c>
      <c r="I307">
        <f t="shared" ca="1" si="127"/>
        <v>0.10186359886440777</v>
      </c>
      <c r="J307">
        <f t="shared" ca="1" si="127"/>
        <v>0.55719959718532541</v>
      </c>
      <c r="K307">
        <f t="shared" ca="1" si="114"/>
        <v>24</v>
      </c>
      <c r="L307" s="5">
        <f t="shared" ca="1" si="115"/>
        <v>0.72847222222222252</v>
      </c>
      <c r="M307" s="27">
        <f t="shared" ca="1" si="128"/>
        <v>0.76825954854235445</v>
      </c>
      <c r="N307" s="27">
        <f t="shared" ca="1" si="128"/>
        <v>0.99771585606585389</v>
      </c>
      <c r="O307" s="8">
        <f t="shared" ca="1" si="116"/>
        <v>406</v>
      </c>
      <c r="P307" s="6">
        <f t="shared" ca="1" si="117"/>
        <v>0.28194444444444444</v>
      </c>
      <c r="Q307" s="5">
        <f t="shared" ca="1" si="118"/>
        <v>1.010416666666667</v>
      </c>
      <c r="R307" s="27">
        <f t="shared" ca="1" si="129"/>
        <v>0.45738552422451106</v>
      </c>
      <c r="S307" s="27">
        <f t="shared" ca="1" si="129"/>
        <v>0.64382457661750059</v>
      </c>
      <c r="T307" s="27">
        <f t="shared" ca="1" si="119"/>
        <v>26</v>
      </c>
      <c r="U307" s="5">
        <f t="shared" ca="1" si="120"/>
        <v>1.0284722222222225</v>
      </c>
      <c r="V307" s="27">
        <f t="shared" ca="1" si="121"/>
        <v>451</v>
      </c>
      <c r="W307" s="35">
        <f t="shared" ca="1" si="122"/>
        <v>44198.028472222228</v>
      </c>
      <c r="X307" s="6" t="str">
        <f t="shared" ca="1" si="123"/>
        <v>Late</v>
      </c>
      <c r="Y307" s="6">
        <f t="shared" ca="1" si="124"/>
        <v>2.5000000008731149E-2</v>
      </c>
      <c r="Z307" s="8">
        <f t="shared" ca="1" si="108"/>
        <v>0</v>
      </c>
      <c r="AA307" s="8">
        <f t="shared" ca="1" si="125"/>
        <v>36</v>
      </c>
      <c r="AB307" s="8">
        <f t="shared" ca="1" si="109"/>
        <v>360</v>
      </c>
    </row>
    <row r="308" spans="1:28">
      <c r="A308" s="3">
        <v>0.71527777777777801</v>
      </c>
      <c r="B308" s="34">
        <v>44197.715277777781</v>
      </c>
      <c r="C308" s="8">
        <f t="shared" ca="1" si="126"/>
        <v>0.7829664551701967</v>
      </c>
      <c r="D308" s="8">
        <f t="shared" ca="1" si="126"/>
        <v>0.96061825203326467</v>
      </c>
      <c r="E308">
        <f t="shared" ca="1" si="110"/>
        <v>-10</v>
      </c>
      <c r="F308" s="6">
        <f t="shared" ca="1" si="111"/>
        <v>6.9444444444444441E-3</v>
      </c>
      <c r="G308" t="str">
        <f t="shared" ca="1" si="112"/>
        <v>Early Departure</v>
      </c>
      <c r="H308" s="5">
        <f t="shared" ca="1" si="113"/>
        <v>0.70833333333333359</v>
      </c>
      <c r="I308">
        <f t="shared" ca="1" si="127"/>
        <v>0.62760882194055201</v>
      </c>
      <c r="J308">
        <f t="shared" ca="1" si="127"/>
        <v>4.6231507024108942E-2</v>
      </c>
      <c r="K308">
        <f t="shared" ca="1" si="114"/>
        <v>11</v>
      </c>
      <c r="L308" s="5">
        <f t="shared" ca="1" si="115"/>
        <v>0.71597222222222245</v>
      </c>
      <c r="M308" s="27">
        <f t="shared" ca="1" si="128"/>
        <v>0.17356518847708591</v>
      </c>
      <c r="N308" s="27">
        <f t="shared" ca="1" si="128"/>
        <v>0.84892029967256633</v>
      </c>
      <c r="O308" s="8">
        <f t="shared" ca="1" si="116"/>
        <v>356</v>
      </c>
      <c r="P308" s="6">
        <f t="shared" ca="1" si="117"/>
        <v>0.24722222222222223</v>
      </c>
      <c r="Q308" s="5">
        <f t="shared" ca="1" si="118"/>
        <v>0.96319444444444469</v>
      </c>
      <c r="R308" s="27">
        <f t="shared" ca="1" si="129"/>
        <v>0.8141418722537147</v>
      </c>
      <c r="S308" s="27">
        <f t="shared" ca="1" si="129"/>
        <v>0.7689226930742229</v>
      </c>
      <c r="T308" s="27">
        <f t="shared" ca="1" si="119"/>
        <v>32</v>
      </c>
      <c r="U308" s="5">
        <f t="shared" ca="1" si="120"/>
        <v>0.98541666666666694</v>
      </c>
      <c r="V308" s="27">
        <f t="shared" ca="1" si="121"/>
        <v>389</v>
      </c>
      <c r="W308" s="35">
        <f t="shared" ca="1" si="122"/>
        <v>44197.98541666667</v>
      </c>
      <c r="X308" s="6" t="str">
        <f t="shared" ca="1" si="123"/>
        <v>Early Arrival</v>
      </c>
      <c r="Y308" s="6">
        <f t="shared" ca="1" si="124"/>
        <v>1.805555554892635E-2</v>
      </c>
      <c r="Z308" s="8">
        <f t="shared" ca="1" si="108"/>
        <v>0</v>
      </c>
      <c r="AA308" s="8">
        <f t="shared" ca="1" si="125"/>
        <v>26</v>
      </c>
      <c r="AB308" s="8">
        <f t="shared" ca="1" si="109"/>
        <v>-260</v>
      </c>
    </row>
    <row r="309" spans="1:28">
      <c r="A309" s="11">
        <v>0.71527777777777801</v>
      </c>
      <c r="B309" s="34">
        <v>44197.715277777781</v>
      </c>
      <c r="C309" s="8">
        <f t="shared" ca="1" si="126"/>
        <v>6.5053001884620598E-2</v>
      </c>
      <c r="D309" s="8">
        <f t="shared" ca="1" si="126"/>
        <v>0.47780934308762057</v>
      </c>
      <c r="E309">
        <f t="shared" ca="1" si="110"/>
        <v>14</v>
      </c>
      <c r="F309" s="6">
        <f t="shared" ca="1" si="111"/>
        <v>9.7222222222222224E-3</v>
      </c>
      <c r="G309" t="str">
        <f t="shared" ca="1" si="112"/>
        <v>Late</v>
      </c>
      <c r="H309" s="5">
        <f t="shared" ca="1" si="113"/>
        <v>0.7250000000000002</v>
      </c>
      <c r="I309">
        <f t="shared" ca="1" si="127"/>
        <v>0.23482828189471194</v>
      </c>
      <c r="J309">
        <f t="shared" ca="1" si="127"/>
        <v>0.41303091459402774</v>
      </c>
      <c r="K309">
        <f t="shared" ca="1" si="114"/>
        <v>20</v>
      </c>
      <c r="L309" s="5">
        <f t="shared" ca="1" si="115"/>
        <v>0.73888888888888904</v>
      </c>
      <c r="M309" s="27">
        <f t="shared" ca="1" si="128"/>
        <v>1.5843800715070744E-3</v>
      </c>
      <c r="N309" s="27">
        <f t="shared" ca="1" si="128"/>
        <v>0.54317272258687166</v>
      </c>
      <c r="O309" s="8">
        <f t="shared" ca="1" si="116"/>
        <v>344</v>
      </c>
      <c r="P309" s="6">
        <f t="shared" ca="1" si="117"/>
        <v>0.2388888888888889</v>
      </c>
      <c r="Q309" s="5">
        <f t="shared" ca="1" si="118"/>
        <v>0.97777777777777797</v>
      </c>
      <c r="R309" s="27">
        <f t="shared" ca="1" si="129"/>
        <v>0.4419637397749977</v>
      </c>
      <c r="S309" s="27">
        <f t="shared" ca="1" si="129"/>
        <v>0.31268616448369912</v>
      </c>
      <c r="T309" s="27">
        <f t="shared" ca="1" si="119"/>
        <v>15</v>
      </c>
      <c r="U309" s="5">
        <f t="shared" ca="1" si="120"/>
        <v>0.9881944444444446</v>
      </c>
      <c r="V309" s="27">
        <f t="shared" ca="1" si="121"/>
        <v>393</v>
      </c>
      <c r="W309" s="35">
        <f t="shared" ca="1" si="122"/>
        <v>44197.98819444445</v>
      </c>
      <c r="X309" s="6" t="str">
        <f t="shared" ca="1" si="123"/>
        <v>Early Arrival</v>
      </c>
      <c r="Y309" s="6">
        <f t="shared" ca="1" si="124"/>
        <v>1.5277777769370005E-2</v>
      </c>
      <c r="Z309" s="8">
        <f t="shared" ca="1" si="108"/>
        <v>0</v>
      </c>
      <c r="AA309" s="8">
        <f t="shared" ca="1" si="125"/>
        <v>22</v>
      </c>
      <c r="AB309" s="8">
        <f t="shared" ca="1" si="109"/>
        <v>-220</v>
      </c>
    </row>
    <row r="310" spans="1:28">
      <c r="A310" s="3">
        <v>0.71527777777777801</v>
      </c>
      <c r="B310" s="34">
        <v>44197.715277777781</v>
      </c>
      <c r="C310" s="8">
        <f t="shared" ca="1" si="126"/>
        <v>0.94264545359229479</v>
      </c>
      <c r="D310" s="8">
        <f t="shared" ca="1" si="126"/>
        <v>0.52082761563142532</v>
      </c>
      <c r="E310">
        <f t="shared" ca="1" si="110"/>
        <v>0</v>
      </c>
      <c r="F310" s="6">
        <f t="shared" ca="1" si="111"/>
        <v>0</v>
      </c>
      <c r="G310" t="str">
        <f t="shared" ca="1" si="112"/>
        <v>On Time</v>
      </c>
      <c r="H310" s="5">
        <f t="shared" ca="1" si="113"/>
        <v>0.71527777777777801</v>
      </c>
      <c r="I310">
        <f t="shared" ca="1" si="127"/>
        <v>0.83552565464943096</v>
      </c>
      <c r="J310">
        <f t="shared" ca="1" si="127"/>
        <v>0.33909106836843461</v>
      </c>
      <c r="K310">
        <f t="shared" ca="1" si="114"/>
        <v>19</v>
      </c>
      <c r="L310" s="5">
        <f t="shared" ca="1" si="115"/>
        <v>0.72847222222222241</v>
      </c>
      <c r="M310" s="27">
        <f t="shared" ca="1" si="128"/>
        <v>0.46345238692070911</v>
      </c>
      <c r="N310" s="27">
        <f t="shared" ca="1" si="128"/>
        <v>0.77492101890713438</v>
      </c>
      <c r="O310" s="8">
        <f t="shared" ca="1" si="116"/>
        <v>366</v>
      </c>
      <c r="P310" s="6">
        <f t="shared" ca="1" si="117"/>
        <v>0.25416666666666665</v>
      </c>
      <c r="Q310" s="5">
        <f t="shared" ca="1" si="118"/>
        <v>0.98263888888888906</v>
      </c>
      <c r="R310" s="27">
        <f t="shared" ca="1" si="129"/>
        <v>9.6119591166261453E-2</v>
      </c>
      <c r="S310" s="27">
        <f t="shared" ca="1" si="129"/>
        <v>2.3390501138234043E-3</v>
      </c>
      <c r="T310" s="27">
        <f t="shared" ca="1" si="119"/>
        <v>6</v>
      </c>
      <c r="U310" s="5">
        <f t="shared" ca="1" si="120"/>
        <v>0.98680555555555571</v>
      </c>
      <c r="V310" s="27">
        <f t="shared" ca="1" si="121"/>
        <v>391</v>
      </c>
      <c r="W310" s="35">
        <f t="shared" ca="1" si="122"/>
        <v>44197.986805555556</v>
      </c>
      <c r="X310" s="6" t="str">
        <f t="shared" ca="1" si="123"/>
        <v>Early Arrival</v>
      </c>
      <c r="Y310" s="6">
        <f t="shared" ca="1" si="124"/>
        <v>1.6666666662786156E-2</v>
      </c>
      <c r="Z310" s="8">
        <f t="shared" ca="1" si="108"/>
        <v>0</v>
      </c>
      <c r="AA310" s="8">
        <f t="shared" ca="1" si="125"/>
        <v>24</v>
      </c>
      <c r="AB310" s="8">
        <f t="shared" ca="1" si="109"/>
        <v>-240</v>
      </c>
    </row>
    <row r="311" spans="1:28">
      <c r="A311" s="11">
        <v>0.71527777777777801</v>
      </c>
      <c r="B311" s="34">
        <v>44197.715277777781</v>
      </c>
      <c r="C311" s="8">
        <f t="shared" ca="1" si="126"/>
        <v>0.62531322760889374</v>
      </c>
      <c r="D311" s="8">
        <f t="shared" ca="1" si="126"/>
        <v>0.49633546257266736</v>
      </c>
      <c r="E311">
        <f t="shared" ca="1" si="110"/>
        <v>-2</v>
      </c>
      <c r="F311" s="6">
        <f t="shared" ca="1" si="111"/>
        <v>1.3888888888888889E-3</v>
      </c>
      <c r="G311" t="str">
        <f t="shared" ca="1" si="112"/>
        <v>Early Departure</v>
      </c>
      <c r="H311" s="5">
        <f t="shared" ca="1" si="113"/>
        <v>0.71388888888888913</v>
      </c>
      <c r="I311">
        <f t="shared" ca="1" si="127"/>
        <v>0.37220375539441941</v>
      </c>
      <c r="J311">
        <f t="shared" ca="1" si="127"/>
        <v>0.38628718230484049</v>
      </c>
      <c r="K311">
        <f t="shared" ca="1" si="114"/>
        <v>20</v>
      </c>
      <c r="L311" s="5">
        <f t="shared" ca="1" si="115"/>
        <v>0.72777777777777797</v>
      </c>
      <c r="M311" s="27">
        <f t="shared" ca="1" si="128"/>
        <v>0.85078888223217042</v>
      </c>
      <c r="N311" s="27">
        <f t="shared" ca="1" si="128"/>
        <v>0.95903206349252978</v>
      </c>
      <c r="O311" s="8">
        <f t="shared" ca="1" si="116"/>
        <v>392</v>
      </c>
      <c r="P311" s="6">
        <f t="shared" ca="1" si="117"/>
        <v>0.2722222222222222</v>
      </c>
      <c r="Q311" s="5">
        <f t="shared" ca="1" si="118"/>
        <v>1.0000000000000002</v>
      </c>
      <c r="R311" s="27">
        <f t="shared" ca="1" si="129"/>
        <v>0.65316871042104829</v>
      </c>
      <c r="S311" s="27">
        <f t="shared" ca="1" si="129"/>
        <v>0.84018380200175435</v>
      </c>
      <c r="T311" s="27">
        <f t="shared" ca="1" si="119"/>
        <v>36</v>
      </c>
      <c r="U311" s="5">
        <f t="shared" ca="1" si="120"/>
        <v>1.0250000000000001</v>
      </c>
      <c r="V311" s="27">
        <f t="shared" ca="1" si="121"/>
        <v>446</v>
      </c>
      <c r="W311" s="35">
        <f t="shared" ca="1" si="122"/>
        <v>44198.025000000001</v>
      </c>
      <c r="X311" s="6" t="str">
        <f t="shared" ca="1" si="123"/>
        <v>Late</v>
      </c>
      <c r="Y311" s="6">
        <f t="shared" ca="1" si="124"/>
        <v>2.1527777782466728E-2</v>
      </c>
      <c r="Z311" s="8">
        <f t="shared" ca="1" si="108"/>
        <v>0</v>
      </c>
      <c r="AA311" s="8">
        <f t="shared" ca="1" si="125"/>
        <v>31</v>
      </c>
      <c r="AB311" s="8">
        <f t="shared" ca="1" si="109"/>
        <v>310</v>
      </c>
    </row>
    <row r="312" spans="1:28">
      <c r="A312" s="3">
        <v>0.71527777777777801</v>
      </c>
      <c r="B312" s="34">
        <v>44197.715277777781</v>
      </c>
      <c r="C312" s="8">
        <f t="shared" ca="1" si="126"/>
        <v>0.12250390909879383</v>
      </c>
      <c r="D312" s="8">
        <f t="shared" ca="1" si="126"/>
        <v>0.54980234748491585</v>
      </c>
      <c r="E312">
        <f t="shared" ca="1" si="110"/>
        <v>18</v>
      </c>
      <c r="F312" s="6">
        <f t="shared" ca="1" si="111"/>
        <v>1.2499999999999999E-2</v>
      </c>
      <c r="G312" t="str">
        <f t="shared" ca="1" si="112"/>
        <v>Late</v>
      </c>
      <c r="H312" s="5">
        <f t="shared" ca="1" si="113"/>
        <v>0.72777777777777797</v>
      </c>
      <c r="I312">
        <f t="shared" ca="1" si="127"/>
        <v>6.7099601449622015E-2</v>
      </c>
      <c r="J312">
        <f t="shared" ca="1" si="127"/>
        <v>0.75737934507968852</v>
      </c>
      <c r="K312">
        <f t="shared" ca="1" si="114"/>
        <v>27</v>
      </c>
      <c r="L312" s="5">
        <f t="shared" ca="1" si="115"/>
        <v>0.74652777777777801</v>
      </c>
      <c r="M312" s="27">
        <f t="shared" ca="1" si="128"/>
        <v>0.40673915605899902</v>
      </c>
      <c r="N312" s="27">
        <f t="shared" ca="1" si="128"/>
        <v>0.70821332271362991</v>
      </c>
      <c r="O312" s="8">
        <f t="shared" ca="1" si="116"/>
        <v>360</v>
      </c>
      <c r="P312" s="6">
        <f t="shared" ca="1" si="117"/>
        <v>0.25</v>
      </c>
      <c r="Q312" s="5">
        <f t="shared" ca="1" si="118"/>
        <v>0.99652777777777801</v>
      </c>
      <c r="R312" s="27">
        <f t="shared" ca="1" si="129"/>
        <v>0.70395950012608355</v>
      </c>
      <c r="S312" s="27">
        <f t="shared" ca="1" si="129"/>
        <v>0.50071920068101428</v>
      </c>
      <c r="T312" s="27">
        <f t="shared" ca="1" si="119"/>
        <v>21</v>
      </c>
      <c r="U312" s="5">
        <f t="shared" ca="1" si="120"/>
        <v>1.0111111111111113</v>
      </c>
      <c r="V312" s="27">
        <f t="shared" ca="1" si="121"/>
        <v>426</v>
      </c>
      <c r="W312" s="35">
        <f t="shared" ca="1" si="122"/>
        <v>44198.011111111111</v>
      </c>
      <c r="X312" s="6" t="str">
        <f t="shared" ca="1" si="123"/>
        <v>Late</v>
      </c>
      <c r="Y312" s="6">
        <f t="shared" ca="1" si="124"/>
        <v>7.6388888919609599E-3</v>
      </c>
      <c r="Z312" s="8">
        <f t="shared" ca="1" si="108"/>
        <v>0</v>
      </c>
      <c r="AA312" s="8">
        <f t="shared" ca="1" si="125"/>
        <v>11</v>
      </c>
      <c r="AB312" s="8">
        <f t="shared" ca="1" si="109"/>
        <v>110</v>
      </c>
    </row>
    <row r="313" spans="1:28">
      <c r="A313" s="11">
        <v>0.71527777777777801</v>
      </c>
      <c r="B313" s="34">
        <v>44197.715277777781</v>
      </c>
      <c r="C313" s="8">
        <f t="shared" ca="1" si="126"/>
        <v>0.15806028322429588</v>
      </c>
      <c r="D313" s="8">
        <f t="shared" ca="1" si="126"/>
        <v>6.1160092493306339E-2</v>
      </c>
      <c r="E313">
        <f t="shared" ca="1" si="110"/>
        <v>1</v>
      </c>
      <c r="F313" s="6">
        <f t="shared" ca="1" si="111"/>
        <v>6.9444444444444447E-4</v>
      </c>
      <c r="G313" t="str">
        <f t="shared" ca="1" si="112"/>
        <v>Late</v>
      </c>
      <c r="H313" s="5">
        <f t="shared" ca="1" si="113"/>
        <v>0.71597222222222245</v>
      </c>
      <c r="I313">
        <f t="shared" ca="1" si="127"/>
        <v>0.11006705631994207</v>
      </c>
      <c r="J313">
        <f t="shared" ca="1" si="127"/>
        <v>0.1040463708503917</v>
      </c>
      <c r="K313">
        <f t="shared" ca="1" si="114"/>
        <v>11</v>
      </c>
      <c r="L313" s="5">
        <f t="shared" ca="1" si="115"/>
        <v>0.72361111111111132</v>
      </c>
      <c r="M313" s="27">
        <f t="shared" ca="1" si="128"/>
        <v>2.4428955632414096E-2</v>
      </c>
      <c r="N313" s="27">
        <f t="shared" ca="1" si="128"/>
        <v>0.92816020211248873</v>
      </c>
      <c r="O313" s="8">
        <f t="shared" ca="1" si="116"/>
        <v>359</v>
      </c>
      <c r="P313" s="6">
        <f t="shared" ca="1" si="117"/>
        <v>0.24930555555555556</v>
      </c>
      <c r="Q313" s="5">
        <f t="shared" ca="1" si="118"/>
        <v>0.97291666666666687</v>
      </c>
      <c r="R313" s="27">
        <f t="shared" ca="1" si="129"/>
        <v>0.71150858167073039</v>
      </c>
      <c r="S313" s="27">
        <f t="shared" ca="1" si="129"/>
        <v>0.69920764299760563</v>
      </c>
      <c r="T313" s="27">
        <f t="shared" ca="1" si="119"/>
        <v>29</v>
      </c>
      <c r="U313" s="5">
        <f t="shared" ca="1" si="120"/>
        <v>0.9930555555555558</v>
      </c>
      <c r="V313" s="27">
        <f t="shared" ca="1" si="121"/>
        <v>400</v>
      </c>
      <c r="W313" s="35">
        <f t="shared" ca="1" si="122"/>
        <v>44197.993055555562</v>
      </c>
      <c r="X313" s="6" t="str">
        <f t="shared" ca="1" si="123"/>
        <v>Early Arrival</v>
      </c>
      <c r="Y313" s="6">
        <f t="shared" ca="1" si="124"/>
        <v>1.041666665696539E-2</v>
      </c>
      <c r="Z313" s="8">
        <f t="shared" ca="1" si="108"/>
        <v>0</v>
      </c>
      <c r="AA313" s="8">
        <f t="shared" ca="1" si="125"/>
        <v>15</v>
      </c>
      <c r="AB313" s="8">
        <f t="shared" ca="1" si="109"/>
        <v>-150</v>
      </c>
    </row>
    <row r="314" spans="1:28">
      <c r="A314" s="3">
        <v>0.71527777777777801</v>
      </c>
      <c r="B314" s="34">
        <v>44197.715277777781</v>
      </c>
      <c r="C314" s="8">
        <f t="shared" ca="1" si="126"/>
        <v>0.31008813387555334</v>
      </c>
      <c r="D314" s="8">
        <f t="shared" ca="1" si="126"/>
        <v>0.13617054513167381</v>
      </c>
      <c r="E314">
        <f t="shared" ca="1" si="110"/>
        <v>3</v>
      </c>
      <c r="F314" s="6">
        <f t="shared" ca="1" si="111"/>
        <v>2.0833333333333333E-3</v>
      </c>
      <c r="G314" t="str">
        <f t="shared" ca="1" si="112"/>
        <v>Late</v>
      </c>
      <c r="H314" s="5">
        <f t="shared" ca="1" si="113"/>
        <v>0.71736111111111134</v>
      </c>
      <c r="I314">
        <f t="shared" ca="1" si="127"/>
        <v>0.9518995679146296</v>
      </c>
      <c r="J314">
        <f t="shared" ca="1" si="127"/>
        <v>0.73581851913432084</v>
      </c>
      <c r="K314">
        <f t="shared" ca="1" si="114"/>
        <v>32</v>
      </c>
      <c r="L314" s="5">
        <f t="shared" ca="1" si="115"/>
        <v>0.73958333333333359</v>
      </c>
      <c r="M314" s="27">
        <f t="shared" ca="1" si="128"/>
        <v>0.20291530527077029</v>
      </c>
      <c r="N314" s="27">
        <f t="shared" ca="1" si="128"/>
        <v>0.10273383537148295</v>
      </c>
      <c r="O314" s="8">
        <f t="shared" ca="1" si="116"/>
        <v>318</v>
      </c>
      <c r="P314" s="6">
        <f t="shared" ca="1" si="117"/>
        <v>0.22083333333333333</v>
      </c>
      <c r="Q314" s="5">
        <f t="shared" ca="1" si="118"/>
        <v>0.96041666666666692</v>
      </c>
      <c r="R314" s="27">
        <f t="shared" ca="1" si="129"/>
        <v>0.78313580181153497</v>
      </c>
      <c r="S314" s="27">
        <f t="shared" ca="1" si="129"/>
        <v>0.3416096901026705</v>
      </c>
      <c r="T314" s="27">
        <f t="shared" ca="1" si="119"/>
        <v>15</v>
      </c>
      <c r="U314" s="5">
        <f t="shared" ca="1" si="120"/>
        <v>0.97083333333333355</v>
      </c>
      <c r="V314" s="27">
        <f t="shared" ca="1" si="121"/>
        <v>368</v>
      </c>
      <c r="W314" s="35">
        <f t="shared" ca="1" si="122"/>
        <v>44197.97083333334</v>
      </c>
      <c r="X314" s="6" t="str">
        <f t="shared" ca="1" si="123"/>
        <v>Early Arrival</v>
      </c>
      <c r="Y314" s="6">
        <f t="shared" ca="1" si="124"/>
        <v>3.2638888878864236E-2</v>
      </c>
      <c r="Z314" s="8">
        <f t="shared" ca="1" si="108"/>
        <v>0</v>
      </c>
      <c r="AA314" s="8">
        <f t="shared" ca="1" si="125"/>
        <v>47</v>
      </c>
      <c r="AB314" s="8">
        <f t="shared" ca="1" si="109"/>
        <v>170</v>
      </c>
    </row>
    <row r="315" spans="1:28">
      <c r="A315" s="11">
        <v>0.71527777777777801</v>
      </c>
      <c r="B315" s="34">
        <v>44197.715277777781</v>
      </c>
      <c r="C315" s="8">
        <f t="shared" ca="1" si="126"/>
        <v>0.7857860652995281</v>
      </c>
      <c r="D315" s="8">
        <f t="shared" ca="1" si="126"/>
        <v>0.10239527234353829</v>
      </c>
      <c r="E315">
        <f t="shared" ca="1" si="110"/>
        <v>0</v>
      </c>
      <c r="F315" s="6">
        <f t="shared" ca="1" si="111"/>
        <v>0</v>
      </c>
      <c r="G315" t="str">
        <f t="shared" ca="1" si="112"/>
        <v>On Time</v>
      </c>
      <c r="H315" s="5">
        <f t="shared" ca="1" si="113"/>
        <v>0.71527777777777801</v>
      </c>
      <c r="I315">
        <f t="shared" ca="1" si="127"/>
        <v>0.58242572746362609</v>
      </c>
      <c r="J315">
        <f t="shared" ca="1" si="127"/>
        <v>0.176414351356592</v>
      </c>
      <c r="K315">
        <f t="shared" ca="1" si="114"/>
        <v>14</v>
      </c>
      <c r="L315" s="5">
        <f t="shared" ca="1" si="115"/>
        <v>0.7250000000000002</v>
      </c>
      <c r="M315" s="27">
        <f t="shared" ca="1" si="128"/>
        <v>0.54560382777632865</v>
      </c>
      <c r="N315" s="27">
        <f t="shared" ca="1" si="128"/>
        <v>0.45708795523630341</v>
      </c>
      <c r="O315" s="8">
        <f t="shared" ca="1" si="116"/>
        <v>342</v>
      </c>
      <c r="P315" s="6">
        <f t="shared" ca="1" si="117"/>
        <v>0.23750000000000002</v>
      </c>
      <c r="Q315" s="5">
        <f t="shared" ca="1" si="118"/>
        <v>0.96250000000000024</v>
      </c>
      <c r="R315" s="27">
        <f t="shared" ca="1" si="129"/>
        <v>0.60025924409819276</v>
      </c>
      <c r="S315" s="27">
        <f t="shared" ca="1" si="129"/>
        <v>0.99142394456637395</v>
      </c>
      <c r="T315" s="27">
        <f t="shared" ca="1" si="119"/>
        <v>51</v>
      </c>
      <c r="U315" s="5">
        <f t="shared" ca="1" si="120"/>
        <v>0.9979166666666669</v>
      </c>
      <c r="V315" s="27">
        <f t="shared" ca="1" si="121"/>
        <v>407</v>
      </c>
      <c r="W315" s="35">
        <f t="shared" ca="1" si="122"/>
        <v>44197.997916666667</v>
      </c>
      <c r="X315" s="6" t="str">
        <f t="shared" ca="1" si="123"/>
        <v>Early Arrival</v>
      </c>
      <c r="Y315" s="6">
        <f t="shared" ca="1" si="124"/>
        <v>5.5555555518367328E-3</v>
      </c>
      <c r="Z315" s="8">
        <f t="shared" ca="1" si="108"/>
        <v>0</v>
      </c>
      <c r="AA315" s="8">
        <f t="shared" ca="1" si="125"/>
        <v>8</v>
      </c>
      <c r="AB315" s="8">
        <f t="shared" ca="1" si="109"/>
        <v>-80</v>
      </c>
    </row>
    <row r="316" spans="1:28">
      <c r="A316" s="3">
        <v>0.71527777777777801</v>
      </c>
      <c r="B316" s="34">
        <v>44197.715277777781</v>
      </c>
      <c r="C316" s="8">
        <f t="shared" ca="1" si="126"/>
        <v>0.77961349503359811</v>
      </c>
      <c r="D316" s="8">
        <f t="shared" ca="1" si="126"/>
        <v>0.71649804223304547</v>
      </c>
      <c r="E316">
        <f t="shared" ca="1" si="110"/>
        <v>-4</v>
      </c>
      <c r="F316" s="6">
        <f t="shared" ca="1" si="111"/>
        <v>2.7777777777777779E-3</v>
      </c>
      <c r="G316" t="str">
        <f t="shared" ca="1" si="112"/>
        <v>Early Departure</v>
      </c>
      <c r="H316" s="5">
        <f t="shared" ca="1" si="113"/>
        <v>0.71250000000000024</v>
      </c>
      <c r="I316">
        <f t="shared" ca="1" si="127"/>
        <v>0.21126692025969296</v>
      </c>
      <c r="J316">
        <f t="shared" ca="1" si="127"/>
        <v>0.79144831633477242</v>
      </c>
      <c r="K316">
        <f t="shared" ca="1" si="114"/>
        <v>28</v>
      </c>
      <c r="L316" s="5">
        <f t="shared" ca="1" si="115"/>
        <v>0.73194444444444473</v>
      </c>
      <c r="M316" s="27">
        <f t="shared" ca="1" si="128"/>
        <v>0.19415619623901614</v>
      </c>
      <c r="N316" s="27">
        <f t="shared" ca="1" si="128"/>
        <v>0.7365011646934686</v>
      </c>
      <c r="O316" s="8">
        <f t="shared" ca="1" si="116"/>
        <v>352</v>
      </c>
      <c r="P316" s="6">
        <f t="shared" ca="1" si="117"/>
        <v>0.24444444444444446</v>
      </c>
      <c r="Q316" s="5">
        <f t="shared" ca="1" si="118"/>
        <v>0.97638888888888919</v>
      </c>
      <c r="R316" s="27">
        <f t="shared" ca="1" si="129"/>
        <v>0.64982400847140454</v>
      </c>
      <c r="S316" s="27">
        <f t="shared" ca="1" si="129"/>
        <v>0.67126425511996923</v>
      </c>
      <c r="T316" s="27">
        <f t="shared" ca="1" si="119"/>
        <v>27</v>
      </c>
      <c r="U316" s="5">
        <f t="shared" ca="1" si="120"/>
        <v>0.99513888888888924</v>
      </c>
      <c r="V316" s="27">
        <f t="shared" ca="1" si="121"/>
        <v>403</v>
      </c>
      <c r="W316" s="35">
        <f t="shared" ca="1" si="122"/>
        <v>44197.995138888895</v>
      </c>
      <c r="X316" s="6" t="str">
        <f t="shared" ca="1" si="123"/>
        <v>Early Arrival</v>
      </c>
      <c r="Y316" s="6">
        <f t="shared" ca="1" si="124"/>
        <v>8.3333333241171204E-3</v>
      </c>
      <c r="Z316" s="8">
        <f t="shared" ca="1" si="108"/>
        <v>0</v>
      </c>
      <c r="AA316" s="8">
        <f t="shared" ca="1" si="125"/>
        <v>12</v>
      </c>
      <c r="AB316" s="8">
        <f t="shared" ca="1" si="109"/>
        <v>-120</v>
      </c>
    </row>
    <row r="317" spans="1:28">
      <c r="A317" s="11">
        <v>0.71527777777777801</v>
      </c>
      <c r="B317" s="34">
        <v>44197.715277777781</v>
      </c>
      <c r="C317" s="8">
        <f t="shared" ca="1" si="126"/>
        <v>0.55950343285085424</v>
      </c>
      <c r="D317" s="8">
        <f t="shared" ca="1" si="126"/>
        <v>0.39055366118178114</v>
      </c>
      <c r="E317">
        <f t="shared" ca="1" si="110"/>
        <v>-2</v>
      </c>
      <c r="F317" s="6">
        <f t="shared" ca="1" si="111"/>
        <v>1.3888888888888889E-3</v>
      </c>
      <c r="G317" t="str">
        <f t="shared" ca="1" si="112"/>
        <v>Early Departure</v>
      </c>
      <c r="H317" s="5">
        <f t="shared" ca="1" si="113"/>
        <v>0.71388888888888913</v>
      </c>
      <c r="I317">
        <f t="shared" ca="1" si="127"/>
        <v>0.68487531740045515</v>
      </c>
      <c r="J317">
        <f t="shared" ca="1" si="127"/>
        <v>0.56062926540665714</v>
      </c>
      <c r="K317">
        <f t="shared" ca="1" si="114"/>
        <v>25</v>
      </c>
      <c r="L317" s="5">
        <f t="shared" ca="1" si="115"/>
        <v>0.73125000000000029</v>
      </c>
      <c r="M317" s="27">
        <f t="shared" ca="1" si="128"/>
        <v>0.91141626336037873</v>
      </c>
      <c r="N317" s="27">
        <f t="shared" ca="1" si="128"/>
        <v>0.28725711603933923</v>
      </c>
      <c r="O317" s="8">
        <f t="shared" ca="1" si="116"/>
        <v>331</v>
      </c>
      <c r="P317" s="6">
        <f t="shared" ca="1" si="117"/>
        <v>0.2298611111111111</v>
      </c>
      <c r="Q317" s="5">
        <f t="shared" ca="1" si="118"/>
        <v>0.96111111111111136</v>
      </c>
      <c r="R317" s="27">
        <f t="shared" ca="1" si="129"/>
        <v>0.60773850839687826</v>
      </c>
      <c r="S317" s="27">
        <f t="shared" ca="1" si="129"/>
        <v>8.0140730443871266E-2</v>
      </c>
      <c r="T317" s="27">
        <f t="shared" ca="1" si="119"/>
        <v>8</v>
      </c>
      <c r="U317" s="5">
        <f t="shared" ca="1" si="120"/>
        <v>0.9666666666666669</v>
      </c>
      <c r="V317" s="27">
        <f t="shared" ca="1" si="121"/>
        <v>362</v>
      </c>
      <c r="W317" s="35">
        <f t="shared" ca="1" si="122"/>
        <v>44197.966666666667</v>
      </c>
      <c r="X317" s="6" t="str">
        <f t="shared" ca="1" si="123"/>
        <v>Early Arrival</v>
      </c>
      <c r="Y317" s="6">
        <f t="shared" ca="1" si="124"/>
        <v>3.6805555551836733E-2</v>
      </c>
      <c r="Z317" s="8">
        <f t="shared" ca="1" si="108"/>
        <v>0</v>
      </c>
      <c r="AA317" s="8">
        <f t="shared" ca="1" si="125"/>
        <v>53</v>
      </c>
      <c r="AB317" s="8">
        <f t="shared" ca="1" si="109"/>
        <v>230</v>
      </c>
    </row>
    <row r="318" spans="1:28">
      <c r="A318" s="3">
        <v>0.71527777777777801</v>
      </c>
      <c r="B318" s="34">
        <v>44197.715277777781</v>
      </c>
      <c r="C318" s="8">
        <f t="shared" ca="1" si="126"/>
        <v>0.39409616398255287</v>
      </c>
      <c r="D318" s="8">
        <f t="shared" ca="1" si="126"/>
        <v>0.22257008501258291</v>
      </c>
      <c r="E318">
        <f t="shared" ca="1" si="110"/>
        <v>6</v>
      </c>
      <c r="F318" s="6">
        <f t="shared" ca="1" si="111"/>
        <v>4.1666666666666666E-3</v>
      </c>
      <c r="G318" t="str">
        <f t="shared" ca="1" si="112"/>
        <v>Late</v>
      </c>
      <c r="H318" s="5">
        <f t="shared" ca="1" si="113"/>
        <v>0.71944444444444466</v>
      </c>
      <c r="I318">
        <f t="shared" ca="1" si="127"/>
        <v>0.91511037011125063</v>
      </c>
      <c r="J318">
        <f t="shared" ca="1" si="127"/>
        <v>0.78735438440045025</v>
      </c>
      <c r="K318">
        <f t="shared" ca="1" si="114"/>
        <v>34</v>
      </c>
      <c r="L318" s="5">
        <f t="shared" ca="1" si="115"/>
        <v>0.7430555555555558</v>
      </c>
      <c r="M318" s="27">
        <f t="shared" ca="1" si="128"/>
        <v>0.38684882509467589</v>
      </c>
      <c r="N318" s="27">
        <f t="shared" ca="1" si="128"/>
        <v>0.98617968891695129</v>
      </c>
      <c r="O318" s="8">
        <f t="shared" ca="1" si="116"/>
        <v>400</v>
      </c>
      <c r="P318" s="6">
        <f t="shared" ca="1" si="117"/>
        <v>0.27777777777777779</v>
      </c>
      <c r="Q318" s="5">
        <f t="shared" ca="1" si="118"/>
        <v>1.0208333333333335</v>
      </c>
      <c r="R318" s="27">
        <f t="shared" ca="1" si="129"/>
        <v>0.74466958059983612</v>
      </c>
      <c r="S318" s="27">
        <f t="shared" ca="1" si="129"/>
        <v>2.3018313514794997E-2</v>
      </c>
      <c r="T318" s="27">
        <f t="shared" ca="1" si="119"/>
        <v>7</v>
      </c>
      <c r="U318" s="5">
        <f t="shared" ca="1" si="120"/>
        <v>1.0256944444444447</v>
      </c>
      <c r="V318" s="27">
        <f t="shared" ca="1" si="121"/>
        <v>447</v>
      </c>
      <c r="W318" s="35">
        <f t="shared" ca="1" si="122"/>
        <v>44198.025694444448</v>
      </c>
      <c r="X318" s="6" t="str">
        <f t="shared" ca="1" si="123"/>
        <v>Late</v>
      </c>
      <c r="Y318" s="6">
        <f t="shared" ca="1" si="124"/>
        <v>2.2222222229174804E-2</v>
      </c>
      <c r="Z318" s="8">
        <f t="shared" ca="1" si="108"/>
        <v>0</v>
      </c>
      <c r="AA318" s="8">
        <f t="shared" ca="1" si="125"/>
        <v>32</v>
      </c>
      <c r="AB318" s="8">
        <f t="shared" ca="1" si="109"/>
        <v>320</v>
      </c>
    </row>
    <row r="319" spans="1:28">
      <c r="A319" s="11">
        <v>0.71527777777777801</v>
      </c>
      <c r="B319" s="34">
        <v>44197.715277777781</v>
      </c>
      <c r="C319" s="8">
        <f t="shared" ca="1" si="126"/>
        <v>5.5388436061599933E-2</v>
      </c>
      <c r="D319" s="8">
        <f t="shared" ca="1" si="126"/>
        <v>0.88702395031378989</v>
      </c>
      <c r="E319">
        <f t="shared" ca="1" si="110"/>
        <v>48</v>
      </c>
      <c r="F319" s="6">
        <f t="shared" ca="1" si="111"/>
        <v>3.3333333333333333E-2</v>
      </c>
      <c r="G319" t="str">
        <f t="shared" ca="1" si="112"/>
        <v>Late</v>
      </c>
      <c r="H319" s="5">
        <f t="shared" ca="1" si="113"/>
        <v>0.74861111111111134</v>
      </c>
      <c r="I319">
        <f t="shared" ca="1" si="127"/>
        <v>0.41060800882125803</v>
      </c>
      <c r="J319">
        <f t="shared" ca="1" si="127"/>
        <v>0.96936655812210004</v>
      </c>
      <c r="K319">
        <f t="shared" ca="1" si="114"/>
        <v>47</v>
      </c>
      <c r="L319" s="5">
        <f t="shared" ca="1" si="115"/>
        <v>0.78125000000000022</v>
      </c>
      <c r="M319" s="27">
        <f t="shared" ca="1" si="128"/>
        <v>0.81331190381209562</v>
      </c>
      <c r="N319" s="27">
        <f t="shared" ca="1" si="128"/>
        <v>0.8178190196427797</v>
      </c>
      <c r="O319" s="8">
        <f t="shared" ca="1" si="116"/>
        <v>371</v>
      </c>
      <c r="P319" s="6">
        <f t="shared" ca="1" si="117"/>
        <v>0.25763888888888892</v>
      </c>
      <c r="Q319" s="5">
        <f t="shared" ca="1" si="118"/>
        <v>1.0388888888888892</v>
      </c>
      <c r="R319" s="27">
        <f t="shared" ca="1" si="129"/>
        <v>0.2837132150460332</v>
      </c>
      <c r="S319" s="27">
        <f t="shared" ca="1" si="129"/>
        <v>0.2013198268233416</v>
      </c>
      <c r="T319" s="27">
        <f t="shared" ca="1" si="119"/>
        <v>11</v>
      </c>
      <c r="U319" s="5">
        <f t="shared" ca="1" si="120"/>
        <v>1.0465277777777782</v>
      </c>
      <c r="V319" s="27">
        <f t="shared" ca="1" si="121"/>
        <v>477</v>
      </c>
      <c r="W319" s="35">
        <f t="shared" ca="1" si="122"/>
        <v>44198.046527777784</v>
      </c>
      <c r="X319" s="6" t="str">
        <f t="shared" ca="1" si="123"/>
        <v>Late</v>
      </c>
      <c r="Y319" s="6">
        <f t="shared" ca="1" si="124"/>
        <v>4.3055555564933456E-2</v>
      </c>
      <c r="Z319" s="8">
        <f t="shared" ca="1" si="108"/>
        <v>1</v>
      </c>
      <c r="AA319" s="8">
        <f t="shared" ca="1" si="125"/>
        <v>2</v>
      </c>
      <c r="AB319" s="8">
        <f t="shared" ca="1" si="109"/>
        <v>620</v>
      </c>
    </row>
    <row r="320" spans="1:28">
      <c r="A320" s="3">
        <v>0.71527777777777801</v>
      </c>
      <c r="B320" s="34">
        <v>44197.715277777781</v>
      </c>
      <c r="C320" s="8">
        <f t="shared" ca="1" si="126"/>
        <v>0.1913152276945177</v>
      </c>
      <c r="D320" s="8">
        <f t="shared" ca="1" si="126"/>
        <v>0.45306102315252805</v>
      </c>
      <c r="E320">
        <f t="shared" ca="1" si="110"/>
        <v>13</v>
      </c>
      <c r="F320" s="6">
        <f t="shared" ca="1" si="111"/>
        <v>9.0277777777777787E-3</v>
      </c>
      <c r="G320" t="str">
        <f t="shared" ca="1" si="112"/>
        <v>Late</v>
      </c>
      <c r="H320" s="5">
        <f t="shared" ca="1" si="113"/>
        <v>0.72430555555555576</v>
      </c>
      <c r="I320">
        <f t="shared" ca="1" si="127"/>
        <v>0.10262271157549196</v>
      </c>
      <c r="J320">
        <f t="shared" ca="1" si="127"/>
        <v>0.75375359921117724</v>
      </c>
      <c r="K320">
        <f t="shared" ca="1" si="114"/>
        <v>27</v>
      </c>
      <c r="L320" s="5">
        <f t="shared" ca="1" si="115"/>
        <v>0.7430555555555558</v>
      </c>
      <c r="M320" s="27">
        <f t="shared" ca="1" si="128"/>
        <v>1.041811271519244E-2</v>
      </c>
      <c r="N320" s="27">
        <f t="shared" ca="1" si="128"/>
        <v>0.9865639598714222</v>
      </c>
      <c r="O320" s="8">
        <f t="shared" ca="1" si="116"/>
        <v>361</v>
      </c>
      <c r="P320" s="6">
        <f t="shared" ca="1" si="117"/>
        <v>0.25069444444444444</v>
      </c>
      <c r="Q320" s="5">
        <f t="shared" ca="1" si="118"/>
        <v>0.99375000000000024</v>
      </c>
      <c r="R320" s="27">
        <f t="shared" ca="1" si="129"/>
        <v>0.23697883002408837</v>
      </c>
      <c r="S320" s="27">
        <f t="shared" ca="1" si="129"/>
        <v>0.27031321617579718</v>
      </c>
      <c r="T320" s="27">
        <f t="shared" ca="1" si="119"/>
        <v>13</v>
      </c>
      <c r="U320" s="5">
        <f t="shared" ca="1" si="120"/>
        <v>1.002777777777778</v>
      </c>
      <c r="V320" s="27">
        <f t="shared" ca="1" si="121"/>
        <v>414</v>
      </c>
      <c r="W320" s="35">
        <f t="shared" ca="1" si="122"/>
        <v>44198.00277777778</v>
      </c>
      <c r="X320" s="6" t="str">
        <f t="shared" ca="1" si="123"/>
        <v>Early Arrival</v>
      </c>
      <c r="Y320" s="6">
        <f t="shared" ca="1" si="124"/>
        <v>6.9444443943211809E-4</v>
      </c>
      <c r="Z320" s="8">
        <f t="shared" ca="1" si="108"/>
        <v>0</v>
      </c>
      <c r="AA320" s="8">
        <f t="shared" ca="1" si="125"/>
        <v>1</v>
      </c>
      <c r="AB320" s="8">
        <f t="shared" ca="1" si="109"/>
        <v>-10</v>
      </c>
    </row>
    <row r="321" spans="1:28">
      <c r="A321" s="11">
        <v>0.71527777777777801</v>
      </c>
      <c r="B321" s="34">
        <v>44197.715277777781</v>
      </c>
      <c r="C321" s="8">
        <f t="shared" ca="1" si="126"/>
        <v>0.79868352414751531</v>
      </c>
      <c r="D321" s="8">
        <f t="shared" ca="1" si="126"/>
        <v>0.72246652470183281</v>
      </c>
      <c r="E321">
        <f t="shared" ca="1" si="110"/>
        <v>-4</v>
      </c>
      <c r="F321" s="6">
        <f t="shared" ca="1" si="111"/>
        <v>2.7777777777777779E-3</v>
      </c>
      <c r="G321" t="str">
        <f t="shared" ca="1" si="112"/>
        <v>Early Departure</v>
      </c>
      <c r="H321" s="5">
        <f t="shared" ca="1" si="113"/>
        <v>0.71250000000000024</v>
      </c>
      <c r="I321">
        <f t="shared" ca="1" si="127"/>
        <v>0.42276720604278273</v>
      </c>
      <c r="J321">
        <f t="shared" ca="1" si="127"/>
        <v>6.0474039420037706E-2</v>
      </c>
      <c r="K321">
        <f t="shared" ca="1" si="114"/>
        <v>12</v>
      </c>
      <c r="L321" s="5">
        <f t="shared" ca="1" si="115"/>
        <v>0.72083333333333355</v>
      </c>
      <c r="M321" s="27">
        <f t="shared" ca="1" si="128"/>
        <v>0.95774814679864784</v>
      </c>
      <c r="N321" s="27">
        <f t="shared" ca="1" si="128"/>
        <v>0.51510612741122186</v>
      </c>
      <c r="O321" s="8">
        <f t="shared" ca="1" si="116"/>
        <v>345</v>
      </c>
      <c r="P321" s="6">
        <f t="shared" ca="1" si="117"/>
        <v>0.23958333333333334</v>
      </c>
      <c r="Q321" s="5">
        <f t="shared" ca="1" si="118"/>
        <v>0.96041666666666692</v>
      </c>
      <c r="R321" s="27">
        <f t="shared" ca="1" si="129"/>
        <v>0.77067771031219778</v>
      </c>
      <c r="S321" s="27">
        <f t="shared" ca="1" si="129"/>
        <v>4.843054007602321E-2</v>
      </c>
      <c r="T321" s="27">
        <f t="shared" ca="1" si="119"/>
        <v>7</v>
      </c>
      <c r="U321" s="5">
        <f t="shared" ca="1" si="120"/>
        <v>0.96527777777777801</v>
      </c>
      <c r="V321" s="27">
        <f t="shared" ca="1" si="121"/>
        <v>360</v>
      </c>
      <c r="W321" s="35">
        <f t="shared" ca="1" si="122"/>
        <v>44197.965277777781</v>
      </c>
      <c r="X321" s="6" t="str">
        <f t="shared" ca="1" si="123"/>
        <v>Early Arrival</v>
      </c>
      <c r="Y321" s="6">
        <f t="shared" ca="1" si="124"/>
        <v>3.8194444437976927E-2</v>
      </c>
      <c r="Z321" s="8">
        <f t="shared" ca="1" si="108"/>
        <v>0</v>
      </c>
      <c r="AA321" s="8">
        <f t="shared" ca="1" si="125"/>
        <v>55</v>
      </c>
      <c r="AB321" s="8">
        <f t="shared" ca="1" si="109"/>
        <v>250</v>
      </c>
    </row>
    <row r="322" spans="1:28">
      <c r="A322" s="3">
        <v>0.71527777777777801</v>
      </c>
      <c r="B322" s="34">
        <v>44197.715277777781</v>
      </c>
      <c r="C322" s="8">
        <f t="shared" ca="1" si="126"/>
        <v>0.91261798901610369</v>
      </c>
      <c r="D322" s="8">
        <f t="shared" ca="1" si="126"/>
        <v>0.25282406359225673</v>
      </c>
      <c r="E322">
        <f t="shared" ca="1" si="110"/>
        <v>0</v>
      </c>
      <c r="F322" s="6">
        <f t="shared" ca="1" si="111"/>
        <v>0</v>
      </c>
      <c r="G322" t="str">
        <f t="shared" ca="1" si="112"/>
        <v>On Time</v>
      </c>
      <c r="H322" s="5">
        <f t="shared" ca="1" si="113"/>
        <v>0.71527777777777801</v>
      </c>
      <c r="I322">
        <f t="shared" ca="1" si="127"/>
        <v>0.79057908793431342</v>
      </c>
      <c r="J322">
        <f t="shared" ca="1" si="127"/>
        <v>4.7901848314659823E-3</v>
      </c>
      <c r="K322">
        <f t="shared" ca="1" si="114"/>
        <v>10</v>
      </c>
      <c r="L322" s="5">
        <f t="shared" ca="1" si="115"/>
        <v>0.72222222222222243</v>
      </c>
      <c r="M322" s="27">
        <f t="shared" ca="1" si="128"/>
        <v>0.41019355497366095</v>
      </c>
      <c r="N322" s="27">
        <f t="shared" ca="1" si="128"/>
        <v>0.58663809158726843</v>
      </c>
      <c r="O322" s="8">
        <f t="shared" ca="1" si="116"/>
        <v>350</v>
      </c>
      <c r="P322" s="6">
        <f t="shared" ca="1" si="117"/>
        <v>0.24305555555555555</v>
      </c>
      <c r="Q322" s="5">
        <f t="shared" ca="1" si="118"/>
        <v>0.96527777777777801</v>
      </c>
      <c r="R322" s="27">
        <f t="shared" ca="1" si="129"/>
        <v>0.8643650132272479</v>
      </c>
      <c r="S322" s="27">
        <f t="shared" ca="1" si="129"/>
        <v>0.86138029957202544</v>
      </c>
      <c r="T322" s="27">
        <f t="shared" ca="1" si="119"/>
        <v>37</v>
      </c>
      <c r="U322" s="5">
        <f t="shared" ca="1" si="120"/>
        <v>0.99097222222222248</v>
      </c>
      <c r="V322" s="27">
        <f t="shared" ca="1" si="121"/>
        <v>397</v>
      </c>
      <c r="W322" s="35">
        <f t="shared" ca="1" si="122"/>
        <v>44197.990972222222</v>
      </c>
      <c r="X322" s="6" t="str">
        <f t="shared" ca="1" si="123"/>
        <v>Early Arrival</v>
      </c>
      <c r="Y322" s="6">
        <f t="shared" ca="1" si="124"/>
        <v>1.2499999997089617E-2</v>
      </c>
      <c r="Z322" s="8">
        <f t="shared" ca="1" si="108"/>
        <v>0</v>
      </c>
      <c r="AA322" s="8">
        <f t="shared" ca="1" si="125"/>
        <v>18</v>
      </c>
      <c r="AB322" s="8">
        <f t="shared" ca="1" si="109"/>
        <v>-180</v>
      </c>
    </row>
    <row r="323" spans="1:28">
      <c r="A323" s="11">
        <v>0.71527777777777801</v>
      </c>
      <c r="B323" s="34">
        <v>44197.715277777781</v>
      </c>
      <c r="C323" s="8">
        <f t="shared" ca="1" si="126"/>
        <v>0.68347293348129989</v>
      </c>
      <c r="D323" s="8">
        <f t="shared" ca="1" si="126"/>
        <v>0.35690381217132339</v>
      </c>
      <c r="E323">
        <f t="shared" ca="1" si="110"/>
        <v>-1</v>
      </c>
      <c r="F323" s="6">
        <f t="shared" ca="1" si="111"/>
        <v>6.9444444444444447E-4</v>
      </c>
      <c r="G323" t="str">
        <f t="shared" ca="1" si="112"/>
        <v>Early Departure</v>
      </c>
      <c r="H323" s="5">
        <f t="shared" ca="1" si="113"/>
        <v>0.71458333333333357</v>
      </c>
      <c r="I323">
        <f t="shared" ca="1" si="127"/>
        <v>0.6102878729592236</v>
      </c>
      <c r="J323">
        <f t="shared" ca="1" si="127"/>
        <v>1.7175143296979778E-2</v>
      </c>
      <c r="K323">
        <f t="shared" ca="1" si="114"/>
        <v>11</v>
      </c>
      <c r="L323" s="5">
        <f t="shared" ca="1" si="115"/>
        <v>0.72222222222222243</v>
      </c>
      <c r="M323" s="27">
        <f t="shared" ca="1" si="128"/>
        <v>0.60233056734580714</v>
      </c>
      <c r="N323" s="27">
        <f t="shared" ca="1" si="128"/>
        <v>0.24662740032295316</v>
      </c>
      <c r="O323" s="8">
        <f t="shared" ca="1" si="116"/>
        <v>329</v>
      </c>
      <c r="P323" s="6">
        <f t="shared" ca="1" si="117"/>
        <v>0.22847222222222222</v>
      </c>
      <c r="Q323" s="5">
        <f t="shared" ca="1" si="118"/>
        <v>0.95069444444444462</v>
      </c>
      <c r="R323" s="27">
        <f t="shared" ca="1" si="129"/>
        <v>0.51235117952579368</v>
      </c>
      <c r="S323" s="27">
        <f t="shared" ca="1" si="129"/>
        <v>5.613395816774136E-2</v>
      </c>
      <c r="T323" s="27">
        <f t="shared" ca="1" si="119"/>
        <v>7</v>
      </c>
      <c r="U323" s="5">
        <f t="shared" ca="1" si="120"/>
        <v>0.95555555555555571</v>
      </c>
      <c r="V323" s="27">
        <f t="shared" ca="1" si="121"/>
        <v>346</v>
      </c>
      <c r="W323" s="35">
        <f t="shared" ca="1" si="122"/>
        <v>44197.955555555556</v>
      </c>
      <c r="X323" s="6" t="str">
        <f t="shared" ca="1" si="123"/>
        <v>Early Arrival</v>
      </c>
      <c r="Y323" s="6">
        <f t="shared" ca="1" si="124"/>
        <v>4.7916666662786156E-2</v>
      </c>
      <c r="Z323" s="8">
        <f t="shared" ref="Z323:Z386" ca="1" si="130">HOUR(Y323)</f>
        <v>1</v>
      </c>
      <c r="AA323" s="8">
        <f t="shared" ca="1" si="125"/>
        <v>9</v>
      </c>
      <c r="AB323" s="8">
        <f t="shared" ref="AB323:AB386" ca="1" si="131">IF(X323="Early Arrival",IF(((Z323*60)+AA323)&lt;=$AF$5,((Z323*60)+AA323)*(-$AF$8),(((Z323*60)+AA323)-$AF$5)*$AF$6),((Z323*60)+AA323)*($AF$8))</f>
        <v>390</v>
      </c>
    </row>
    <row r="324" spans="1:28">
      <c r="A324" s="3">
        <v>0.71527777777777801</v>
      </c>
      <c r="B324" s="34">
        <v>44197.715277777781</v>
      </c>
      <c r="C324" s="8">
        <f t="shared" ca="1" si="126"/>
        <v>0.76946175714245668</v>
      </c>
      <c r="D324" s="8">
        <f t="shared" ca="1" si="126"/>
        <v>0.48812471717076245</v>
      </c>
      <c r="E324">
        <f t="shared" ca="1" si="110"/>
        <v>-2</v>
      </c>
      <c r="F324" s="6">
        <f t="shared" ca="1" si="111"/>
        <v>1.3888888888888889E-3</v>
      </c>
      <c r="G324" t="str">
        <f t="shared" ca="1" si="112"/>
        <v>Early Departure</v>
      </c>
      <c r="H324" s="5">
        <f t="shared" ca="1" si="113"/>
        <v>0.71388888888888913</v>
      </c>
      <c r="I324">
        <f t="shared" ca="1" si="127"/>
        <v>0.46896333357503761</v>
      </c>
      <c r="J324">
        <f t="shared" ca="1" si="127"/>
        <v>0.51096244611756281</v>
      </c>
      <c r="K324">
        <f t="shared" ca="1" si="114"/>
        <v>24</v>
      </c>
      <c r="L324" s="5">
        <f t="shared" ca="1" si="115"/>
        <v>0.73055555555555585</v>
      </c>
      <c r="M324" s="27">
        <f t="shared" ca="1" si="128"/>
        <v>0.99728008946847113</v>
      </c>
      <c r="N324" s="27">
        <f t="shared" ca="1" si="128"/>
        <v>6.488625028785111E-3</v>
      </c>
      <c r="O324" s="8">
        <f t="shared" ca="1" si="116"/>
        <v>317</v>
      </c>
      <c r="P324" s="6">
        <f t="shared" ca="1" si="117"/>
        <v>0.22013888888888888</v>
      </c>
      <c r="Q324" s="5">
        <f t="shared" ca="1" si="118"/>
        <v>0.95069444444444473</v>
      </c>
      <c r="R324" s="27">
        <f t="shared" ca="1" si="129"/>
        <v>0.19550247388970454</v>
      </c>
      <c r="S324" s="27">
        <f t="shared" ca="1" si="129"/>
        <v>0.20352427795547268</v>
      </c>
      <c r="T324" s="27">
        <f t="shared" ca="1" si="119"/>
        <v>11</v>
      </c>
      <c r="U324" s="5">
        <f t="shared" ca="1" si="120"/>
        <v>0.95833333333333359</v>
      </c>
      <c r="V324" s="27">
        <f t="shared" ca="1" si="121"/>
        <v>350</v>
      </c>
      <c r="W324" s="35">
        <f t="shared" ca="1" si="122"/>
        <v>44197.958333333336</v>
      </c>
      <c r="X324" s="6" t="str">
        <f t="shared" ca="1" si="123"/>
        <v>Early Arrival</v>
      </c>
      <c r="Y324" s="6">
        <f t="shared" ca="1" si="124"/>
        <v>4.5138888883229811E-2</v>
      </c>
      <c r="Z324" s="8">
        <f t="shared" ca="1" si="130"/>
        <v>1</v>
      </c>
      <c r="AA324" s="8">
        <f t="shared" ca="1" si="125"/>
        <v>5</v>
      </c>
      <c r="AB324" s="8">
        <f t="shared" ca="1" si="131"/>
        <v>350</v>
      </c>
    </row>
    <row r="325" spans="1:28">
      <c r="A325" s="11">
        <v>0.71527777777777801</v>
      </c>
      <c r="B325" s="34">
        <v>44197.715277777781</v>
      </c>
      <c r="C325" s="8">
        <f t="shared" ca="1" si="126"/>
        <v>0.34184194615391805</v>
      </c>
      <c r="D325" s="8">
        <f t="shared" ca="1" si="126"/>
        <v>0.10518849854454537</v>
      </c>
      <c r="E325">
        <f t="shared" ca="1" si="110"/>
        <v>2</v>
      </c>
      <c r="F325" s="6">
        <f t="shared" ca="1" si="111"/>
        <v>1.3888888888888889E-3</v>
      </c>
      <c r="G325" t="str">
        <f t="shared" ca="1" si="112"/>
        <v>Late</v>
      </c>
      <c r="H325" s="5">
        <f t="shared" ca="1" si="113"/>
        <v>0.7166666666666669</v>
      </c>
      <c r="I325">
        <f t="shared" ca="1" si="127"/>
        <v>6.0619728111305449E-2</v>
      </c>
      <c r="J325">
        <f t="shared" ca="1" si="127"/>
        <v>0.96423696914373325</v>
      </c>
      <c r="K325">
        <f t="shared" ca="1" si="114"/>
        <v>31</v>
      </c>
      <c r="L325" s="5">
        <f t="shared" ca="1" si="115"/>
        <v>0.73819444444444471</v>
      </c>
      <c r="M325" s="27">
        <f t="shared" ca="1" si="128"/>
        <v>0.29890618119132972</v>
      </c>
      <c r="N325" s="27">
        <f t="shared" ca="1" si="128"/>
        <v>0.30242221235027289</v>
      </c>
      <c r="O325" s="8">
        <f t="shared" ca="1" si="116"/>
        <v>332</v>
      </c>
      <c r="P325" s="6">
        <f t="shared" ca="1" si="117"/>
        <v>0.23055555555555554</v>
      </c>
      <c r="Q325" s="5">
        <f t="shared" ca="1" si="118"/>
        <v>0.96875000000000022</v>
      </c>
      <c r="R325" s="27">
        <f t="shared" ca="1" si="129"/>
        <v>0.30160528780891294</v>
      </c>
      <c r="S325" s="27">
        <f t="shared" ca="1" si="129"/>
        <v>0.5384439350510426</v>
      </c>
      <c r="T325" s="27">
        <f t="shared" ca="1" si="119"/>
        <v>22</v>
      </c>
      <c r="U325" s="5">
        <f t="shared" ca="1" si="120"/>
        <v>0.98402777777777795</v>
      </c>
      <c r="V325" s="27">
        <f t="shared" ca="1" si="121"/>
        <v>387</v>
      </c>
      <c r="W325" s="35">
        <f t="shared" ca="1" si="122"/>
        <v>44197.984027777784</v>
      </c>
      <c r="X325" s="6" t="str">
        <f t="shared" ca="1" si="123"/>
        <v>Early Arrival</v>
      </c>
      <c r="Y325" s="6">
        <f t="shared" ca="1" si="124"/>
        <v>1.9444444435066544E-2</v>
      </c>
      <c r="Z325" s="8">
        <f t="shared" ca="1" si="130"/>
        <v>0</v>
      </c>
      <c r="AA325" s="8">
        <f t="shared" ca="1" si="125"/>
        <v>28</v>
      </c>
      <c r="AB325" s="8">
        <f t="shared" ca="1" si="131"/>
        <v>-280</v>
      </c>
    </row>
    <row r="326" spans="1:28">
      <c r="A326" s="3">
        <v>0.71527777777777801</v>
      </c>
      <c r="B326" s="34">
        <v>44197.715277777781</v>
      </c>
      <c r="C326" s="8">
        <f t="shared" ca="1" si="126"/>
        <v>0.79850482156219682</v>
      </c>
      <c r="D326" s="8">
        <f t="shared" ca="1" si="126"/>
        <v>0.96821165124067199</v>
      </c>
      <c r="E326">
        <f t="shared" ca="1" si="110"/>
        <v>-11</v>
      </c>
      <c r="F326" s="6">
        <f t="shared" ca="1" si="111"/>
        <v>7.6388888888888886E-3</v>
      </c>
      <c r="G326" t="str">
        <f t="shared" ca="1" si="112"/>
        <v>Early Departure</v>
      </c>
      <c r="H326" s="5">
        <f t="shared" ca="1" si="113"/>
        <v>0.70763888888888915</v>
      </c>
      <c r="I326">
        <f t="shared" ca="1" si="127"/>
        <v>0.78215169806731</v>
      </c>
      <c r="J326">
        <f t="shared" ca="1" si="127"/>
        <v>0.46295424573399224</v>
      </c>
      <c r="K326">
        <f t="shared" ca="1" si="114"/>
        <v>22</v>
      </c>
      <c r="L326" s="5">
        <f t="shared" ca="1" si="115"/>
        <v>0.72291666666666687</v>
      </c>
      <c r="M326" s="27">
        <f t="shared" ca="1" si="128"/>
        <v>0.80726837663810247</v>
      </c>
      <c r="N326" s="27">
        <f t="shared" ca="1" si="128"/>
        <v>0.9737171557721559</v>
      </c>
      <c r="O326" s="8">
        <f t="shared" ca="1" si="116"/>
        <v>396</v>
      </c>
      <c r="P326" s="6">
        <f t="shared" ca="1" si="117"/>
        <v>0.27499999999999997</v>
      </c>
      <c r="Q326" s="5">
        <f t="shared" ca="1" si="118"/>
        <v>0.99791666666666679</v>
      </c>
      <c r="R326" s="27">
        <f t="shared" ca="1" si="129"/>
        <v>0.21345532537767309</v>
      </c>
      <c r="S326" s="27">
        <f t="shared" ca="1" si="129"/>
        <v>0.26761839314246594</v>
      </c>
      <c r="T326" s="27">
        <f t="shared" ca="1" si="119"/>
        <v>13</v>
      </c>
      <c r="U326" s="5">
        <f t="shared" ca="1" si="120"/>
        <v>1.0069444444444446</v>
      </c>
      <c r="V326" s="27">
        <f t="shared" ca="1" si="121"/>
        <v>420</v>
      </c>
      <c r="W326" s="35">
        <f t="shared" ca="1" si="122"/>
        <v>44198.006944444445</v>
      </c>
      <c r="X326" s="6" t="str">
        <f t="shared" ca="1" si="123"/>
        <v>Late</v>
      </c>
      <c r="Y326" s="6">
        <f t="shared" ca="1" si="124"/>
        <v>3.4722222262644209E-3</v>
      </c>
      <c r="Z326" s="8">
        <f t="shared" ca="1" si="130"/>
        <v>0</v>
      </c>
      <c r="AA326" s="8">
        <f t="shared" ca="1" si="125"/>
        <v>5</v>
      </c>
      <c r="AB326" s="8">
        <f t="shared" ca="1" si="131"/>
        <v>50</v>
      </c>
    </row>
    <row r="327" spans="1:28">
      <c r="A327" s="11">
        <v>0.71527777777777801</v>
      </c>
      <c r="B327" s="34">
        <v>44197.715277777781</v>
      </c>
      <c r="C327" s="8">
        <f t="shared" ca="1" si="126"/>
        <v>5.4202589754429042E-2</v>
      </c>
      <c r="D327" s="8">
        <f t="shared" ca="1" si="126"/>
        <v>0.915833693082584</v>
      </c>
      <c r="E327">
        <f t="shared" ca="1" si="110"/>
        <v>54</v>
      </c>
      <c r="F327" s="6">
        <f t="shared" ca="1" si="111"/>
        <v>3.7499999999999999E-2</v>
      </c>
      <c r="G327" t="str">
        <f t="shared" ca="1" si="112"/>
        <v>Late</v>
      </c>
      <c r="H327" s="5">
        <f t="shared" ca="1" si="113"/>
        <v>0.75277777777777799</v>
      </c>
      <c r="I327">
        <f t="shared" ca="1" si="127"/>
        <v>0.27321314886823533</v>
      </c>
      <c r="J327">
        <f t="shared" ca="1" si="127"/>
        <v>0.1004124450591326</v>
      </c>
      <c r="K327">
        <f t="shared" ca="1" si="114"/>
        <v>11</v>
      </c>
      <c r="L327" s="5">
        <f t="shared" ca="1" si="115"/>
        <v>0.76041666666666685</v>
      </c>
      <c r="M327" s="27">
        <f t="shared" ca="1" si="128"/>
        <v>0.94980745146993062</v>
      </c>
      <c r="N327" s="27">
        <f t="shared" ca="1" si="128"/>
        <v>0.15772477103261073</v>
      </c>
      <c r="O327" s="8">
        <f t="shared" ca="1" si="116"/>
        <v>324</v>
      </c>
      <c r="P327" s="6">
        <f t="shared" ca="1" si="117"/>
        <v>0.22500000000000001</v>
      </c>
      <c r="Q327" s="5">
        <f t="shared" ca="1" si="118"/>
        <v>0.98541666666666683</v>
      </c>
      <c r="R327" s="27">
        <f t="shared" ca="1" si="129"/>
        <v>0.50188680076863823</v>
      </c>
      <c r="S327" s="27">
        <f t="shared" ca="1" si="129"/>
        <v>0.46895874303881768</v>
      </c>
      <c r="T327" s="27">
        <f t="shared" ca="1" si="119"/>
        <v>20</v>
      </c>
      <c r="U327" s="5">
        <f t="shared" ca="1" si="120"/>
        <v>0.99930555555555567</v>
      </c>
      <c r="V327" s="27">
        <f t="shared" ca="1" si="121"/>
        <v>409</v>
      </c>
      <c r="W327" s="35">
        <f t="shared" ca="1" si="122"/>
        <v>44197.999305555561</v>
      </c>
      <c r="X327" s="6" t="str">
        <f t="shared" ca="1" si="123"/>
        <v>Early Arrival</v>
      </c>
      <c r="Y327" s="6">
        <f t="shared" ca="1" si="124"/>
        <v>4.1666666584205814E-3</v>
      </c>
      <c r="Z327" s="8">
        <f t="shared" ca="1" si="130"/>
        <v>0</v>
      </c>
      <c r="AA327" s="8">
        <f t="shared" ca="1" si="125"/>
        <v>6</v>
      </c>
      <c r="AB327" s="8">
        <f t="shared" ca="1" si="131"/>
        <v>-60</v>
      </c>
    </row>
    <row r="328" spans="1:28">
      <c r="A328" s="3">
        <v>0.71527777777777801</v>
      </c>
      <c r="B328" s="34">
        <v>44197.715277777781</v>
      </c>
      <c r="C328" s="8">
        <f t="shared" ca="1" si="126"/>
        <v>0.33244688621657215</v>
      </c>
      <c r="D328" s="8">
        <f t="shared" ca="1" si="126"/>
        <v>0.96353088521738828</v>
      </c>
      <c r="E328">
        <f t="shared" ca="1" si="110"/>
        <v>73</v>
      </c>
      <c r="F328" s="6">
        <f t="shared" ca="1" si="111"/>
        <v>5.0694444444444452E-2</v>
      </c>
      <c r="G328" t="str">
        <f t="shared" ca="1" si="112"/>
        <v>Late</v>
      </c>
      <c r="H328" s="5">
        <f t="shared" ca="1" si="113"/>
        <v>0.7659722222222225</v>
      </c>
      <c r="I328">
        <f t="shared" ca="1" si="127"/>
        <v>0.10869345425518073</v>
      </c>
      <c r="J328">
        <f t="shared" ca="1" si="127"/>
        <v>8.2989516339963543E-2</v>
      </c>
      <c r="K328">
        <f t="shared" ca="1" si="114"/>
        <v>10</v>
      </c>
      <c r="L328" s="5">
        <f t="shared" ca="1" si="115"/>
        <v>0.77291666666666692</v>
      </c>
      <c r="M328" s="27">
        <f t="shared" ca="1" si="128"/>
        <v>0.90906645169687772</v>
      </c>
      <c r="N328" s="27">
        <f t="shared" ca="1" si="128"/>
        <v>0.71412977531131239</v>
      </c>
      <c r="O328" s="8">
        <f t="shared" ca="1" si="116"/>
        <v>361</v>
      </c>
      <c r="P328" s="6">
        <f t="shared" ca="1" si="117"/>
        <v>0.25069444444444444</v>
      </c>
      <c r="Q328" s="5">
        <f t="shared" ca="1" si="118"/>
        <v>1.0236111111111112</v>
      </c>
      <c r="R328" s="27">
        <f t="shared" ca="1" si="129"/>
        <v>4.1487581116755989E-2</v>
      </c>
      <c r="S328" s="27">
        <f t="shared" ca="1" si="129"/>
        <v>0.76480710530612162</v>
      </c>
      <c r="T328" s="27">
        <f t="shared" ca="1" si="119"/>
        <v>17</v>
      </c>
      <c r="U328" s="5">
        <f t="shared" ca="1" si="120"/>
        <v>1.0354166666666669</v>
      </c>
      <c r="V328" s="27">
        <f t="shared" ca="1" si="121"/>
        <v>461</v>
      </c>
      <c r="W328" s="35">
        <f t="shared" ca="1" si="122"/>
        <v>44198.035416666673</v>
      </c>
      <c r="X328" s="6" t="str">
        <f t="shared" ca="1" si="123"/>
        <v>Late</v>
      </c>
      <c r="Y328" s="6">
        <f t="shared" ca="1" si="124"/>
        <v>3.1944444453984033E-2</v>
      </c>
      <c r="Z328" s="8">
        <f t="shared" ca="1" si="130"/>
        <v>0</v>
      </c>
      <c r="AA328" s="8">
        <f t="shared" ca="1" si="125"/>
        <v>46</v>
      </c>
      <c r="AB328" s="8">
        <f t="shared" ca="1" si="131"/>
        <v>460</v>
      </c>
    </row>
    <row r="329" spans="1:28">
      <c r="A329" s="11">
        <v>0.71527777777777801</v>
      </c>
      <c r="B329" s="34">
        <v>44197.715277777781</v>
      </c>
      <c r="C329" s="8">
        <f t="shared" ca="1" si="126"/>
        <v>0.85318010643926623</v>
      </c>
      <c r="D329" s="8">
        <f t="shared" ca="1" si="126"/>
        <v>0.66933877053890756</v>
      </c>
      <c r="E329">
        <f t="shared" ca="1" si="110"/>
        <v>-4</v>
      </c>
      <c r="F329" s="6">
        <f t="shared" ca="1" si="111"/>
        <v>2.7777777777777779E-3</v>
      </c>
      <c r="G329" t="str">
        <f t="shared" ca="1" si="112"/>
        <v>Early Departure</v>
      </c>
      <c r="H329" s="5">
        <f t="shared" ca="1" si="113"/>
        <v>0.71250000000000024</v>
      </c>
      <c r="I329">
        <f t="shared" ca="1" si="127"/>
        <v>0.69167890923858311</v>
      </c>
      <c r="J329">
        <f t="shared" ca="1" si="127"/>
        <v>0.45383070568529138</v>
      </c>
      <c r="K329">
        <f t="shared" ca="1" si="114"/>
        <v>22</v>
      </c>
      <c r="L329" s="5">
        <f t="shared" ca="1" si="115"/>
        <v>0.72777777777777797</v>
      </c>
      <c r="M329" s="27">
        <f t="shared" ca="1" si="128"/>
        <v>0.47058938862910871</v>
      </c>
      <c r="N329" s="27">
        <f t="shared" ca="1" si="128"/>
        <v>0.49718498249409748</v>
      </c>
      <c r="O329" s="8">
        <f t="shared" ca="1" si="116"/>
        <v>344</v>
      </c>
      <c r="P329" s="6">
        <f t="shared" ca="1" si="117"/>
        <v>0.2388888888888889</v>
      </c>
      <c r="Q329" s="5">
        <f t="shared" ca="1" si="118"/>
        <v>0.9666666666666669</v>
      </c>
      <c r="R329" s="27">
        <f t="shared" ca="1" si="129"/>
        <v>0.91451676356510381</v>
      </c>
      <c r="S329" s="27">
        <f t="shared" ca="1" si="129"/>
        <v>0.93832454293411571</v>
      </c>
      <c r="T329" s="27">
        <f t="shared" ca="1" si="119"/>
        <v>44</v>
      </c>
      <c r="U329" s="5">
        <f t="shared" ca="1" si="120"/>
        <v>0.99722222222222245</v>
      </c>
      <c r="V329" s="27">
        <f t="shared" ca="1" si="121"/>
        <v>406</v>
      </c>
      <c r="W329" s="35">
        <f t="shared" ca="1" si="122"/>
        <v>44197.997222222228</v>
      </c>
      <c r="X329" s="6" t="str">
        <f t="shared" ca="1" si="123"/>
        <v>Early Arrival</v>
      </c>
      <c r="Y329" s="6">
        <f t="shared" ca="1" si="124"/>
        <v>6.2499999912688509E-3</v>
      </c>
      <c r="Z329" s="8">
        <f t="shared" ca="1" si="130"/>
        <v>0</v>
      </c>
      <c r="AA329" s="8">
        <f t="shared" ca="1" si="125"/>
        <v>9</v>
      </c>
      <c r="AB329" s="8">
        <f t="shared" ca="1" si="131"/>
        <v>-90</v>
      </c>
    </row>
    <row r="330" spans="1:28">
      <c r="A330" s="3">
        <v>0.71527777777777801</v>
      </c>
      <c r="B330" s="34">
        <v>44197.715277777781</v>
      </c>
      <c r="C330" s="8">
        <f t="shared" ca="1" si="126"/>
        <v>0.94742275605056236</v>
      </c>
      <c r="D330" s="8">
        <f t="shared" ca="1" si="126"/>
        <v>0.17162912556067034</v>
      </c>
      <c r="E330">
        <f t="shared" ca="1" si="110"/>
        <v>0</v>
      </c>
      <c r="F330" s="6">
        <f t="shared" ca="1" si="111"/>
        <v>0</v>
      </c>
      <c r="G330" t="str">
        <f t="shared" ca="1" si="112"/>
        <v>On Time</v>
      </c>
      <c r="H330" s="5">
        <f t="shared" ca="1" si="113"/>
        <v>0.71527777777777801</v>
      </c>
      <c r="I330">
        <f t="shared" ca="1" si="127"/>
        <v>0.2291390621191276</v>
      </c>
      <c r="J330">
        <f t="shared" ca="1" si="127"/>
        <v>0.38822540535252303</v>
      </c>
      <c r="K330">
        <f t="shared" ca="1" si="114"/>
        <v>20</v>
      </c>
      <c r="L330" s="5">
        <f t="shared" ca="1" si="115"/>
        <v>0.72916666666666685</v>
      </c>
      <c r="M330" s="27">
        <f t="shared" ca="1" si="128"/>
        <v>0.19135700214488494</v>
      </c>
      <c r="N330" s="27">
        <f t="shared" ca="1" si="128"/>
        <v>0.83163911073705121</v>
      </c>
      <c r="O330" s="8">
        <f t="shared" ca="1" si="116"/>
        <v>355</v>
      </c>
      <c r="P330" s="6">
        <f t="shared" ca="1" si="117"/>
        <v>0.24652777777777779</v>
      </c>
      <c r="Q330" s="5">
        <f t="shared" ca="1" si="118"/>
        <v>0.97569444444444464</v>
      </c>
      <c r="R330" s="27">
        <f t="shared" ca="1" si="129"/>
        <v>0.26741934706040638</v>
      </c>
      <c r="S330" s="27">
        <f t="shared" ca="1" si="129"/>
        <v>9.9332393737590174E-2</v>
      </c>
      <c r="T330" s="27">
        <f t="shared" ca="1" si="119"/>
        <v>9</v>
      </c>
      <c r="U330" s="5">
        <f t="shared" ca="1" si="120"/>
        <v>0.98194444444444462</v>
      </c>
      <c r="V330" s="27">
        <f t="shared" ca="1" si="121"/>
        <v>384</v>
      </c>
      <c r="W330" s="35">
        <f t="shared" ca="1" si="122"/>
        <v>44197.981944444451</v>
      </c>
      <c r="X330" s="6" t="str">
        <f t="shared" ca="1" si="123"/>
        <v>Early Arrival</v>
      </c>
      <c r="Y330" s="6">
        <f t="shared" ca="1" si="124"/>
        <v>2.1527777767914813E-2</v>
      </c>
      <c r="Z330" s="8">
        <f t="shared" ca="1" si="130"/>
        <v>0</v>
      </c>
      <c r="AA330" s="8">
        <f t="shared" ca="1" si="125"/>
        <v>31</v>
      </c>
      <c r="AB330" s="8">
        <f t="shared" ca="1" si="131"/>
        <v>10</v>
      </c>
    </row>
    <row r="331" spans="1:28">
      <c r="A331" s="11">
        <v>0.71527777777777801</v>
      </c>
      <c r="B331" s="34">
        <v>44197.715277777781</v>
      </c>
      <c r="C331" s="8">
        <f t="shared" ca="1" si="126"/>
        <v>0.92578787098158311</v>
      </c>
      <c r="D331" s="8">
        <f t="shared" ca="1" si="126"/>
        <v>0.43287578422657902</v>
      </c>
      <c r="E331">
        <f t="shared" ref="E331:E394" ca="1" si="132">VALUE(IF(C331&lt;$AG$14,ROUND((-LN(1-D331)/$AF$12),0),IF(AND(C331&gt;=$AG$14,C331&lt;$AG$15),-ROUND((-LN(1-D331)/$AF$13),0),0)))</f>
        <v>0</v>
      </c>
      <c r="F331" s="6">
        <f t="shared" ref="F331:F394" ca="1" si="133">TIME(QUOTIENT(E331,60),IF(E331&gt;0,(E331-(QUOTIENT(E331,60)*60)),((-E331)-(QUOTIENT(E331,60)*60))),0)</f>
        <v>0</v>
      </c>
      <c r="G331" t="str">
        <f t="shared" ref="G331:G394" ca="1" si="134">IF(E331&lt;0,"Early Departure",IF(E331=0,"On Time","Late"))</f>
        <v>On Time</v>
      </c>
      <c r="H331" s="5">
        <f t="shared" ref="H331:H394" ca="1" si="135">IF(G331="Late",A331+F331,IF(G331="Early Departure",A331-F331,A331))</f>
        <v>0.71527777777777801</v>
      </c>
      <c r="I331">
        <f t="shared" ca="1" si="127"/>
        <v>0.24734351971775759</v>
      </c>
      <c r="J331">
        <f t="shared" ca="1" si="127"/>
        <v>7.9046396407810526E-2</v>
      </c>
      <c r="K331">
        <f t="shared" ref="K331:K394" ca="1" si="136">ROUND(IF(($AF$28-$AF$26)/($AF$27-$AF$26)&gt;=I331,(SQRT(J331*(($AF$27-$AF$26)*($AF$28-$AF$26))))+$AF$26,($AF$27-SQRT((1-J331)*($AF$27-$AF$26)*($AF$27-$AF$28)))),0)</f>
        <v>10</v>
      </c>
      <c r="L331" s="5">
        <f t="shared" ref="L331:L394" ca="1" si="137">H331+TIME(0,K331,0)</f>
        <v>0.72222222222222243</v>
      </c>
      <c r="M331" s="27">
        <f t="shared" ca="1" si="128"/>
        <v>0.87428215713907964</v>
      </c>
      <c r="N331" s="27">
        <f t="shared" ca="1" si="128"/>
        <v>0.8995490656252908</v>
      </c>
      <c r="O331" s="8">
        <f t="shared" ref="O331:O394" ca="1" si="138">ROUND(IF(($AF$22-$AF$20)/($AF$21-$AF$20)&gt;=M331,(SQRT(N331*(($AF$21-$AF$20)*($AF$22-$AF$20))))+$AF$20,($AF$21-SQRT((1-N331)*($AF$21-$AF$20)*($AF$21-$AF$22)))),0)</f>
        <v>381</v>
      </c>
      <c r="P331" s="6">
        <f t="shared" ref="P331:P394" ca="1" si="139">TIME(QUOTIENT(O331,60),O331-(QUOTIENT(O331,60)*60),0)</f>
        <v>0.26458333333333334</v>
      </c>
      <c r="Q331" s="5">
        <f t="shared" ref="Q331:Q394" ca="1" si="140">L331+P331</f>
        <v>0.98680555555555571</v>
      </c>
      <c r="R331" s="27">
        <f t="shared" ca="1" si="129"/>
        <v>0.4384834225916715</v>
      </c>
      <c r="S331" s="27">
        <f t="shared" ca="1" si="129"/>
        <v>0.50493468651172169</v>
      </c>
      <c r="T331" s="27">
        <f t="shared" ref="T331:T394" ca="1" si="141">ROUND(IF(($AF$34-$AF$32)/($AF$33-$AF$32)&gt;=R331,(SQRT(S331*(($AF$33-$AF$32)*($AF$34-$AF$32))))+$AF$32,($AF$33-SQRT((1-S331)*($AF$33-$AF$32)*($AF$33-$AF$34)))),0)</f>
        <v>21</v>
      </c>
      <c r="U331" s="5">
        <f t="shared" ref="U331:U394" ca="1" si="142">Q331+TIME(0,T331,0)</f>
        <v>1.0013888888888891</v>
      </c>
      <c r="V331" s="27">
        <f t="shared" ref="V331:V394" ca="1" si="143">SUM(T331,O331,K331,E331)</f>
        <v>412</v>
      </c>
      <c r="W331" s="35">
        <f t="shared" ref="W331:W394" ca="1" si="144">B331+TIME(0,V331,0)</f>
        <v>44198.001388888893</v>
      </c>
      <c r="X331" s="6" t="str">
        <f t="shared" ref="X331:X394" ca="1" si="145">IF($AF$7=W331,"On Time",IF($AF$7&gt;W331,"Early Arrival","Late"))</f>
        <v>Early Arrival</v>
      </c>
      <c r="Y331" s="6">
        <f t="shared" ref="Y331:Y394" ca="1" si="146">IF(X331="On Time",0,IF(X331="Early Arrival",$AF$7-W331,W331-$AF$7))</f>
        <v>2.0833333255723119E-3</v>
      </c>
      <c r="Z331" s="8">
        <f t="shared" ca="1" si="130"/>
        <v>0</v>
      </c>
      <c r="AA331" s="8">
        <f t="shared" ref="AA331:AA394" ca="1" si="147">MINUTE(Y331)</f>
        <v>3</v>
      </c>
      <c r="AB331" s="8">
        <f t="shared" ca="1" si="131"/>
        <v>-30</v>
      </c>
    </row>
    <row r="332" spans="1:28">
      <c r="A332" s="3">
        <v>0.71527777777777801</v>
      </c>
      <c r="B332" s="34">
        <v>44197.715277777781</v>
      </c>
      <c r="C332" s="8">
        <f t="shared" ca="1" si="126"/>
        <v>0.72600649616261825</v>
      </c>
      <c r="D332" s="8">
        <f t="shared" ca="1" si="126"/>
        <v>0.36325300906273128</v>
      </c>
      <c r="E332">
        <f t="shared" ca="1" si="132"/>
        <v>-1</v>
      </c>
      <c r="F332" s="6">
        <f t="shared" ca="1" si="133"/>
        <v>6.9444444444444447E-4</v>
      </c>
      <c r="G332" t="str">
        <f t="shared" ca="1" si="134"/>
        <v>Early Departure</v>
      </c>
      <c r="H332" s="5">
        <f t="shared" ca="1" si="135"/>
        <v>0.71458333333333357</v>
      </c>
      <c r="I332">
        <f t="shared" ca="1" si="127"/>
        <v>0.41284546921646847</v>
      </c>
      <c r="J332">
        <f t="shared" ca="1" si="127"/>
        <v>0.10069822131413553</v>
      </c>
      <c r="K332">
        <f t="shared" ca="1" si="136"/>
        <v>13</v>
      </c>
      <c r="L332" s="5">
        <f t="shared" ca="1" si="137"/>
        <v>0.72361111111111132</v>
      </c>
      <c r="M332" s="27">
        <f t="shared" ca="1" si="128"/>
        <v>6.3494011390837768E-3</v>
      </c>
      <c r="N332" s="27">
        <f t="shared" ca="1" si="128"/>
        <v>0.28075562356839223</v>
      </c>
      <c r="O332" s="8">
        <f t="shared" ca="1" si="138"/>
        <v>331</v>
      </c>
      <c r="P332" s="6">
        <f t="shared" ca="1" si="139"/>
        <v>0.2298611111111111</v>
      </c>
      <c r="Q332" s="5">
        <f t="shared" ca="1" si="140"/>
        <v>0.95347222222222239</v>
      </c>
      <c r="R332" s="27">
        <f t="shared" ca="1" si="129"/>
        <v>0.51035275696734073</v>
      </c>
      <c r="S332" s="27">
        <f t="shared" ca="1" si="129"/>
        <v>0.60551779676537199</v>
      </c>
      <c r="T332" s="27">
        <f t="shared" ca="1" si="141"/>
        <v>25</v>
      </c>
      <c r="U332" s="5">
        <f t="shared" ca="1" si="142"/>
        <v>0.97083333333333355</v>
      </c>
      <c r="V332" s="27">
        <f t="shared" ca="1" si="143"/>
        <v>368</v>
      </c>
      <c r="W332" s="35">
        <f t="shared" ca="1" si="144"/>
        <v>44197.97083333334</v>
      </c>
      <c r="X332" s="6" t="str">
        <f t="shared" ca="1" si="145"/>
        <v>Early Arrival</v>
      </c>
      <c r="Y332" s="6">
        <f t="shared" ca="1" si="146"/>
        <v>3.2638888878864236E-2</v>
      </c>
      <c r="Z332" s="8">
        <f t="shared" ca="1" si="130"/>
        <v>0</v>
      </c>
      <c r="AA332" s="8">
        <f t="shared" ca="1" si="147"/>
        <v>47</v>
      </c>
      <c r="AB332" s="8">
        <f t="shared" ca="1" si="131"/>
        <v>170</v>
      </c>
    </row>
    <row r="333" spans="1:28">
      <c r="A333" s="11">
        <v>0.71527777777777801</v>
      </c>
      <c r="B333" s="34">
        <v>44197.715277777781</v>
      </c>
      <c r="C333" s="8">
        <f t="shared" ca="1" si="126"/>
        <v>0.33526397522888274</v>
      </c>
      <c r="D333" s="8">
        <f t="shared" ca="1" si="126"/>
        <v>0.55054304527329678</v>
      </c>
      <c r="E333">
        <f t="shared" ca="1" si="132"/>
        <v>18</v>
      </c>
      <c r="F333" s="6">
        <f t="shared" ca="1" si="133"/>
        <v>1.2499999999999999E-2</v>
      </c>
      <c r="G333" t="str">
        <f t="shared" ca="1" si="134"/>
        <v>Late</v>
      </c>
      <c r="H333" s="5">
        <f t="shared" ca="1" si="135"/>
        <v>0.72777777777777797</v>
      </c>
      <c r="I333">
        <f t="shared" ca="1" si="127"/>
        <v>0.33724623417456923</v>
      </c>
      <c r="J333">
        <f t="shared" ca="1" si="127"/>
        <v>0.73945489490191074</v>
      </c>
      <c r="K333">
        <f t="shared" ca="1" si="136"/>
        <v>32</v>
      </c>
      <c r="L333" s="5">
        <f t="shared" ca="1" si="137"/>
        <v>0.75000000000000022</v>
      </c>
      <c r="M333" s="27">
        <f t="shared" ca="1" si="128"/>
        <v>0.36422041098180269</v>
      </c>
      <c r="N333" s="27">
        <f t="shared" ca="1" si="128"/>
        <v>0.12399623757577583</v>
      </c>
      <c r="O333" s="8">
        <f t="shared" ca="1" si="138"/>
        <v>323</v>
      </c>
      <c r="P333" s="6">
        <f t="shared" ca="1" si="139"/>
        <v>0.22430555555555556</v>
      </c>
      <c r="Q333" s="5">
        <f t="shared" ca="1" si="140"/>
        <v>0.97430555555555576</v>
      </c>
      <c r="R333" s="27">
        <f t="shared" ca="1" si="129"/>
        <v>5.5498247811178292E-2</v>
      </c>
      <c r="S333" s="27">
        <f t="shared" ca="1" si="129"/>
        <v>0.23581716122105534</v>
      </c>
      <c r="T333" s="27">
        <f t="shared" ca="1" si="141"/>
        <v>11</v>
      </c>
      <c r="U333" s="5">
        <f t="shared" ca="1" si="142"/>
        <v>0.98194444444444462</v>
      </c>
      <c r="V333" s="27">
        <f t="shared" ca="1" si="143"/>
        <v>384</v>
      </c>
      <c r="W333" s="35">
        <f t="shared" ca="1" si="144"/>
        <v>44197.981944444451</v>
      </c>
      <c r="X333" s="6" t="str">
        <f t="shared" ca="1" si="145"/>
        <v>Early Arrival</v>
      </c>
      <c r="Y333" s="6">
        <f t="shared" ca="1" si="146"/>
        <v>2.1527777767914813E-2</v>
      </c>
      <c r="Z333" s="8">
        <f t="shared" ca="1" si="130"/>
        <v>0</v>
      </c>
      <c r="AA333" s="8">
        <f t="shared" ca="1" si="147"/>
        <v>31</v>
      </c>
      <c r="AB333" s="8">
        <f t="shared" ca="1" si="131"/>
        <v>10</v>
      </c>
    </row>
    <row r="334" spans="1:28">
      <c r="A334" s="3">
        <v>0.71527777777777801</v>
      </c>
      <c r="B334" s="34">
        <v>44197.715277777781</v>
      </c>
      <c r="C334" s="8">
        <f t="shared" ca="1" si="126"/>
        <v>0.10049462455706615</v>
      </c>
      <c r="D334" s="8">
        <f t="shared" ca="1" si="126"/>
        <v>0.65471492695661582</v>
      </c>
      <c r="E334">
        <f t="shared" ca="1" si="132"/>
        <v>23</v>
      </c>
      <c r="F334" s="6">
        <f t="shared" ca="1" si="133"/>
        <v>1.5972222222222224E-2</v>
      </c>
      <c r="G334" t="str">
        <f t="shared" ca="1" si="134"/>
        <v>Late</v>
      </c>
      <c r="H334" s="5">
        <f t="shared" ca="1" si="135"/>
        <v>0.73125000000000029</v>
      </c>
      <c r="I334">
        <f t="shared" ca="1" si="127"/>
        <v>0.12975194995319228</v>
      </c>
      <c r="J334">
        <f t="shared" ca="1" si="127"/>
        <v>0.2852251024059147</v>
      </c>
      <c r="K334">
        <f t="shared" ca="1" si="136"/>
        <v>17</v>
      </c>
      <c r="L334" s="5">
        <f t="shared" ca="1" si="137"/>
        <v>0.7430555555555558</v>
      </c>
      <c r="M334" s="27">
        <f t="shared" ca="1" si="128"/>
        <v>0.27668920342647296</v>
      </c>
      <c r="N334" s="27">
        <f t="shared" ca="1" si="128"/>
        <v>0.63395680772637741</v>
      </c>
      <c r="O334" s="8">
        <f t="shared" ca="1" si="138"/>
        <v>348</v>
      </c>
      <c r="P334" s="6">
        <f t="shared" ca="1" si="139"/>
        <v>0.24166666666666667</v>
      </c>
      <c r="Q334" s="5">
        <f t="shared" ca="1" si="140"/>
        <v>0.9847222222222225</v>
      </c>
      <c r="R334" s="27">
        <f t="shared" ca="1" si="129"/>
        <v>0.54352536778082727</v>
      </c>
      <c r="S334" s="27">
        <f t="shared" ca="1" si="129"/>
        <v>0.4595821760387423</v>
      </c>
      <c r="T334" s="27">
        <f t="shared" ca="1" si="141"/>
        <v>19</v>
      </c>
      <c r="U334" s="5">
        <f t="shared" ca="1" si="142"/>
        <v>0.9979166666666669</v>
      </c>
      <c r="V334" s="27">
        <f t="shared" ca="1" si="143"/>
        <v>407</v>
      </c>
      <c r="W334" s="35">
        <f t="shared" ca="1" si="144"/>
        <v>44197.997916666667</v>
      </c>
      <c r="X334" s="6" t="str">
        <f t="shared" ca="1" si="145"/>
        <v>Early Arrival</v>
      </c>
      <c r="Y334" s="6">
        <f t="shared" ca="1" si="146"/>
        <v>5.5555555518367328E-3</v>
      </c>
      <c r="Z334" s="8">
        <f t="shared" ca="1" si="130"/>
        <v>0</v>
      </c>
      <c r="AA334" s="8">
        <f t="shared" ca="1" si="147"/>
        <v>8</v>
      </c>
      <c r="AB334" s="8">
        <f t="shared" ca="1" si="131"/>
        <v>-80</v>
      </c>
    </row>
    <row r="335" spans="1:28">
      <c r="A335" s="11">
        <v>0.71527777777777801</v>
      </c>
      <c r="B335" s="34">
        <v>44197.715277777781</v>
      </c>
      <c r="C335" s="8">
        <f t="shared" ca="1" si="126"/>
        <v>0.24787243323575248</v>
      </c>
      <c r="D335" s="8">
        <f t="shared" ca="1" si="126"/>
        <v>0.73341297986534115</v>
      </c>
      <c r="E335">
        <f t="shared" ca="1" si="132"/>
        <v>29</v>
      </c>
      <c r="F335" s="6">
        <f t="shared" ca="1" si="133"/>
        <v>2.013888888888889E-2</v>
      </c>
      <c r="G335" t="str">
        <f t="shared" ca="1" si="134"/>
        <v>Late</v>
      </c>
      <c r="H335" s="5">
        <f t="shared" ca="1" si="135"/>
        <v>0.73541666666666694</v>
      </c>
      <c r="I335">
        <f t="shared" ca="1" si="127"/>
        <v>0.58852365551518859</v>
      </c>
      <c r="J335">
        <f t="shared" ca="1" si="127"/>
        <v>0.4096921863079559</v>
      </c>
      <c r="K335">
        <f t="shared" ca="1" si="136"/>
        <v>21</v>
      </c>
      <c r="L335" s="5">
        <f t="shared" ca="1" si="137"/>
        <v>0.75000000000000022</v>
      </c>
      <c r="M335" s="27">
        <f t="shared" ca="1" si="128"/>
        <v>0.90249733154863376</v>
      </c>
      <c r="N335" s="27">
        <f t="shared" ca="1" si="128"/>
        <v>0.31668285725089607</v>
      </c>
      <c r="O335" s="8">
        <f t="shared" ca="1" si="138"/>
        <v>333</v>
      </c>
      <c r="P335" s="6">
        <f t="shared" ca="1" si="139"/>
        <v>0.23124999999999998</v>
      </c>
      <c r="Q335" s="5">
        <f t="shared" ca="1" si="140"/>
        <v>0.98125000000000018</v>
      </c>
      <c r="R335" s="27">
        <f t="shared" ca="1" si="129"/>
        <v>0.67084371242765128</v>
      </c>
      <c r="S335" s="27">
        <f t="shared" ca="1" si="129"/>
        <v>0.33581057097000955</v>
      </c>
      <c r="T335" s="27">
        <f t="shared" ca="1" si="141"/>
        <v>15</v>
      </c>
      <c r="U335" s="5">
        <f t="shared" ca="1" si="142"/>
        <v>0.99166666666666681</v>
      </c>
      <c r="V335" s="27">
        <f t="shared" ca="1" si="143"/>
        <v>398</v>
      </c>
      <c r="W335" s="35">
        <f t="shared" ca="1" si="144"/>
        <v>44197.991666666669</v>
      </c>
      <c r="X335" s="6" t="str">
        <f t="shared" ca="1" si="145"/>
        <v>Early Arrival</v>
      </c>
      <c r="Y335" s="6">
        <f t="shared" ca="1" si="146"/>
        <v>1.1805555550381541E-2</v>
      </c>
      <c r="Z335" s="8">
        <f t="shared" ca="1" si="130"/>
        <v>0</v>
      </c>
      <c r="AA335" s="8">
        <f t="shared" ca="1" si="147"/>
        <v>17</v>
      </c>
      <c r="AB335" s="8">
        <f t="shared" ca="1" si="131"/>
        <v>-170</v>
      </c>
    </row>
    <row r="336" spans="1:28">
      <c r="A336" s="3">
        <v>0.71527777777777801</v>
      </c>
      <c r="B336" s="34">
        <v>44197.715277777781</v>
      </c>
      <c r="C336" s="8">
        <f t="shared" ca="1" si="126"/>
        <v>0.44914458416287839</v>
      </c>
      <c r="D336" s="8">
        <f t="shared" ca="1" si="126"/>
        <v>0.36171126130912923</v>
      </c>
      <c r="E336">
        <f t="shared" ca="1" si="132"/>
        <v>10</v>
      </c>
      <c r="F336" s="6">
        <f t="shared" ca="1" si="133"/>
        <v>6.9444444444444441E-3</v>
      </c>
      <c r="G336" t="str">
        <f t="shared" ca="1" si="134"/>
        <v>Late</v>
      </c>
      <c r="H336" s="5">
        <f t="shared" ca="1" si="135"/>
        <v>0.72222222222222243</v>
      </c>
      <c r="I336">
        <f t="shared" ca="1" si="127"/>
        <v>0.17776743691728703</v>
      </c>
      <c r="J336">
        <f t="shared" ca="1" si="127"/>
        <v>0.90716040912781581</v>
      </c>
      <c r="K336">
        <f t="shared" ca="1" si="136"/>
        <v>30</v>
      </c>
      <c r="L336" s="5">
        <f t="shared" ca="1" si="137"/>
        <v>0.7430555555555558</v>
      </c>
      <c r="M336" s="27">
        <f t="shared" ca="1" si="128"/>
        <v>0.27172822051745449</v>
      </c>
      <c r="N336" s="27">
        <f t="shared" ca="1" si="128"/>
        <v>9.440149510080531E-2</v>
      </c>
      <c r="O336" s="8">
        <f t="shared" ca="1" si="138"/>
        <v>317</v>
      </c>
      <c r="P336" s="6">
        <f t="shared" ca="1" si="139"/>
        <v>0.22013888888888888</v>
      </c>
      <c r="Q336" s="5">
        <f t="shared" ca="1" si="140"/>
        <v>0.96319444444444469</v>
      </c>
      <c r="R336" s="27">
        <f t="shared" ca="1" si="129"/>
        <v>0.69375264977528139</v>
      </c>
      <c r="S336" s="27">
        <f t="shared" ca="1" si="129"/>
        <v>0.5248106794771632</v>
      </c>
      <c r="T336" s="27">
        <f t="shared" ca="1" si="141"/>
        <v>22</v>
      </c>
      <c r="U336" s="5">
        <f t="shared" ca="1" si="142"/>
        <v>0.97847222222222241</v>
      </c>
      <c r="V336" s="27">
        <f t="shared" ca="1" si="143"/>
        <v>379</v>
      </c>
      <c r="W336" s="35">
        <f t="shared" ca="1" si="144"/>
        <v>44197.978472222225</v>
      </c>
      <c r="X336" s="6" t="str">
        <f t="shared" ca="1" si="145"/>
        <v>Early Arrival</v>
      </c>
      <c r="Y336" s="6">
        <f t="shared" ca="1" si="146"/>
        <v>2.4999999994179234E-2</v>
      </c>
      <c r="Z336" s="8">
        <f t="shared" ca="1" si="130"/>
        <v>0</v>
      </c>
      <c r="AA336" s="8">
        <f t="shared" ca="1" si="147"/>
        <v>36</v>
      </c>
      <c r="AB336" s="8">
        <f t="shared" ca="1" si="131"/>
        <v>60</v>
      </c>
    </row>
    <row r="337" spans="1:28">
      <c r="A337" s="11">
        <v>0.71527777777777801</v>
      </c>
      <c r="B337" s="34">
        <v>44197.715277777781</v>
      </c>
      <c r="C337" s="8">
        <f t="shared" ca="1" si="126"/>
        <v>0.10228248152549269</v>
      </c>
      <c r="D337" s="8">
        <f t="shared" ca="1" si="126"/>
        <v>0.71314658103558404</v>
      </c>
      <c r="E337">
        <f t="shared" ca="1" si="132"/>
        <v>27</v>
      </c>
      <c r="F337" s="6">
        <f t="shared" ca="1" si="133"/>
        <v>1.8749999999999999E-2</v>
      </c>
      <c r="G337" t="str">
        <f t="shared" ca="1" si="134"/>
        <v>Late</v>
      </c>
      <c r="H337" s="5">
        <f t="shared" ca="1" si="135"/>
        <v>0.73402777777777806</v>
      </c>
      <c r="I337">
        <f t="shared" ca="1" si="127"/>
        <v>0.25940872007589166</v>
      </c>
      <c r="J337">
        <f t="shared" ca="1" si="127"/>
        <v>0.55343903445923215</v>
      </c>
      <c r="K337">
        <f t="shared" ca="1" si="136"/>
        <v>24</v>
      </c>
      <c r="L337" s="5">
        <f t="shared" ca="1" si="137"/>
        <v>0.75069444444444478</v>
      </c>
      <c r="M337" s="27">
        <f t="shared" ca="1" si="128"/>
        <v>8.5423138014866895E-2</v>
      </c>
      <c r="N337" s="27">
        <f t="shared" ca="1" si="128"/>
        <v>0.94404100217266695</v>
      </c>
      <c r="O337" s="8">
        <f t="shared" ca="1" si="138"/>
        <v>359</v>
      </c>
      <c r="P337" s="6">
        <f t="shared" ca="1" si="139"/>
        <v>0.24930555555555556</v>
      </c>
      <c r="Q337" s="5">
        <f t="shared" ca="1" si="140"/>
        <v>1.0000000000000004</v>
      </c>
      <c r="R337" s="27">
        <f t="shared" ca="1" si="129"/>
        <v>0.60913807948876353</v>
      </c>
      <c r="S337" s="27">
        <f t="shared" ca="1" si="129"/>
        <v>0.6874346946608545</v>
      </c>
      <c r="T337" s="27">
        <f t="shared" ca="1" si="141"/>
        <v>28</v>
      </c>
      <c r="U337" s="5">
        <f t="shared" ca="1" si="142"/>
        <v>1.0194444444444448</v>
      </c>
      <c r="V337" s="27">
        <f t="shared" ca="1" si="143"/>
        <v>438</v>
      </c>
      <c r="W337" s="35">
        <f t="shared" ca="1" si="144"/>
        <v>44198.01944444445</v>
      </c>
      <c r="X337" s="6" t="str">
        <f t="shared" ca="1" si="145"/>
        <v>Late</v>
      </c>
      <c r="Y337" s="6">
        <f t="shared" ca="1" si="146"/>
        <v>1.5972222230629995E-2</v>
      </c>
      <c r="Z337" s="8">
        <f t="shared" ca="1" si="130"/>
        <v>0</v>
      </c>
      <c r="AA337" s="8">
        <f t="shared" ca="1" si="147"/>
        <v>23</v>
      </c>
      <c r="AB337" s="8">
        <f t="shared" ca="1" si="131"/>
        <v>230</v>
      </c>
    </row>
    <row r="338" spans="1:28">
      <c r="A338" s="3">
        <v>0.71527777777777801</v>
      </c>
      <c r="B338" s="34">
        <v>44197.715277777781</v>
      </c>
      <c r="C338" s="8">
        <f t="shared" ca="1" si="126"/>
        <v>0.80102446299792862</v>
      </c>
      <c r="D338" s="8">
        <f t="shared" ca="1" si="126"/>
        <v>0.17984388207373192</v>
      </c>
      <c r="E338">
        <f t="shared" ca="1" si="132"/>
        <v>-1</v>
      </c>
      <c r="F338" s="6">
        <f t="shared" ca="1" si="133"/>
        <v>6.9444444444444447E-4</v>
      </c>
      <c r="G338" t="str">
        <f t="shared" ca="1" si="134"/>
        <v>Early Departure</v>
      </c>
      <c r="H338" s="5">
        <f t="shared" ca="1" si="135"/>
        <v>0.71458333333333357</v>
      </c>
      <c r="I338">
        <f t="shared" ca="1" si="127"/>
        <v>0.43189212860398263</v>
      </c>
      <c r="J338">
        <f t="shared" ca="1" si="127"/>
        <v>0.64748402256298643</v>
      </c>
      <c r="K338">
        <f t="shared" ca="1" si="136"/>
        <v>28</v>
      </c>
      <c r="L338" s="5">
        <f t="shared" ca="1" si="137"/>
        <v>0.73402777777777806</v>
      </c>
      <c r="M338" s="27">
        <f t="shared" ca="1" si="128"/>
        <v>0.7639046054289893</v>
      </c>
      <c r="N338" s="27">
        <f t="shared" ca="1" si="128"/>
        <v>0.24234001657894011</v>
      </c>
      <c r="O338" s="8">
        <f t="shared" ca="1" si="138"/>
        <v>329</v>
      </c>
      <c r="P338" s="6">
        <f t="shared" ca="1" si="139"/>
        <v>0.22847222222222222</v>
      </c>
      <c r="Q338" s="5">
        <f t="shared" ca="1" si="140"/>
        <v>0.96250000000000024</v>
      </c>
      <c r="R338" s="27">
        <f t="shared" ca="1" si="129"/>
        <v>0.93518063789197559</v>
      </c>
      <c r="S338" s="27">
        <f t="shared" ca="1" si="129"/>
        <v>0.26472773766348501</v>
      </c>
      <c r="T338" s="27">
        <f t="shared" ca="1" si="141"/>
        <v>13</v>
      </c>
      <c r="U338" s="5">
        <f t="shared" ca="1" si="142"/>
        <v>0.97152777777777799</v>
      </c>
      <c r="V338" s="27">
        <f t="shared" ca="1" si="143"/>
        <v>369</v>
      </c>
      <c r="W338" s="35">
        <f t="shared" ca="1" si="144"/>
        <v>44197.97152777778</v>
      </c>
      <c r="X338" s="6" t="str">
        <f t="shared" ca="1" si="145"/>
        <v>Early Arrival</v>
      </c>
      <c r="Y338" s="6">
        <f t="shared" ca="1" si="146"/>
        <v>3.1944444439432118E-2</v>
      </c>
      <c r="Z338" s="8">
        <f t="shared" ca="1" si="130"/>
        <v>0</v>
      </c>
      <c r="AA338" s="8">
        <f t="shared" ca="1" si="147"/>
        <v>46</v>
      </c>
      <c r="AB338" s="8">
        <f t="shared" ca="1" si="131"/>
        <v>160</v>
      </c>
    </row>
    <row r="339" spans="1:28">
      <c r="A339" s="11">
        <v>0.71527777777777801</v>
      </c>
      <c r="B339" s="34">
        <v>44197.715277777781</v>
      </c>
      <c r="C339" s="8">
        <f t="shared" ref="C339:D402" ca="1" si="148">RAND()</f>
        <v>0.1181464922108979</v>
      </c>
      <c r="D339" s="8">
        <f t="shared" ca="1" si="148"/>
        <v>0.81073458571593415</v>
      </c>
      <c r="E339">
        <f t="shared" ca="1" si="132"/>
        <v>37</v>
      </c>
      <c r="F339" s="6">
        <f t="shared" ca="1" si="133"/>
        <v>2.5694444444444447E-2</v>
      </c>
      <c r="G339" t="str">
        <f t="shared" ca="1" si="134"/>
        <v>Late</v>
      </c>
      <c r="H339" s="5">
        <f t="shared" ca="1" si="135"/>
        <v>0.74097222222222248</v>
      </c>
      <c r="I339">
        <f t="shared" ref="I339:J402" ca="1" si="149">RAND()</f>
        <v>0.53321475940124485</v>
      </c>
      <c r="J339">
        <f t="shared" ca="1" si="149"/>
        <v>0.1527120065829296</v>
      </c>
      <c r="K339">
        <f t="shared" ca="1" si="136"/>
        <v>14</v>
      </c>
      <c r="L339" s="5">
        <f t="shared" ca="1" si="137"/>
        <v>0.75069444444444466</v>
      </c>
      <c r="M339" s="27">
        <f t="shared" ref="M339:N402" ca="1" si="150">RAND()</f>
        <v>0.88336500828297315</v>
      </c>
      <c r="N339" s="27">
        <f t="shared" ca="1" si="150"/>
        <v>0.6368415126544994</v>
      </c>
      <c r="O339" s="8">
        <f t="shared" ca="1" si="138"/>
        <v>354</v>
      </c>
      <c r="P339" s="6">
        <f t="shared" ca="1" si="139"/>
        <v>0.24583333333333335</v>
      </c>
      <c r="Q339" s="5">
        <f t="shared" ca="1" si="140"/>
        <v>0.99652777777777801</v>
      </c>
      <c r="R339" s="27">
        <f t="shared" ref="R339:S402" ca="1" si="151">RAND()</f>
        <v>0.28158376509028338</v>
      </c>
      <c r="S339" s="27">
        <f t="shared" ca="1" si="151"/>
        <v>0.44852179177864271</v>
      </c>
      <c r="T339" s="27">
        <f t="shared" ca="1" si="141"/>
        <v>19</v>
      </c>
      <c r="U339" s="5">
        <f t="shared" ca="1" si="142"/>
        <v>1.0097222222222224</v>
      </c>
      <c r="V339" s="27">
        <f t="shared" ca="1" si="143"/>
        <v>424</v>
      </c>
      <c r="W339" s="35">
        <f t="shared" ca="1" si="144"/>
        <v>44198.009722222225</v>
      </c>
      <c r="X339" s="6" t="str">
        <f t="shared" ca="1" si="145"/>
        <v>Late</v>
      </c>
      <c r="Y339" s="6">
        <f t="shared" ca="1" si="146"/>
        <v>6.2500000058207661E-3</v>
      </c>
      <c r="Z339" s="8">
        <f t="shared" ca="1" si="130"/>
        <v>0</v>
      </c>
      <c r="AA339" s="8">
        <f t="shared" ca="1" si="147"/>
        <v>9</v>
      </c>
      <c r="AB339" s="8">
        <f t="shared" ca="1" si="131"/>
        <v>90</v>
      </c>
    </row>
    <row r="340" spans="1:28">
      <c r="A340" s="3">
        <v>0.71527777777777801</v>
      </c>
      <c r="B340" s="34">
        <v>44197.715277777781</v>
      </c>
      <c r="C340" s="8">
        <f t="shared" ca="1" si="148"/>
        <v>0.86031554121929943</v>
      </c>
      <c r="D340" s="8">
        <f t="shared" ca="1" si="148"/>
        <v>0.52561375369529917</v>
      </c>
      <c r="E340">
        <f t="shared" ca="1" si="132"/>
        <v>-2</v>
      </c>
      <c r="F340" s="6">
        <f t="shared" ca="1" si="133"/>
        <v>1.3888888888888889E-3</v>
      </c>
      <c r="G340" t="str">
        <f t="shared" ca="1" si="134"/>
        <v>Early Departure</v>
      </c>
      <c r="H340" s="5">
        <f t="shared" ca="1" si="135"/>
        <v>0.71388888888888913</v>
      </c>
      <c r="I340">
        <f t="shared" ca="1" si="149"/>
        <v>0.76058982114425011</v>
      </c>
      <c r="J340">
        <f t="shared" ca="1" si="149"/>
        <v>4.2511075048967895E-2</v>
      </c>
      <c r="K340">
        <f t="shared" ca="1" si="136"/>
        <v>11</v>
      </c>
      <c r="L340" s="5">
        <f t="shared" ca="1" si="137"/>
        <v>0.72152777777777799</v>
      </c>
      <c r="M340" s="27">
        <f t="shared" ca="1" si="150"/>
        <v>0.18699678049079838</v>
      </c>
      <c r="N340" s="27">
        <f t="shared" ca="1" si="150"/>
        <v>0.41297872177445416</v>
      </c>
      <c r="O340" s="8">
        <f t="shared" ca="1" si="138"/>
        <v>338</v>
      </c>
      <c r="P340" s="6">
        <f t="shared" ca="1" si="139"/>
        <v>0.23472222222222219</v>
      </c>
      <c r="Q340" s="5">
        <f t="shared" ca="1" si="140"/>
        <v>0.95625000000000016</v>
      </c>
      <c r="R340" s="27">
        <f t="shared" ca="1" si="151"/>
        <v>0.84800942829934312</v>
      </c>
      <c r="S340" s="27">
        <f t="shared" ca="1" si="151"/>
        <v>0.93128940935486826</v>
      </c>
      <c r="T340" s="27">
        <f t="shared" ca="1" si="141"/>
        <v>43</v>
      </c>
      <c r="U340" s="5">
        <f t="shared" ca="1" si="142"/>
        <v>0.98611111111111127</v>
      </c>
      <c r="V340" s="27">
        <f t="shared" ca="1" si="143"/>
        <v>390</v>
      </c>
      <c r="W340" s="35">
        <f t="shared" ca="1" si="144"/>
        <v>44197.986111111117</v>
      </c>
      <c r="X340" s="6" t="str">
        <f t="shared" ca="1" si="145"/>
        <v>Early Arrival</v>
      </c>
      <c r="Y340" s="6">
        <f t="shared" ca="1" si="146"/>
        <v>1.7361111102218274E-2</v>
      </c>
      <c r="Z340" s="8">
        <f t="shared" ca="1" si="130"/>
        <v>0</v>
      </c>
      <c r="AA340" s="8">
        <f t="shared" ca="1" si="147"/>
        <v>25</v>
      </c>
      <c r="AB340" s="8">
        <f t="shared" ca="1" si="131"/>
        <v>-250</v>
      </c>
    </row>
    <row r="341" spans="1:28">
      <c r="A341" s="11">
        <v>0.71527777777777801</v>
      </c>
      <c r="B341" s="34">
        <v>44197.715277777781</v>
      </c>
      <c r="C341" s="8">
        <f t="shared" ca="1" si="148"/>
        <v>0.57674267727612483</v>
      </c>
      <c r="D341" s="8">
        <f t="shared" ca="1" si="148"/>
        <v>0.89235768489787715</v>
      </c>
      <c r="E341">
        <f t="shared" ca="1" si="132"/>
        <v>-7</v>
      </c>
      <c r="F341" s="6">
        <f t="shared" ca="1" si="133"/>
        <v>4.8611111111111112E-3</v>
      </c>
      <c r="G341" t="str">
        <f t="shared" ca="1" si="134"/>
        <v>Early Departure</v>
      </c>
      <c r="H341" s="5">
        <f t="shared" ca="1" si="135"/>
        <v>0.71041666666666692</v>
      </c>
      <c r="I341">
        <f t="shared" ca="1" si="149"/>
        <v>0.80445386959310983</v>
      </c>
      <c r="J341">
        <f t="shared" ca="1" si="149"/>
        <v>0.31295926208831348</v>
      </c>
      <c r="K341">
        <f t="shared" ca="1" si="136"/>
        <v>18</v>
      </c>
      <c r="L341" s="5">
        <f t="shared" ca="1" si="137"/>
        <v>0.72291666666666687</v>
      </c>
      <c r="M341" s="27">
        <f t="shared" ca="1" si="150"/>
        <v>0.11522756131554457</v>
      </c>
      <c r="N341" s="27">
        <f t="shared" ca="1" si="150"/>
        <v>0.4891217867205252</v>
      </c>
      <c r="O341" s="8">
        <f t="shared" ca="1" si="138"/>
        <v>342</v>
      </c>
      <c r="P341" s="6">
        <f t="shared" ca="1" si="139"/>
        <v>0.23750000000000002</v>
      </c>
      <c r="Q341" s="5">
        <f t="shared" ca="1" si="140"/>
        <v>0.96041666666666692</v>
      </c>
      <c r="R341" s="27">
        <f t="shared" ca="1" si="151"/>
        <v>0.19620839880765772</v>
      </c>
      <c r="S341" s="27">
        <f t="shared" ca="1" si="151"/>
        <v>0.93194380413628353</v>
      </c>
      <c r="T341" s="27">
        <f t="shared" ca="1" si="141"/>
        <v>43</v>
      </c>
      <c r="U341" s="5">
        <f t="shared" ca="1" si="142"/>
        <v>0.99027777777777803</v>
      </c>
      <c r="V341" s="27">
        <f t="shared" ca="1" si="143"/>
        <v>396</v>
      </c>
      <c r="W341" s="35">
        <f t="shared" ca="1" si="144"/>
        <v>44197.990277777782</v>
      </c>
      <c r="X341" s="6" t="str">
        <f t="shared" ca="1" si="145"/>
        <v>Early Arrival</v>
      </c>
      <c r="Y341" s="6">
        <f t="shared" ca="1" si="146"/>
        <v>1.3194444436521735E-2</v>
      </c>
      <c r="Z341" s="8">
        <f t="shared" ca="1" si="130"/>
        <v>0</v>
      </c>
      <c r="AA341" s="8">
        <f t="shared" ca="1" si="147"/>
        <v>19</v>
      </c>
      <c r="AB341" s="8">
        <f t="shared" ca="1" si="131"/>
        <v>-190</v>
      </c>
    </row>
    <row r="342" spans="1:28">
      <c r="A342" s="3">
        <v>0.71527777777777801</v>
      </c>
      <c r="B342" s="34">
        <v>44197.715277777781</v>
      </c>
      <c r="C342" s="8">
        <f t="shared" ca="1" si="148"/>
        <v>9.2401237403870518E-2</v>
      </c>
      <c r="D342" s="8">
        <f t="shared" ca="1" si="148"/>
        <v>0.51211124217311432</v>
      </c>
      <c r="E342">
        <f t="shared" ca="1" si="132"/>
        <v>16</v>
      </c>
      <c r="F342" s="6">
        <f t="shared" ca="1" si="133"/>
        <v>1.1111111111111112E-2</v>
      </c>
      <c r="G342" t="str">
        <f t="shared" ca="1" si="134"/>
        <v>Late</v>
      </c>
      <c r="H342" s="5">
        <f t="shared" ca="1" si="135"/>
        <v>0.72638888888888908</v>
      </c>
      <c r="I342">
        <f t="shared" ca="1" si="149"/>
        <v>0.66517869315237887</v>
      </c>
      <c r="J342">
        <f t="shared" ca="1" si="149"/>
        <v>0.1657066578703551</v>
      </c>
      <c r="K342">
        <f t="shared" ca="1" si="136"/>
        <v>14</v>
      </c>
      <c r="L342" s="5">
        <f t="shared" ca="1" si="137"/>
        <v>0.73611111111111127</v>
      </c>
      <c r="M342" s="27">
        <f t="shared" ca="1" si="150"/>
        <v>3.9613743872710661E-2</v>
      </c>
      <c r="N342" s="27">
        <f t="shared" ca="1" si="150"/>
        <v>0.64699763624215079</v>
      </c>
      <c r="O342" s="8">
        <f t="shared" ca="1" si="138"/>
        <v>349</v>
      </c>
      <c r="P342" s="6">
        <f t="shared" ca="1" si="139"/>
        <v>0.24236111111111111</v>
      </c>
      <c r="Q342" s="5">
        <f t="shared" ca="1" si="140"/>
        <v>0.97847222222222241</v>
      </c>
      <c r="R342" s="27">
        <f t="shared" ca="1" si="151"/>
        <v>0.73845130495217992</v>
      </c>
      <c r="S342" s="27">
        <f t="shared" ca="1" si="151"/>
        <v>0.49199382023535065</v>
      </c>
      <c r="T342" s="27">
        <f t="shared" ca="1" si="141"/>
        <v>20</v>
      </c>
      <c r="U342" s="5">
        <f t="shared" ca="1" si="142"/>
        <v>0.99236111111111125</v>
      </c>
      <c r="V342" s="27">
        <f t="shared" ca="1" si="143"/>
        <v>399</v>
      </c>
      <c r="W342" s="35">
        <f t="shared" ca="1" si="144"/>
        <v>44197.992361111115</v>
      </c>
      <c r="X342" s="6" t="str">
        <f t="shared" ca="1" si="145"/>
        <v>Early Arrival</v>
      </c>
      <c r="Y342" s="6">
        <f t="shared" ca="1" si="146"/>
        <v>1.1111111103673466E-2</v>
      </c>
      <c r="Z342" s="8">
        <f t="shared" ca="1" si="130"/>
        <v>0</v>
      </c>
      <c r="AA342" s="8">
        <f t="shared" ca="1" si="147"/>
        <v>16</v>
      </c>
      <c r="AB342" s="8">
        <f t="shared" ca="1" si="131"/>
        <v>-160</v>
      </c>
    </row>
    <row r="343" spans="1:28">
      <c r="A343" s="11">
        <v>0.71527777777777801</v>
      </c>
      <c r="B343" s="34">
        <v>44197.715277777781</v>
      </c>
      <c r="C343" s="8">
        <f t="shared" ca="1" si="148"/>
        <v>0.12175044041335881</v>
      </c>
      <c r="D343" s="8">
        <f t="shared" ca="1" si="148"/>
        <v>0.156292178257044</v>
      </c>
      <c r="E343">
        <f t="shared" ca="1" si="132"/>
        <v>4</v>
      </c>
      <c r="F343" s="6">
        <f t="shared" ca="1" si="133"/>
        <v>2.7777777777777779E-3</v>
      </c>
      <c r="G343" t="str">
        <f t="shared" ca="1" si="134"/>
        <v>Late</v>
      </c>
      <c r="H343" s="5">
        <f t="shared" ca="1" si="135"/>
        <v>0.71805555555555578</v>
      </c>
      <c r="I343">
        <f t="shared" ca="1" si="149"/>
        <v>5.6199034901299627E-2</v>
      </c>
      <c r="J343">
        <f t="shared" ca="1" si="149"/>
        <v>0.49568558480805502</v>
      </c>
      <c r="K343">
        <f t="shared" ca="1" si="136"/>
        <v>22</v>
      </c>
      <c r="L343" s="5">
        <f t="shared" ca="1" si="137"/>
        <v>0.7333333333333335</v>
      </c>
      <c r="M343" s="27">
        <f t="shared" ca="1" si="150"/>
        <v>0.65619926531027817</v>
      </c>
      <c r="N343" s="27">
        <f t="shared" ca="1" si="150"/>
        <v>0.39385825779472605</v>
      </c>
      <c r="O343" s="8">
        <f t="shared" ca="1" si="138"/>
        <v>338</v>
      </c>
      <c r="P343" s="6">
        <f t="shared" ca="1" si="139"/>
        <v>0.23472222222222219</v>
      </c>
      <c r="Q343" s="5">
        <f t="shared" ca="1" si="140"/>
        <v>0.96805555555555567</v>
      </c>
      <c r="R343" s="27">
        <f t="shared" ca="1" si="151"/>
        <v>0.42003946824655725</v>
      </c>
      <c r="S343" s="27">
        <f t="shared" ca="1" si="151"/>
        <v>0.52429107295645405</v>
      </c>
      <c r="T343" s="27">
        <f t="shared" ca="1" si="141"/>
        <v>22</v>
      </c>
      <c r="U343" s="5">
        <f t="shared" ca="1" si="142"/>
        <v>0.98333333333333339</v>
      </c>
      <c r="V343" s="27">
        <f t="shared" ca="1" si="143"/>
        <v>386</v>
      </c>
      <c r="W343" s="35">
        <f t="shared" ca="1" si="144"/>
        <v>44197.983333333337</v>
      </c>
      <c r="X343" s="6" t="str">
        <f t="shared" ca="1" si="145"/>
        <v>Early Arrival</v>
      </c>
      <c r="Y343" s="6">
        <f t="shared" ca="1" si="146"/>
        <v>2.0138888881774619E-2</v>
      </c>
      <c r="Z343" s="8">
        <f t="shared" ca="1" si="130"/>
        <v>0</v>
      </c>
      <c r="AA343" s="8">
        <f t="shared" ca="1" si="147"/>
        <v>29</v>
      </c>
      <c r="AB343" s="8">
        <f t="shared" ca="1" si="131"/>
        <v>-290</v>
      </c>
    </row>
    <row r="344" spans="1:28">
      <c r="A344" s="3">
        <v>0.71527777777777801</v>
      </c>
      <c r="B344" s="34">
        <v>44197.715277777781</v>
      </c>
      <c r="C344" s="8">
        <f t="shared" ca="1" si="148"/>
        <v>0.35646465054874443</v>
      </c>
      <c r="D344" s="8">
        <f t="shared" ca="1" si="148"/>
        <v>0.70385235782025712</v>
      </c>
      <c r="E344">
        <f t="shared" ca="1" si="132"/>
        <v>27</v>
      </c>
      <c r="F344" s="6">
        <f t="shared" ca="1" si="133"/>
        <v>1.8749999999999999E-2</v>
      </c>
      <c r="G344" t="str">
        <f t="shared" ca="1" si="134"/>
        <v>Late</v>
      </c>
      <c r="H344" s="5">
        <f t="shared" ca="1" si="135"/>
        <v>0.73402777777777806</v>
      </c>
      <c r="I344">
        <f t="shared" ca="1" si="149"/>
        <v>0.3140960431663985</v>
      </c>
      <c r="J344">
        <f t="shared" ca="1" si="149"/>
        <v>1.8317598743363139E-2</v>
      </c>
      <c r="K344">
        <f t="shared" ca="1" si="136"/>
        <v>5</v>
      </c>
      <c r="L344" s="5">
        <f t="shared" ca="1" si="137"/>
        <v>0.73750000000000027</v>
      </c>
      <c r="M344" s="27">
        <f t="shared" ca="1" si="150"/>
        <v>0.49667932286172356</v>
      </c>
      <c r="N344" s="27">
        <f t="shared" ca="1" si="150"/>
        <v>0.92015536984160995</v>
      </c>
      <c r="O344" s="8">
        <f t="shared" ca="1" si="138"/>
        <v>384</v>
      </c>
      <c r="P344" s="6">
        <f t="shared" ca="1" si="139"/>
        <v>0.26666666666666666</v>
      </c>
      <c r="Q344" s="5">
        <f t="shared" ca="1" si="140"/>
        <v>1.0041666666666669</v>
      </c>
      <c r="R344" s="27">
        <f t="shared" ca="1" si="151"/>
        <v>0.7777413990534251</v>
      </c>
      <c r="S344" s="27">
        <f t="shared" ca="1" si="151"/>
        <v>0.21385324654822313</v>
      </c>
      <c r="T344" s="27">
        <f t="shared" ca="1" si="141"/>
        <v>12</v>
      </c>
      <c r="U344" s="5">
        <f t="shared" ca="1" si="142"/>
        <v>1.0125000000000002</v>
      </c>
      <c r="V344" s="27">
        <f t="shared" ca="1" si="143"/>
        <v>428</v>
      </c>
      <c r="W344" s="35">
        <f t="shared" ca="1" si="144"/>
        <v>44198.012500000004</v>
      </c>
      <c r="X344" s="6" t="str">
        <f t="shared" ca="1" si="145"/>
        <v>Late</v>
      </c>
      <c r="Y344" s="6">
        <f t="shared" ca="1" si="146"/>
        <v>9.0277777853771113E-3</v>
      </c>
      <c r="Z344" s="8">
        <f t="shared" ca="1" si="130"/>
        <v>0</v>
      </c>
      <c r="AA344" s="8">
        <f t="shared" ca="1" si="147"/>
        <v>13</v>
      </c>
      <c r="AB344" s="8">
        <f t="shared" ca="1" si="131"/>
        <v>130</v>
      </c>
    </row>
    <row r="345" spans="1:28">
      <c r="A345" s="11">
        <v>0.71527777777777801</v>
      </c>
      <c r="B345" s="34">
        <v>44197.715277777781</v>
      </c>
      <c r="C345" s="8">
        <f t="shared" ca="1" si="148"/>
        <v>0.46990554276490626</v>
      </c>
      <c r="D345" s="8">
        <f t="shared" ca="1" si="148"/>
        <v>0.24707450971868028</v>
      </c>
      <c r="E345">
        <f t="shared" ca="1" si="132"/>
        <v>6</v>
      </c>
      <c r="F345" s="6">
        <f t="shared" ca="1" si="133"/>
        <v>4.1666666666666666E-3</v>
      </c>
      <c r="G345" t="str">
        <f t="shared" ca="1" si="134"/>
        <v>Late</v>
      </c>
      <c r="H345" s="5">
        <f t="shared" ca="1" si="135"/>
        <v>0.71944444444444466</v>
      </c>
      <c r="I345">
        <f t="shared" ca="1" si="149"/>
        <v>8.8712356370954315E-2</v>
      </c>
      <c r="J345">
        <f t="shared" ca="1" si="149"/>
        <v>0.33242859654589174</v>
      </c>
      <c r="K345">
        <f t="shared" ca="1" si="136"/>
        <v>18</v>
      </c>
      <c r="L345" s="5">
        <f t="shared" ca="1" si="137"/>
        <v>0.73194444444444462</v>
      </c>
      <c r="M345" s="27">
        <f t="shared" ca="1" si="150"/>
        <v>0.72031791508312426</v>
      </c>
      <c r="N345" s="27">
        <f t="shared" ca="1" si="150"/>
        <v>0.51968517500158307</v>
      </c>
      <c r="O345" s="8">
        <f t="shared" ca="1" si="138"/>
        <v>346</v>
      </c>
      <c r="P345" s="6">
        <f t="shared" ca="1" si="139"/>
        <v>0.24027777777777778</v>
      </c>
      <c r="Q345" s="5">
        <f t="shared" ca="1" si="140"/>
        <v>0.97222222222222243</v>
      </c>
      <c r="R345" s="27">
        <f t="shared" ca="1" si="151"/>
        <v>0.20713885379119101</v>
      </c>
      <c r="S345" s="27">
        <f t="shared" ca="1" si="151"/>
        <v>9.3834827316296332E-2</v>
      </c>
      <c r="T345" s="27">
        <f t="shared" ca="1" si="141"/>
        <v>8</v>
      </c>
      <c r="U345" s="5">
        <f t="shared" ca="1" si="142"/>
        <v>0.97777777777777797</v>
      </c>
      <c r="V345" s="27">
        <f t="shared" ca="1" si="143"/>
        <v>378</v>
      </c>
      <c r="W345" s="35">
        <f t="shared" ca="1" si="144"/>
        <v>44197.977777777778</v>
      </c>
      <c r="X345" s="6" t="str">
        <f t="shared" ca="1" si="145"/>
        <v>Early Arrival</v>
      </c>
      <c r="Y345" s="6">
        <f t="shared" ca="1" si="146"/>
        <v>2.569444444088731E-2</v>
      </c>
      <c r="Z345" s="8">
        <f t="shared" ca="1" si="130"/>
        <v>0</v>
      </c>
      <c r="AA345" s="8">
        <f t="shared" ca="1" si="147"/>
        <v>37</v>
      </c>
      <c r="AB345" s="8">
        <f t="shared" ca="1" si="131"/>
        <v>70</v>
      </c>
    </row>
    <row r="346" spans="1:28">
      <c r="A346" s="3">
        <v>0.71527777777777801</v>
      </c>
      <c r="B346" s="34">
        <v>44197.715277777781</v>
      </c>
      <c r="C346" s="8">
        <f t="shared" ca="1" si="148"/>
        <v>6.4880186322699984E-2</v>
      </c>
      <c r="D346" s="8">
        <f t="shared" ca="1" si="148"/>
        <v>0.52055929419186864</v>
      </c>
      <c r="E346">
        <f t="shared" ca="1" si="132"/>
        <v>16</v>
      </c>
      <c r="F346" s="6">
        <f t="shared" ca="1" si="133"/>
        <v>1.1111111111111112E-2</v>
      </c>
      <c r="G346" t="str">
        <f t="shared" ca="1" si="134"/>
        <v>Late</v>
      </c>
      <c r="H346" s="5">
        <f t="shared" ca="1" si="135"/>
        <v>0.72638888888888908</v>
      </c>
      <c r="I346">
        <f t="shared" ca="1" si="149"/>
        <v>0.57162074296816112</v>
      </c>
      <c r="J346">
        <f t="shared" ca="1" si="149"/>
        <v>0.71322562838817771</v>
      </c>
      <c r="K346">
        <f t="shared" ca="1" si="136"/>
        <v>31</v>
      </c>
      <c r="L346" s="5">
        <f t="shared" ca="1" si="137"/>
        <v>0.7479166666666669</v>
      </c>
      <c r="M346" s="27">
        <f t="shared" ca="1" si="150"/>
        <v>0.19129778718528234</v>
      </c>
      <c r="N346" s="27">
        <f t="shared" ca="1" si="150"/>
        <v>0.24683110982286072</v>
      </c>
      <c r="O346" s="8">
        <f t="shared" ca="1" si="138"/>
        <v>329</v>
      </c>
      <c r="P346" s="6">
        <f t="shared" ca="1" si="139"/>
        <v>0.22847222222222222</v>
      </c>
      <c r="Q346" s="5">
        <f t="shared" ca="1" si="140"/>
        <v>0.97638888888888908</v>
      </c>
      <c r="R346" s="27">
        <f t="shared" ca="1" si="151"/>
        <v>0.68302798773458373</v>
      </c>
      <c r="S346" s="27">
        <f t="shared" ca="1" si="151"/>
        <v>0.36722942956444782</v>
      </c>
      <c r="T346" s="27">
        <f t="shared" ca="1" si="141"/>
        <v>16</v>
      </c>
      <c r="U346" s="5">
        <f t="shared" ca="1" si="142"/>
        <v>0.98750000000000016</v>
      </c>
      <c r="V346" s="27">
        <f t="shared" ca="1" si="143"/>
        <v>392</v>
      </c>
      <c r="W346" s="35">
        <f t="shared" ca="1" si="144"/>
        <v>44197.987500000003</v>
      </c>
      <c r="X346" s="6" t="str">
        <f t="shared" ca="1" si="145"/>
        <v>Early Arrival</v>
      </c>
      <c r="Y346" s="6">
        <f t="shared" ca="1" si="146"/>
        <v>1.597222221607808E-2</v>
      </c>
      <c r="Z346" s="8">
        <f t="shared" ca="1" si="130"/>
        <v>0</v>
      </c>
      <c r="AA346" s="8">
        <f t="shared" ca="1" si="147"/>
        <v>23</v>
      </c>
      <c r="AB346" s="8">
        <f t="shared" ca="1" si="131"/>
        <v>-230</v>
      </c>
    </row>
    <row r="347" spans="1:28">
      <c r="A347" s="11">
        <v>0.71527777777777801</v>
      </c>
      <c r="B347" s="34">
        <v>44197.715277777781</v>
      </c>
      <c r="C347" s="8">
        <f t="shared" ca="1" si="148"/>
        <v>0.28542268905543033</v>
      </c>
      <c r="D347" s="8">
        <f t="shared" ca="1" si="148"/>
        <v>0.95025895638800384</v>
      </c>
      <c r="E347">
        <f t="shared" ca="1" si="132"/>
        <v>66</v>
      </c>
      <c r="F347" s="6">
        <f t="shared" ca="1" si="133"/>
        <v>4.5833333333333337E-2</v>
      </c>
      <c r="G347" t="str">
        <f t="shared" ca="1" si="134"/>
        <v>Late</v>
      </c>
      <c r="H347" s="5">
        <f t="shared" ca="1" si="135"/>
        <v>0.76111111111111129</v>
      </c>
      <c r="I347">
        <f t="shared" ca="1" si="149"/>
        <v>0.62704502679334084</v>
      </c>
      <c r="J347">
        <f t="shared" ca="1" si="149"/>
        <v>0.63693173149547555</v>
      </c>
      <c r="K347">
        <f t="shared" ca="1" si="136"/>
        <v>28</v>
      </c>
      <c r="L347" s="5">
        <f t="shared" ca="1" si="137"/>
        <v>0.78055555555555578</v>
      </c>
      <c r="M347" s="27">
        <f t="shared" ca="1" si="150"/>
        <v>0.8649599183644423</v>
      </c>
      <c r="N347" s="27">
        <f t="shared" ca="1" si="150"/>
        <v>0.46376622356575281</v>
      </c>
      <c r="O347" s="8">
        <f t="shared" ca="1" si="138"/>
        <v>342</v>
      </c>
      <c r="P347" s="6">
        <f t="shared" ca="1" si="139"/>
        <v>0.23750000000000002</v>
      </c>
      <c r="Q347" s="5">
        <f t="shared" ca="1" si="140"/>
        <v>1.0180555555555557</v>
      </c>
      <c r="R347" s="27">
        <f t="shared" ca="1" si="151"/>
        <v>0.97146708421904771</v>
      </c>
      <c r="S347" s="27">
        <f t="shared" ca="1" si="151"/>
        <v>0.54644776029102926</v>
      </c>
      <c r="T347" s="27">
        <f t="shared" ca="1" si="141"/>
        <v>22</v>
      </c>
      <c r="U347" s="5">
        <f t="shared" ca="1" si="142"/>
        <v>1.0333333333333334</v>
      </c>
      <c r="V347" s="27">
        <f t="shared" ca="1" si="143"/>
        <v>458</v>
      </c>
      <c r="W347" s="35">
        <f t="shared" ca="1" si="144"/>
        <v>44198.03333333334</v>
      </c>
      <c r="X347" s="6" t="str">
        <f t="shared" ca="1" si="145"/>
        <v>Late</v>
      </c>
      <c r="Y347" s="6">
        <f t="shared" ca="1" si="146"/>
        <v>2.9861111121135764E-2</v>
      </c>
      <c r="Z347" s="8">
        <f t="shared" ca="1" si="130"/>
        <v>0</v>
      </c>
      <c r="AA347" s="8">
        <f t="shared" ca="1" si="147"/>
        <v>43</v>
      </c>
      <c r="AB347" s="8">
        <f t="shared" ca="1" si="131"/>
        <v>430</v>
      </c>
    </row>
    <row r="348" spans="1:28">
      <c r="A348" s="3">
        <v>0.71527777777777801</v>
      </c>
      <c r="B348" s="34">
        <v>44197.715277777781</v>
      </c>
      <c r="C348" s="8">
        <f t="shared" ca="1" si="148"/>
        <v>0.60085947205567525</v>
      </c>
      <c r="D348" s="8">
        <f t="shared" ca="1" si="148"/>
        <v>0.14873382058818985</v>
      </c>
      <c r="E348">
        <f t="shared" ca="1" si="132"/>
        <v>-1</v>
      </c>
      <c r="F348" s="6">
        <f t="shared" ca="1" si="133"/>
        <v>6.9444444444444447E-4</v>
      </c>
      <c r="G348" t="str">
        <f t="shared" ca="1" si="134"/>
        <v>Early Departure</v>
      </c>
      <c r="H348" s="5">
        <f t="shared" ca="1" si="135"/>
        <v>0.71458333333333357</v>
      </c>
      <c r="I348">
        <f t="shared" ca="1" si="149"/>
        <v>0.72964000886580949</v>
      </c>
      <c r="J348">
        <f t="shared" ca="1" si="149"/>
        <v>0.18827444458890619</v>
      </c>
      <c r="K348">
        <f t="shared" ca="1" si="136"/>
        <v>15</v>
      </c>
      <c r="L348" s="5">
        <f t="shared" ca="1" si="137"/>
        <v>0.7250000000000002</v>
      </c>
      <c r="M348" s="27">
        <f t="shared" ca="1" si="150"/>
        <v>0.61080233596923028</v>
      </c>
      <c r="N348" s="27">
        <f t="shared" ca="1" si="150"/>
        <v>0.84691309627136668</v>
      </c>
      <c r="O348" s="8">
        <f t="shared" ca="1" si="138"/>
        <v>374</v>
      </c>
      <c r="P348" s="6">
        <f t="shared" ca="1" si="139"/>
        <v>0.25972222222222224</v>
      </c>
      <c r="Q348" s="5">
        <f t="shared" ca="1" si="140"/>
        <v>0.9847222222222225</v>
      </c>
      <c r="R348" s="27">
        <f t="shared" ca="1" si="151"/>
        <v>0.53974012970636742</v>
      </c>
      <c r="S348" s="27">
        <f t="shared" ca="1" si="151"/>
        <v>0.10583746402655492</v>
      </c>
      <c r="T348" s="27">
        <f t="shared" ca="1" si="141"/>
        <v>9</v>
      </c>
      <c r="U348" s="5">
        <f t="shared" ca="1" si="142"/>
        <v>0.99097222222222248</v>
      </c>
      <c r="V348" s="27">
        <f t="shared" ca="1" si="143"/>
        <v>397</v>
      </c>
      <c r="W348" s="35">
        <f t="shared" ca="1" si="144"/>
        <v>44197.990972222222</v>
      </c>
      <c r="X348" s="6" t="str">
        <f t="shared" ca="1" si="145"/>
        <v>Early Arrival</v>
      </c>
      <c r="Y348" s="6">
        <f t="shared" ca="1" si="146"/>
        <v>1.2499999997089617E-2</v>
      </c>
      <c r="Z348" s="8">
        <f t="shared" ca="1" si="130"/>
        <v>0</v>
      </c>
      <c r="AA348" s="8">
        <f t="shared" ca="1" si="147"/>
        <v>18</v>
      </c>
      <c r="AB348" s="8">
        <f t="shared" ca="1" si="131"/>
        <v>-180</v>
      </c>
    </row>
    <row r="349" spans="1:28">
      <c r="A349" s="11">
        <v>0.71527777777777801</v>
      </c>
      <c r="B349" s="34">
        <v>44197.715277777781</v>
      </c>
      <c r="C349" s="8">
        <f t="shared" ca="1" si="148"/>
        <v>5.1165747349279922E-2</v>
      </c>
      <c r="D349" s="8">
        <f t="shared" ca="1" si="148"/>
        <v>0.31429556597754671</v>
      </c>
      <c r="E349">
        <f t="shared" ca="1" si="132"/>
        <v>8</v>
      </c>
      <c r="F349" s="6">
        <f t="shared" ca="1" si="133"/>
        <v>5.5555555555555558E-3</v>
      </c>
      <c r="G349" t="str">
        <f t="shared" ca="1" si="134"/>
        <v>Late</v>
      </c>
      <c r="H349" s="5">
        <f t="shared" ca="1" si="135"/>
        <v>0.72083333333333355</v>
      </c>
      <c r="I349">
        <f t="shared" ca="1" si="149"/>
        <v>0.85481196755371702</v>
      </c>
      <c r="J349">
        <f t="shared" ca="1" si="149"/>
        <v>6.3069430116341363E-2</v>
      </c>
      <c r="K349">
        <f t="shared" ca="1" si="136"/>
        <v>12</v>
      </c>
      <c r="L349" s="5">
        <f t="shared" ca="1" si="137"/>
        <v>0.72916666666666685</v>
      </c>
      <c r="M349" s="27">
        <f t="shared" ca="1" si="150"/>
        <v>0.21923763002349661</v>
      </c>
      <c r="N349" s="27">
        <f t="shared" ca="1" si="150"/>
        <v>0.51813419739766697</v>
      </c>
      <c r="O349" s="8">
        <f t="shared" ca="1" si="138"/>
        <v>343</v>
      </c>
      <c r="P349" s="6">
        <f t="shared" ca="1" si="139"/>
        <v>0.23819444444444446</v>
      </c>
      <c r="Q349" s="5">
        <f t="shared" ca="1" si="140"/>
        <v>0.96736111111111134</v>
      </c>
      <c r="R349" s="27">
        <f t="shared" ca="1" si="151"/>
        <v>0.31284067564177309</v>
      </c>
      <c r="S349" s="27">
        <f t="shared" ca="1" si="151"/>
        <v>0.21220324791382028</v>
      </c>
      <c r="T349" s="27">
        <f t="shared" ca="1" si="141"/>
        <v>12</v>
      </c>
      <c r="U349" s="5">
        <f t="shared" ca="1" si="142"/>
        <v>0.97569444444444464</v>
      </c>
      <c r="V349" s="27">
        <f t="shared" ca="1" si="143"/>
        <v>375</v>
      </c>
      <c r="W349" s="35">
        <f t="shared" ca="1" si="144"/>
        <v>44197.975694444445</v>
      </c>
      <c r="X349" s="6" t="str">
        <f t="shared" ca="1" si="145"/>
        <v>Early Arrival</v>
      </c>
      <c r="Y349" s="6">
        <f t="shared" ca="1" si="146"/>
        <v>2.7777777773735579E-2</v>
      </c>
      <c r="Z349" s="8">
        <f t="shared" ca="1" si="130"/>
        <v>0</v>
      </c>
      <c r="AA349" s="8">
        <f t="shared" ca="1" si="147"/>
        <v>40</v>
      </c>
      <c r="AB349" s="8">
        <f t="shared" ca="1" si="131"/>
        <v>100</v>
      </c>
    </row>
    <row r="350" spans="1:28">
      <c r="A350" s="3">
        <v>0.71527777777777801</v>
      </c>
      <c r="B350" s="34">
        <v>44197.715277777781</v>
      </c>
      <c r="C350" s="8">
        <f t="shared" ca="1" si="148"/>
        <v>0.31647521729250527</v>
      </c>
      <c r="D350" s="8">
        <f t="shared" ca="1" si="148"/>
        <v>0.3536096950483868</v>
      </c>
      <c r="E350">
        <f t="shared" ca="1" si="132"/>
        <v>10</v>
      </c>
      <c r="F350" s="6">
        <f t="shared" ca="1" si="133"/>
        <v>6.9444444444444441E-3</v>
      </c>
      <c r="G350" t="str">
        <f t="shared" ca="1" si="134"/>
        <v>Late</v>
      </c>
      <c r="H350" s="5">
        <f t="shared" ca="1" si="135"/>
        <v>0.72222222222222243</v>
      </c>
      <c r="I350">
        <f t="shared" ca="1" si="149"/>
        <v>0.67581969654900165</v>
      </c>
      <c r="J350">
        <f t="shared" ca="1" si="149"/>
        <v>0.49460772778620998</v>
      </c>
      <c r="K350">
        <f t="shared" ca="1" si="136"/>
        <v>23</v>
      </c>
      <c r="L350" s="5">
        <f t="shared" ca="1" si="137"/>
        <v>0.73819444444444471</v>
      </c>
      <c r="M350" s="27">
        <f t="shared" ca="1" si="150"/>
        <v>0.34439257220256525</v>
      </c>
      <c r="N350" s="27">
        <f t="shared" ca="1" si="150"/>
        <v>0.15912228725650457</v>
      </c>
      <c r="O350" s="8">
        <f t="shared" ca="1" si="138"/>
        <v>325</v>
      </c>
      <c r="P350" s="6">
        <f t="shared" ca="1" si="139"/>
        <v>0.22569444444444445</v>
      </c>
      <c r="Q350" s="5">
        <f t="shared" ca="1" si="140"/>
        <v>0.96388888888888913</v>
      </c>
      <c r="R350" s="27">
        <f t="shared" ca="1" si="151"/>
        <v>8.4317260285615703E-3</v>
      </c>
      <c r="S350" s="27">
        <f t="shared" ca="1" si="151"/>
        <v>0.97344809232216578</v>
      </c>
      <c r="T350" s="27">
        <f t="shared" ca="1" si="141"/>
        <v>18</v>
      </c>
      <c r="U350" s="5">
        <f t="shared" ca="1" si="142"/>
        <v>0.97638888888888908</v>
      </c>
      <c r="V350" s="27">
        <f t="shared" ca="1" si="143"/>
        <v>376</v>
      </c>
      <c r="W350" s="35">
        <f t="shared" ca="1" si="144"/>
        <v>44197.976388888892</v>
      </c>
      <c r="X350" s="6" t="str">
        <f t="shared" ca="1" si="145"/>
        <v>Early Arrival</v>
      </c>
      <c r="Y350" s="6">
        <f t="shared" ca="1" si="146"/>
        <v>2.7083333327027503E-2</v>
      </c>
      <c r="Z350" s="8">
        <f t="shared" ca="1" si="130"/>
        <v>0</v>
      </c>
      <c r="AA350" s="8">
        <f t="shared" ca="1" si="147"/>
        <v>39</v>
      </c>
      <c r="AB350" s="8">
        <f t="shared" ca="1" si="131"/>
        <v>90</v>
      </c>
    </row>
    <row r="351" spans="1:28">
      <c r="A351" s="11">
        <v>0.71527777777777801</v>
      </c>
      <c r="B351" s="34">
        <v>44197.715277777781</v>
      </c>
      <c r="C351" s="8">
        <f t="shared" ca="1" si="148"/>
        <v>0.19192206470821127</v>
      </c>
      <c r="D351" s="8">
        <f t="shared" ca="1" si="148"/>
        <v>0.47233499198055851</v>
      </c>
      <c r="E351">
        <f t="shared" ca="1" si="132"/>
        <v>14</v>
      </c>
      <c r="F351" s="6">
        <f t="shared" ca="1" si="133"/>
        <v>9.7222222222222224E-3</v>
      </c>
      <c r="G351" t="str">
        <f t="shared" ca="1" si="134"/>
        <v>Late</v>
      </c>
      <c r="H351" s="5">
        <f t="shared" ca="1" si="135"/>
        <v>0.7250000000000002</v>
      </c>
      <c r="I351">
        <f t="shared" ca="1" si="149"/>
        <v>0.10563307490462781</v>
      </c>
      <c r="J351">
        <f t="shared" ca="1" si="149"/>
        <v>0.86591953791063225</v>
      </c>
      <c r="K351">
        <f t="shared" ca="1" si="136"/>
        <v>29</v>
      </c>
      <c r="L351" s="5">
        <f t="shared" ca="1" si="137"/>
        <v>0.74513888888888913</v>
      </c>
      <c r="M351" s="27">
        <f t="shared" ca="1" si="150"/>
        <v>0.40679673784537296</v>
      </c>
      <c r="N351" s="27">
        <f t="shared" ca="1" si="150"/>
        <v>0.72605081468361377</v>
      </c>
      <c r="O351" s="8">
        <f t="shared" ca="1" si="138"/>
        <v>362</v>
      </c>
      <c r="P351" s="6">
        <f t="shared" ca="1" si="139"/>
        <v>0.25138888888888888</v>
      </c>
      <c r="Q351" s="5">
        <f t="shared" ca="1" si="140"/>
        <v>0.99652777777777801</v>
      </c>
      <c r="R351" s="27">
        <f t="shared" ca="1" si="151"/>
        <v>3.2237923335269314E-2</v>
      </c>
      <c r="S351" s="27">
        <f t="shared" ca="1" si="151"/>
        <v>0.82968571172261374</v>
      </c>
      <c r="T351" s="27">
        <f t="shared" ca="1" si="141"/>
        <v>17</v>
      </c>
      <c r="U351" s="5">
        <f t="shared" ca="1" si="142"/>
        <v>1.0083333333333335</v>
      </c>
      <c r="V351" s="27">
        <f t="shared" ca="1" si="143"/>
        <v>422</v>
      </c>
      <c r="W351" s="35">
        <f t="shared" ca="1" si="144"/>
        <v>44198.008333333339</v>
      </c>
      <c r="X351" s="6" t="str">
        <f t="shared" ca="1" si="145"/>
        <v>Late</v>
      </c>
      <c r="Y351" s="6">
        <f t="shared" ca="1" si="146"/>
        <v>4.8611111196805723E-3</v>
      </c>
      <c r="Z351" s="8">
        <f t="shared" ca="1" si="130"/>
        <v>0</v>
      </c>
      <c r="AA351" s="8">
        <f t="shared" ca="1" si="147"/>
        <v>7</v>
      </c>
      <c r="AB351" s="8">
        <f t="shared" ca="1" si="131"/>
        <v>70</v>
      </c>
    </row>
    <row r="352" spans="1:28">
      <c r="A352" s="3">
        <v>0.71527777777777801</v>
      </c>
      <c r="B352" s="34">
        <v>44197.715277777781</v>
      </c>
      <c r="C352" s="8">
        <f t="shared" ca="1" si="148"/>
        <v>0.8844000261757381</v>
      </c>
      <c r="D352" s="8">
        <f t="shared" ca="1" si="148"/>
        <v>0.3713228631385419</v>
      </c>
      <c r="E352">
        <f t="shared" ca="1" si="132"/>
        <v>-1</v>
      </c>
      <c r="F352" s="6">
        <f t="shared" ca="1" si="133"/>
        <v>6.9444444444444447E-4</v>
      </c>
      <c r="G352" t="str">
        <f t="shared" ca="1" si="134"/>
        <v>Early Departure</v>
      </c>
      <c r="H352" s="5">
        <f t="shared" ca="1" si="135"/>
        <v>0.71458333333333357</v>
      </c>
      <c r="I352">
        <f t="shared" ca="1" si="149"/>
        <v>8.2051325281905729E-2</v>
      </c>
      <c r="J352">
        <f t="shared" ca="1" si="149"/>
        <v>0.1785220732839462</v>
      </c>
      <c r="K352">
        <f t="shared" ca="1" si="136"/>
        <v>14</v>
      </c>
      <c r="L352" s="5">
        <f t="shared" ca="1" si="137"/>
        <v>0.72430555555555576</v>
      </c>
      <c r="M352" s="27">
        <f t="shared" ca="1" si="150"/>
        <v>0.84331170888946383</v>
      </c>
      <c r="N352" s="27">
        <f t="shared" ca="1" si="150"/>
        <v>2.8341858908147333E-2</v>
      </c>
      <c r="O352" s="8">
        <f t="shared" ca="1" si="138"/>
        <v>318</v>
      </c>
      <c r="P352" s="6">
        <f t="shared" ca="1" si="139"/>
        <v>0.22083333333333333</v>
      </c>
      <c r="Q352" s="5">
        <f t="shared" ca="1" si="140"/>
        <v>0.94513888888888908</v>
      </c>
      <c r="R352" s="27">
        <f t="shared" ca="1" si="151"/>
        <v>3.7397421623924565E-2</v>
      </c>
      <c r="S352" s="27">
        <f t="shared" ca="1" si="151"/>
        <v>3.2649843073674134E-2</v>
      </c>
      <c r="T352" s="27">
        <f t="shared" ca="1" si="141"/>
        <v>7</v>
      </c>
      <c r="U352" s="5">
        <f t="shared" ca="1" si="142"/>
        <v>0.95000000000000018</v>
      </c>
      <c r="V352" s="27">
        <f t="shared" ca="1" si="143"/>
        <v>338</v>
      </c>
      <c r="W352" s="35">
        <f t="shared" ca="1" si="144"/>
        <v>44197.950000000004</v>
      </c>
      <c r="X352" s="6" t="str">
        <f t="shared" ca="1" si="145"/>
        <v>Early Arrival</v>
      </c>
      <c r="Y352" s="6">
        <f t="shared" ca="1" si="146"/>
        <v>5.3472222214622889E-2</v>
      </c>
      <c r="Z352" s="8">
        <f t="shared" ca="1" si="130"/>
        <v>1</v>
      </c>
      <c r="AA352" s="8">
        <f t="shared" ca="1" si="147"/>
        <v>17</v>
      </c>
      <c r="AB352" s="8">
        <f t="shared" ca="1" si="131"/>
        <v>470</v>
      </c>
    </row>
    <row r="353" spans="1:28">
      <c r="A353" s="11">
        <v>0.71527777777777801</v>
      </c>
      <c r="B353" s="34">
        <v>44197.715277777781</v>
      </c>
      <c r="C353" s="8">
        <f t="shared" ca="1" si="148"/>
        <v>0.35650746609681605</v>
      </c>
      <c r="D353" s="8">
        <f t="shared" ca="1" si="148"/>
        <v>0.96269948789777471</v>
      </c>
      <c r="E353">
        <f t="shared" ca="1" si="132"/>
        <v>72</v>
      </c>
      <c r="F353" s="6">
        <f t="shared" ca="1" si="133"/>
        <v>4.9999999999999996E-2</v>
      </c>
      <c r="G353" t="str">
        <f t="shared" ca="1" si="134"/>
        <v>Late</v>
      </c>
      <c r="H353" s="5">
        <f t="shared" ca="1" si="135"/>
        <v>0.76527777777777806</v>
      </c>
      <c r="I353">
        <f t="shared" ca="1" si="149"/>
        <v>0.30166310832803822</v>
      </c>
      <c r="J353">
        <f t="shared" ca="1" si="149"/>
        <v>0.12862340703991881</v>
      </c>
      <c r="K353">
        <f t="shared" ca="1" si="136"/>
        <v>12</v>
      </c>
      <c r="L353" s="5">
        <f t="shared" ca="1" si="137"/>
        <v>0.77361111111111136</v>
      </c>
      <c r="M353" s="27">
        <f t="shared" ca="1" si="150"/>
        <v>0.69911795800586518</v>
      </c>
      <c r="N353" s="27">
        <f t="shared" ca="1" si="150"/>
        <v>0.82681236538659797</v>
      </c>
      <c r="O353" s="8">
        <f t="shared" ca="1" si="138"/>
        <v>372</v>
      </c>
      <c r="P353" s="6">
        <f t="shared" ca="1" si="139"/>
        <v>0.25833333333333336</v>
      </c>
      <c r="Q353" s="5">
        <f t="shared" ca="1" si="140"/>
        <v>1.0319444444444448</v>
      </c>
      <c r="R353" s="27">
        <f t="shared" ca="1" si="151"/>
        <v>0.17381342260646604</v>
      </c>
      <c r="S353" s="27">
        <f t="shared" ca="1" si="151"/>
        <v>0.33471120151124412</v>
      </c>
      <c r="T353" s="27">
        <f t="shared" ca="1" si="141"/>
        <v>15</v>
      </c>
      <c r="U353" s="5">
        <f t="shared" ca="1" si="142"/>
        <v>1.0423611111111115</v>
      </c>
      <c r="V353" s="27">
        <f t="shared" ca="1" si="143"/>
        <v>471</v>
      </c>
      <c r="W353" s="35">
        <f t="shared" ca="1" si="144"/>
        <v>44198.042361111111</v>
      </c>
      <c r="X353" s="6" t="str">
        <f t="shared" ca="1" si="145"/>
        <v>Late</v>
      </c>
      <c r="Y353" s="6">
        <f t="shared" ca="1" si="146"/>
        <v>3.888888889196096E-2</v>
      </c>
      <c r="Z353" s="8">
        <f t="shared" ca="1" si="130"/>
        <v>0</v>
      </c>
      <c r="AA353" s="8">
        <f t="shared" ca="1" si="147"/>
        <v>56</v>
      </c>
      <c r="AB353" s="8">
        <f t="shared" ca="1" si="131"/>
        <v>560</v>
      </c>
    </row>
    <row r="354" spans="1:28">
      <c r="A354" s="3">
        <v>0.71527777777777801</v>
      </c>
      <c r="B354" s="34">
        <v>44197.715277777781</v>
      </c>
      <c r="C354" s="8">
        <f t="shared" ca="1" si="148"/>
        <v>0.44008112608092631</v>
      </c>
      <c r="D354" s="8">
        <f t="shared" ca="1" si="148"/>
        <v>0.47784227093023357</v>
      </c>
      <c r="E354">
        <f t="shared" ca="1" si="132"/>
        <v>14</v>
      </c>
      <c r="F354" s="6">
        <f t="shared" ca="1" si="133"/>
        <v>9.7222222222222224E-3</v>
      </c>
      <c r="G354" t="str">
        <f t="shared" ca="1" si="134"/>
        <v>Late</v>
      </c>
      <c r="H354" s="5">
        <f t="shared" ca="1" si="135"/>
        <v>0.7250000000000002</v>
      </c>
      <c r="I354">
        <f t="shared" ca="1" si="149"/>
        <v>0.27551228782610981</v>
      </c>
      <c r="J354">
        <f t="shared" ca="1" si="149"/>
        <v>9.5426487731024912E-2</v>
      </c>
      <c r="K354">
        <f t="shared" ca="1" si="136"/>
        <v>10</v>
      </c>
      <c r="L354" s="5">
        <f t="shared" ca="1" si="137"/>
        <v>0.73194444444444462</v>
      </c>
      <c r="M354" s="27">
        <f t="shared" ca="1" si="150"/>
        <v>0.9138593685112375</v>
      </c>
      <c r="N354" s="27">
        <f t="shared" ca="1" si="150"/>
        <v>0.56849422638038627</v>
      </c>
      <c r="O354" s="8">
        <f t="shared" ca="1" si="138"/>
        <v>349</v>
      </c>
      <c r="P354" s="6">
        <f t="shared" ca="1" si="139"/>
        <v>0.24236111111111111</v>
      </c>
      <c r="Q354" s="5">
        <f t="shared" ca="1" si="140"/>
        <v>0.97430555555555576</v>
      </c>
      <c r="R354" s="27">
        <f t="shared" ca="1" si="151"/>
        <v>0.25524002556156555</v>
      </c>
      <c r="S354" s="27">
        <f t="shared" ca="1" si="151"/>
        <v>0.99228664702721592</v>
      </c>
      <c r="T354" s="27">
        <f t="shared" ca="1" si="141"/>
        <v>52</v>
      </c>
      <c r="U354" s="5">
        <f t="shared" ca="1" si="142"/>
        <v>1.010416666666667</v>
      </c>
      <c r="V354" s="27">
        <f t="shared" ca="1" si="143"/>
        <v>425</v>
      </c>
      <c r="W354" s="35">
        <f t="shared" ca="1" si="144"/>
        <v>44198.010416666672</v>
      </c>
      <c r="X354" s="6" t="str">
        <f t="shared" ca="1" si="145"/>
        <v>Late</v>
      </c>
      <c r="Y354" s="6">
        <f t="shared" ca="1" si="146"/>
        <v>6.9444444525288418E-3</v>
      </c>
      <c r="Z354" s="8">
        <f t="shared" ca="1" si="130"/>
        <v>0</v>
      </c>
      <c r="AA354" s="8">
        <f t="shared" ca="1" si="147"/>
        <v>10</v>
      </c>
      <c r="AB354" s="8">
        <f t="shared" ca="1" si="131"/>
        <v>100</v>
      </c>
    </row>
    <row r="355" spans="1:28">
      <c r="A355" s="11">
        <v>0.71527777777777801</v>
      </c>
      <c r="B355" s="34">
        <v>44197.715277777781</v>
      </c>
      <c r="C355" s="8">
        <f t="shared" ca="1" si="148"/>
        <v>0.49769853508999284</v>
      </c>
      <c r="D355" s="8">
        <f t="shared" ca="1" si="148"/>
        <v>0.46737731292559914</v>
      </c>
      <c r="E355">
        <f t="shared" ca="1" si="132"/>
        <v>14</v>
      </c>
      <c r="F355" s="6">
        <f t="shared" ca="1" si="133"/>
        <v>9.7222222222222224E-3</v>
      </c>
      <c r="G355" t="str">
        <f t="shared" ca="1" si="134"/>
        <v>Late</v>
      </c>
      <c r="H355" s="5">
        <f t="shared" ca="1" si="135"/>
        <v>0.7250000000000002</v>
      </c>
      <c r="I355">
        <f t="shared" ca="1" si="149"/>
        <v>0.37043045519535922</v>
      </c>
      <c r="J355">
        <f t="shared" ca="1" si="149"/>
        <v>0.80040400091791764</v>
      </c>
      <c r="K355">
        <f t="shared" ca="1" si="136"/>
        <v>35</v>
      </c>
      <c r="L355" s="5">
        <f t="shared" ca="1" si="137"/>
        <v>0.74930555555555578</v>
      </c>
      <c r="M355" s="27">
        <f t="shared" ca="1" si="150"/>
        <v>0.27464530482791671</v>
      </c>
      <c r="N355" s="27">
        <f t="shared" ca="1" si="150"/>
        <v>0.98199214384393152</v>
      </c>
      <c r="O355" s="8">
        <f t="shared" ca="1" si="138"/>
        <v>360</v>
      </c>
      <c r="P355" s="6">
        <f t="shared" ca="1" si="139"/>
        <v>0.25</v>
      </c>
      <c r="Q355" s="5">
        <f t="shared" ca="1" si="140"/>
        <v>0.99930555555555578</v>
      </c>
      <c r="R355" s="27">
        <f t="shared" ca="1" si="151"/>
        <v>0.65620440596634955</v>
      </c>
      <c r="S355" s="27">
        <f t="shared" ca="1" si="151"/>
        <v>0.47551549278554606</v>
      </c>
      <c r="T355" s="27">
        <f t="shared" ca="1" si="141"/>
        <v>20</v>
      </c>
      <c r="U355" s="5">
        <f t="shared" ca="1" si="142"/>
        <v>1.0131944444444447</v>
      </c>
      <c r="V355" s="27">
        <f t="shared" ca="1" si="143"/>
        <v>429</v>
      </c>
      <c r="W355" s="35">
        <f t="shared" ca="1" si="144"/>
        <v>44198.013194444451</v>
      </c>
      <c r="X355" s="6" t="str">
        <f t="shared" ca="1" si="145"/>
        <v>Late</v>
      </c>
      <c r="Y355" s="6">
        <f t="shared" ca="1" si="146"/>
        <v>9.722222232085187E-3</v>
      </c>
      <c r="Z355" s="8">
        <f t="shared" ca="1" si="130"/>
        <v>0</v>
      </c>
      <c r="AA355" s="8">
        <f t="shared" ca="1" si="147"/>
        <v>14</v>
      </c>
      <c r="AB355" s="8">
        <f t="shared" ca="1" si="131"/>
        <v>140</v>
      </c>
    </row>
    <row r="356" spans="1:28">
      <c r="A356" s="3">
        <v>0.71527777777777801</v>
      </c>
      <c r="B356" s="34">
        <v>44197.715277777781</v>
      </c>
      <c r="C356" s="8">
        <f t="shared" ca="1" si="148"/>
        <v>0.39691451301253999</v>
      </c>
      <c r="D356" s="8">
        <f t="shared" ca="1" si="148"/>
        <v>0.37749439854377054</v>
      </c>
      <c r="E356">
        <f t="shared" ca="1" si="132"/>
        <v>10</v>
      </c>
      <c r="F356" s="6">
        <f t="shared" ca="1" si="133"/>
        <v>6.9444444444444441E-3</v>
      </c>
      <c r="G356" t="str">
        <f t="shared" ca="1" si="134"/>
        <v>Late</v>
      </c>
      <c r="H356" s="5">
        <f t="shared" ca="1" si="135"/>
        <v>0.72222222222222243</v>
      </c>
      <c r="I356">
        <f t="shared" ca="1" si="149"/>
        <v>0.63743351047519037</v>
      </c>
      <c r="J356">
        <f t="shared" ca="1" si="149"/>
        <v>0.91208144594760043</v>
      </c>
      <c r="K356">
        <f t="shared" ca="1" si="136"/>
        <v>42</v>
      </c>
      <c r="L356" s="5">
        <f t="shared" ca="1" si="137"/>
        <v>0.75138888888888911</v>
      </c>
      <c r="M356" s="27">
        <f t="shared" ca="1" si="150"/>
        <v>0.11897490742012196</v>
      </c>
      <c r="N356" s="27">
        <f t="shared" ca="1" si="150"/>
        <v>0.74060289233430843</v>
      </c>
      <c r="O356" s="8">
        <f t="shared" ca="1" si="138"/>
        <v>352</v>
      </c>
      <c r="P356" s="6">
        <f t="shared" ca="1" si="139"/>
        <v>0.24444444444444446</v>
      </c>
      <c r="Q356" s="5">
        <f t="shared" ca="1" si="140"/>
        <v>0.99583333333333357</v>
      </c>
      <c r="R356" s="27">
        <f t="shared" ca="1" si="151"/>
        <v>0.61928846286779449</v>
      </c>
      <c r="S356" s="27">
        <f t="shared" ca="1" si="151"/>
        <v>7.2140110894081122E-3</v>
      </c>
      <c r="T356" s="27">
        <f t="shared" ca="1" si="141"/>
        <v>6</v>
      </c>
      <c r="U356" s="5">
        <f t="shared" ca="1" si="142"/>
        <v>1.0000000000000002</v>
      </c>
      <c r="V356" s="27">
        <f t="shared" ca="1" si="143"/>
        <v>410</v>
      </c>
      <c r="W356" s="35">
        <f t="shared" ca="1" si="144"/>
        <v>44198</v>
      </c>
      <c r="X356" s="6" t="str">
        <f t="shared" ca="1" si="145"/>
        <v>Early Arrival</v>
      </c>
      <c r="Y356" s="6">
        <f t="shared" ca="1" si="146"/>
        <v>3.4722222189884633E-3</v>
      </c>
      <c r="Z356" s="8">
        <f t="shared" ca="1" si="130"/>
        <v>0</v>
      </c>
      <c r="AA356" s="8">
        <f t="shared" ca="1" si="147"/>
        <v>5</v>
      </c>
      <c r="AB356" s="8">
        <f t="shared" ca="1" si="131"/>
        <v>-50</v>
      </c>
    </row>
    <row r="357" spans="1:28">
      <c r="A357" s="11">
        <v>0.71527777777777801</v>
      </c>
      <c r="B357" s="34">
        <v>44197.715277777781</v>
      </c>
      <c r="C357" s="8">
        <f t="shared" ca="1" si="148"/>
        <v>0.44932625256029779</v>
      </c>
      <c r="D357" s="8">
        <f t="shared" ca="1" si="148"/>
        <v>7.8556446340172226E-3</v>
      </c>
      <c r="E357">
        <f t="shared" ca="1" si="132"/>
        <v>0</v>
      </c>
      <c r="F357" s="6">
        <f t="shared" ca="1" si="133"/>
        <v>0</v>
      </c>
      <c r="G357" t="str">
        <f t="shared" ca="1" si="134"/>
        <v>On Time</v>
      </c>
      <c r="H357" s="5">
        <f t="shared" ca="1" si="135"/>
        <v>0.71527777777777801</v>
      </c>
      <c r="I357">
        <f t="shared" ca="1" si="149"/>
        <v>0.96831409444117833</v>
      </c>
      <c r="J357">
        <f t="shared" ca="1" si="149"/>
        <v>0.25766075233160934</v>
      </c>
      <c r="K357">
        <f t="shared" ca="1" si="136"/>
        <v>16</v>
      </c>
      <c r="L357" s="5">
        <f t="shared" ca="1" si="137"/>
        <v>0.72638888888888908</v>
      </c>
      <c r="M357" s="27">
        <f t="shared" ca="1" si="150"/>
        <v>0.90790377257515209</v>
      </c>
      <c r="N357" s="27">
        <f t="shared" ca="1" si="150"/>
        <v>0.19706504898381705</v>
      </c>
      <c r="O357" s="8">
        <f t="shared" ca="1" si="138"/>
        <v>327</v>
      </c>
      <c r="P357" s="6">
        <f t="shared" ca="1" si="139"/>
        <v>0.22708333333333333</v>
      </c>
      <c r="Q357" s="5">
        <f t="shared" ca="1" si="140"/>
        <v>0.95347222222222239</v>
      </c>
      <c r="R357" s="27">
        <f t="shared" ca="1" si="151"/>
        <v>0.76761786319701608</v>
      </c>
      <c r="S357" s="27">
        <f t="shared" ca="1" si="151"/>
        <v>0.61795845107772407</v>
      </c>
      <c r="T357" s="27">
        <f t="shared" ca="1" si="141"/>
        <v>25</v>
      </c>
      <c r="U357" s="5">
        <f t="shared" ca="1" si="142"/>
        <v>0.97083333333333355</v>
      </c>
      <c r="V357" s="27">
        <f t="shared" ca="1" si="143"/>
        <v>368</v>
      </c>
      <c r="W357" s="35">
        <f t="shared" ca="1" si="144"/>
        <v>44197.97083333334</v>
      </c>
      <c r="X357" s="6" t="str">
        <f t="shared" ca="1" si="145"/>
        <v>Early Arrival</v>
      </c>
      <c r="Y357" s="6">
        <f t="shared" ca="1" si="146"/>
        <v>3.2638888878864236E-2</v>
      </c>
      <c r="Z357" s="8">
        <f t="shared" ca="1" si="130"/>
        <v>0</v>
      </c>
      <c r="AA357" s="8">
        <f t="shared" ca="1" si="147"/>
        <v>47</v>
      </c>
      <c r="AB357" s="8">
        <f t="shared" ca="1" si="131"/>
        <v>170</v>
      </c>
    </row>
    <row r="358" spans="1:28">
      <c r="A358" s="3">
        <v>0.71527777777777801</v>
      </c>
      <c r="B358" s="34">
        <v>44197.715277777781</v>
      </c>
      <c r="C358" s="8">
        <f t="shared" ca="1" si="148"/>
        <v>0.96480108523772012</v>
      </c>
      <c r="D358" s="8">
        <f t="shared" ca="1" si="148"/>
        <v>0.70677825761968383</v>
      </c>
      <c r="E358">
        <f t="shared" ca="1" si="132"/>
        <v>0</v>
      </c>
      <c r="F358" s="6">
        <f t="shared" ca="1" si="133"/>
        <v>0</v>
      </c>
      <c r="G358" t="str">
        <f t="shared" ca="1" si="134"/>
        <v>On Time</v>
      </c>
      <c r="H358" s="5">
        <f t="shared" ca="1" si="135"/>
        <v>0.71527777777777801</v>
      </c>
      <c r="I358">
        <f t="shared" ca="1" si="149"/>
        <v>0.31685198086176225</v>
      </c>
      <c r="J358">
        <f t="shared" ca="1" si="149"/>
        <v>0.38496834616833242</v>
      </c>
      <c r="K358">
        <f t="shared" ca="1" si="136"/>
        <v>20</v>
      </c>
      <c r="L358" s="5">
        <f t="shared" ca="1" si="137"/>
        <v>0.72916666666666685</v>
      </c>
      <c r="M358" s="27">
        <f t="shared" ca="1" si="150"/>
        <v>0.58919577909913834</v>
      </c>
      <c r="N358" s="27">
        <f t="shared" ca="1" si="150"/>
        <v>0.85038813163817883</v>
      </c>
      <c r="O358" s="8">
        <f t="shared" ca="1" si="138"/>
        <v>375</v>
      </c>
      <c r="P358" s="6">
        <f t="shared" ca="1" si="139"/>
        <v>0.26041666666666669</v>
      </c>
      <c r="Q358" s="5">
        <f t="shared" ca="1" si="140"/>
        <v>0.98958333333333348</v>
      </c>
      <c r="R358" s="27">
        <f t="shared" ca="1" si="151"/>
        <v>7.4885834929931838E-2</v>
      </c>
      <c r="S358" s="27">
        <f t="shared" ca="1" si="151"/>
        <v>3.9955304371278366E-2</v>
      </c>
      <c r="T358" s="27">
        <f t="shared" ca="1" si="141"/>
        <v>7</v>
      </c>
      <c r="U358" s="5">
        <f t="shared" ca="1" si="142"/>
        <v>0.99444444444444458</v>
      </c>
      <c r="V358" s="27">
        <f t="shared" ca="1" si="143"/>
        <v>402</v>
      </c>
      <c r="W358" s="35">
        <f t="shared" ca="1" si="144"/>
        <v>44197.994444444448</v>
      </c>
      <c r="X358" s="6" t="str">
        <f t="shared" ca="1" si="145"/>
        <v>Early Arrival</v>
      </c>
      <c r="Y358" s="6">
        <f t="shared" ca="1" si="146"/>
        <v>9.0277777708251961E-3</v>
      </c>
      <c r="Z358" s="8">
        <f t="shared" ca="1" si="130"/>
        <v>0</v>
      </c>
      <c r="AA358" s="8">
        <f t="shared" ca="1" si="147"/>
        <v>13</v>
      </c>
      <c r="AB358" s="8">
        <f t="shared" ca="1" si="131"/>
        <v>-130</v>
      </c>
    </row>
    <row r="359" spans="1:28">
      <c r="A359" s="11">
        <v>0.71527777777777801</v>
      </c>
      <c r="B359" s="34">
        <v>44197.715277777781</v>
      </c>
      <c r="C359" s="8">
        <f t="shared" ca="1" si="148"/>
        <v>0.92169304445815925</v>
      </c>
      <c r="D359" s="8">
        <f t="shared" ca="1" si="148"/>
        <v>0.42879768481149216</v>
      </c>
      <c r="E359">
        <f t="shared" ca="1" si="132"/>
        <v>0</v>
      </c>
      <c r="F359" s="6">
        <f t="shared" ca="1" si="133"/>
        <v>0</v>
      </c>
      <c r="G359" t="str">
        <f t="shared" ca="1" si="134"/>
        <v>On Time</v>
      </c>
      <c r="H359" s="5">
        <f t="shared" ca="1" si="135"/>
        <v>0.71527777777777801</v>
      </c>
      <c r="I359">
        <f t="shared" ca="1" si="149"/>
        <v>0.46599214037051229</v>
      </c>
      <c r="J359">
        <f t="shared" ca="1" si="149"/>
        <v>0.52205331763121188</v>
      </c>
      <c r="K359">
        <f t="shared" ca="1" si="136"/>
        <v>24</v>
      </c>
      <c r="L359" s="5">
        <f t="shared" ca="1" si="137"/>
        <v>0.73194444444444473</v>
      </c>
      <c r="M359" s="27">
        <f t="shared" ca="1" si="150"/>
        <v>0.22615040814631304</v>
      </c>
      <c r="N359" s="27">
        <f t="shared" ca="1" si="150"/>
        <v>0.20241259980961279</v>
      </c>
      <c r="O359" s="8">
        <f t="shared" ca="1" si="138"/>
        <v>326</v>
      </c>
      <c r="P359" s="6">
        <f t="shared" ca="1" si="139"/>
        <v>0.22638888888888889</v>
      </c>
      <c r="Q359" s="5">
        <f t="shared" ca="1" si="140"/>
        <v>0.95833333333333359</v>
      </c>
      <c r="R359" s="27">
        <f t="shared" ca="1" si="151"/>
        <v>0.21969260659695888</v>
      </c>
      <c r="S359" s="27">
        <f t="shared" ca="1" si="151"/>
        <v>0.4685439807106101</v>
      </c>
      <c r="T359" s="27">
        <f t="shared" ca="1" si="141"/>
        <v>20</v>
      </c>
      <c r="U359" s="5">
        <f t="shared" ca="1" si="142"/>
        <v>0.97222222222222243</v>
      </c>
      <c r="V359" s="27">
        <f t="shared" ca="1" si="143"/>
        <v>370</v>
      </c>
      <c r="W359" s="35">
        <f t="shared" ca="1" si="144"/>
        <v>44197.972222222226</v>
      </c>
      <c r="X359" s="6" t="str">
        <f t="shared" ca="1" si="145"/>
        <v>Early Arrival</v>
      </c>
      <c r="Y359" s="6">
        <f t="shared" ca="1" si="146"/>
        <v>3.1249999992724042E-2</v>
      </c>
      <c r="Z359" s="8">
        <f t="shared" ca="1" si="130"/>
        <v>0</v>
      </c>
      <c r="AA359" s="8">
        <f t="shared" ca="1" si="147"/>
        <v>45</v>
      </c>
      <c r="AB359" s="8">
        <f t="shared" ca="1" si="131"/>
        <v>150</v>
      </c>
    </row>
    <row r="360" spans="1:28">
      <c r="A360" s="3">
        <v>0.71527777777777801</v>
      </c>
      <c r="B360" s="34">
        <v>44197.715277777781</v>
      </c>
      <c r="C360" s="8">
        <f t="shared" ca="1" si="148"/>
        <v>0.74160176131549638</v>
      </c>
      <c r="D360" s="8">
        <f t="shared" ca="1" si="148"/>
        <v>0.33602962233926992</v>
      </c>
      <c r="E360">
        <f t="shared" ca="1" si="132"/>
        <v>-1</v>
      </c>
      <c r="F360" s="6">
        <f t="shared" ca="1" si="133"/>
        <v>6.9444444444444447E-4</v>
      </c>
      <c r="G360" t="str">
        <f t="shared" ca="1" si="134"/>
        <v>Early Departure</v>
      </c>
      <c r="H360" s="5">
        <f t="shared" ca="1" si="135"/>
        <v>0.71458333333333357</v>
      </c>
      <c r="I360">
        <f t="shared" ca="1" si="149"/>
        <v>0.56388628651064432</v>
      </c>
      <c r="J360">
        <f t="shared" ca="1" si="149"/>
        <v>0.36399528837569506</v>
      </c>
      <c r="K360">
        <f t="shared" ca="1" si="136"/>
        <v>19</v>
      </c>
      <c r="L360" s="5">
        <f t="shared" ca="1" si="137"/>
        <v>0.72777777777777797</v>
      </c>
      <c r="M360" s="27">
        <f t="shared" ca="1" si="150"/>
        <v>0.40425348145654127</v>
      </c>
      <c r="N360" s="27">
        <f t="shared" ca="1" si="150"/>
        <v>4.3330749836696936E-2</v>
      </c>
      <c r="O360" s="8">
        <f t="shared" ca="1" si="138"/>
        <v>319</v>
      </c>
      <c r="P360" s="6">
        <f t="shared" ca="1" si="139"/>
        <v>0.22152777777777777</v>
      </c>
      <c r="Q360" s="5">
        <f t="shared" ca="1" si="140"/>
        <v>0.94930555555555574</v>
      </c>
      <c r="R360" s="27">
        <f t="shared" ca="1" si="151"/>
        <v>0.43742530522177148</v>
      </c>
      <c r="S360" s="27">
        <f t="shared" ca="1" si="151"/>
        <v>0.40350543623000279</v>
      </c>
      <c r="T360" s="27">
        <f t="shared" ca="1" si="141"/>
        <v>17</v>
      </c>
      <c r="U360" s="5">
        <f t="shared" ca="1" si="142"/>
        <v>0.96111111111111125</v>
      </c>
      <c r="V360" s="27">
        <f t="shared" ca="1" si="143"/>
        <v>354</v>
      </c>
      <c r="W360" s="35">
        <f t="shared" ca="1" si="144"/>
        <v>44197.961111111115</v>
      </c>
      <c r="X360" s="6" t="str">
        <f t="shared" ca="1" si="145"/>
        <v>Early Arrival</v>
      </c>
      <c r="Y360" s="6">
        <f t="shared" ca="1" si="146"/>
        <v>4.2361111103673466E-2</v>
      </c>
      <c r="Z360" s="8">
        <f t="shared" ca="1" si="130"/>
        <v>1</v>
      </c>
      <c r="AA360" s="8">
        <f t="shared" ca="1" si="147"/>
        <v>1</v>
      </c>
      <c r="AB360" s="8">
        <f t="shared" ca="1" si="131"/>
        <v>310</v>
      </c>
    </row>
    <row r="361" spans="1:28">
      <c r="A361" s="11">
        <v>0.71527777777777801</v>
      </c>
      <c r="B361" s="34">
        <v>44197.715277777781</v>
      </c>
      <c r="C361" s="8">
        <f t="shared" ca="1" si="148"/>
        <v>0.84933857094705345</v>
      </c>
      <c r="D361" s="8">
        <f t="shared" ca="1" si="148"/>
        <v>0.45027089490421413</v>
      </c>
      <c r="E361">
        <f t="shared" ca="1" si="132"/>
        <v>-2</v>
      </c>
      <c r="F361" s="6">
        <f t="shared" ca="1" si="133"/>
        <v>1.3888888888888889E-3</v>
      </c>
      <c r="G361" t="str">
        <f t="shared" ca="1" si="134"/>
        <v>Early Departure</v>
      </c>
      <c r="H361" s="5">
        <f t="shared" ca="1" si="135"/>
        <v>0.71388888888888913</v>
      </c>
      <c r="I361">
        <f t="shared" ca="1" si="149"/>
        <v>0.86196988554316289</v>
      </c>
      <c r="J361">
        <f t="shared" ca="1" si="149"/>
        <v>0.46360197961598082</v>
      </c>
      <c r="K361">
        <f t="shared" ca="1" si="136"/>
        <v>22</v>
      </c>
      <c r="L361" s="5">
        <f t="shared" ca="1" si="137"/>
        <v>0.72916666666666685</v>
      </c>
      <c r="M361" s="27">
        <f t="shared" ca="1" si="150"/>
        <v>0.7119867172301787</v>
      </c>
      <c r="N361" s="27">
        <f t="shared" ca="1" si="150"/>
        <v>0.92185655392243693</v>
      </c>
      <c r="O361" s="8">
        <f t="shared" ca="1" si="138"/>
        <v>385</v>
      </c>
      <c r="P361" s="6">
        <f t="shared" ca="1" si="139"/>
        <v>0.2673611111111111</v>
      </c>
      <c r="Q361" s="5">
        <f t="shared" ca="1" si="140"/>
        <v>0.9965277777777779</v>
      </c>
      <c r="R361" s="27">
        <f t="shared" ca="1" si="151"/>
        <v>0.40481793959758106</v>
      </c>
      <c r="S361" s="27">
        <f t="shared" ca="1" si="151"/>
        <v>0.58262870408034495</v>
      </c>
      <c r="T361" s="27">
        <f t="shared" ca="1" si="141"/>
        <v>24</v>
      </c>
      <c r="U361" s="5">
        <f t="shared" ca="1" si="142"/>
        <v>1.0131944444444445</v>
      </c>
      <c r="V361" s="27">
        <f t="shared" ca="1" si="143"/>
        <v>429</v>
      </c>
      <c r="W361" s="35">
        <f t="shared" ca="1" si="144"/>
        <v>44198.013194444451</v>
      </c>
      <c r="X361" s="6" t="str">
        <f t="shared" ca="1" si="145"/>
        <v>Late</v>
      </c>
      <c r="Y361" s="6">
        <f t="shared" ca="1" si="146"/>
        <v>9.722222232085187E-3</v>
      </c>
      <c r="Z361" s="8">
        <f t="shared" ca="1" si="130"/>
        <v>0</v>
      </c>
      <c r="AA361" s="8">
        <f t="shared" ca="1" si="147"/>
        <v>14</v>
      </c>
      <c r="AB361" s="8">
        <f t="shared" ca="1" si="131"/>
        <v>140</v>
      </c>
    </row>
    <row r="362" spans="1:28">
      <c r="A362" s="3">
        <v>0.71527777777777801</v>
      </c>
      <c r="B362" s="34">
        <v>44197.715277777781</v>
      </c>
      <c r="C362" s="8">
        <f t="shared" ca="1" si="148"/>
        <v>0.78097553592247815</v>
      </c>
      <c r="D362" s="8">
        <f t="shared" ca="1" si="148"/>
        <v>0.18841328965101078</v>
      </c>
      <c r="E362">
        <f t="shared" ca="1" si="132"/>
        <v>-1</v>
      </c>
      <c r="F362" s="6">
        <f t="shared" ca="1" si="133"/>
        <v>6.9444444444444447E-4</v>
      </c>
      <c r="G362" t="str">
        <f t="shared" ca="1" si="134"/>
        <v>Early Departure</v>
      </c>
      <c r="H362" s="5">
        <f t="shared" ca="1" si="135"/>
        <v>0.71458333333333357</v>
      </c>
      <c r="I362">
        <f t="shared" ca="1" si="149"/>
        <v>0.60286635351015461</v>
      </c>
      <c r="J362">
        <f t="shared" ca="1" si="149"/>
        <v>0.23833866241375135</v>
      </c>
      <c r="K362">
        <f t="shared" ca="1" si="136"/>
        <v>16</v>
      </c>
      <c r="L362" s="5">
        <f t="shared" ca="1" si="137"/>
        <v>0.72569444444444464</v>
      </c>
      <c r="M362" s="27">
        <f t="shared" ca="1" si="150"/>
        <v>0.70102929765681332</v>
      </c>
      <c r="N362" s="27">
        <f t="shared" ca="1" si="150"/>
        <v>0.10536504945397296</v>
      </c>
      <c r="O362" s="8">
        <f t="shared" ca="1" si="138"/>
        <v>322</v>
      </c>
      <c r="P362" s="6">
        <f t="shared" ca="1" si="139"/>
        <v>0.22361111111111109</v>
      </c>
      <c r="Q362" s="5">
        <f t="shared" ca="1" si="140"/>
        <v>0.94930555555555574</v>
      </c>
      <c r="R362" s="27">
        <f t="shared" ca="1" si="151"/>
        <v>0.46759455090155677</v>
      </c>
      <c r="S362" s="27">
        <f t="shared" ca="1" si="151"/>
        <v>0.44750619220259069</v>
      </c>
      <c r="T362" s="27">
        <f t="shared" ca="1" si="141"/>
        <v>19</v>
      </c>
      <c r="U362" s="5">
        <f t="shared" ca="1" si="142"/>
        <v>0.96250000000000013</v>
      </c>
      <c r="V362" s="27">
        <f t="shared" ca="1" si="143"/>
        <v>356</v>
      </c>
      <c r="W362" s="35">
        <f t="shared" ca="1" si="144"/>
        <v>44197.962500000001</v>
      </c>
      <c r="X362" s="6" t="str">
        <f t="shared" ca="1" si="145"/>
        <v>Early Arrival</v>
      </c>
      <c r="Y362" s="6">
        <f t="shared" ca="1" si="146"/>
        <v>4.0972222217533272E-2</v>
      </c>
      <c r="Z362" s="8">
        <f t="shared" ca="1" si="130"/>
        <v>0</v>
      </c>
      <c r="AA362" s="8">
        <f t="shared" ca="1" si="147"/>
        <v>59</v>
      </c>
      <c r="AB362" s="8">
        <f t="shared" ca="1" si="131"/>
        <v>290</v>
      </c>
    </row>
    <row r="363" spans="1:28">
      <c r="A363" s="11">
        <v>0.71527777777777801</v>
      </c>
      <c r="B363" s="34">
        <v>44197.715277777781</v>
      </c>
      <c r="C363" s="8">
        <f t="shared" ca="1" si="148"/>
        <v>0.77728391799763308</v>
      </c>
      <c r="D363" s="8">
        <f t="shared" ca="1" si="148"/>
        <v>0.91548952024744656</v>
      </c>
      <c r="E363">
        <f t="shared" ca="1" si="132"/>
        <v>-8</v>
      </c>
      <c r="F363" s="6">
        <f t="shared" ca="1" si="133"/>
        <v>5.5555555555555558E-3</v>
      </c>
      <c r="G363" t="str">
        <f t="shared" ca="1" si="134"/>
        <v>Early Departure</v>
      </c>
      <c r="H363" s="5">
        <f t="shared" ca="1" si="135"/>
        <v>0.70972222222222248</v>
      </c>
      <c r="I363">
        <f t="shared" ca="1" si="149"/>
        <v>0.78801876830726891</v>
      </c>
      <c r="J363">
        <f t="shared" ca="1" si="149"/>
        <v>0.62452140805038392</v>
      </c>
      <c r="K363">
        <f t="shared" ca="1" si="136"/>
        <v>28</v>
      </c>
      <c r="L363" s="5">
        <f t="shared" ca="1" si="137"/>
        <v>0.72916666666666696</v>
      </c>
      <c r="M363" s="27">
        <f t="shared" ca="1" si="150"/>
        <v>0.29675341190294191</v>
      </c>
      <c r="N363" s="27">
        <f t="shared" ca="1" si="150"/>
        <v>0.97741062354997832</v>
      </c>
      <c r="O363" s="8">
        <f t="shared" ca="1" si="138"/>
        <v>360</v>
      </c>
      <c r="P363" s="6">
        <f t="shared" ca="1" si="139"/>
        <v>0.25</v>
      </c>
      <c r="Q363" s="5">
        <f t="shared" ca="1" si="140"/>
        <v>0.97916666666666696</v>
      </c>
      <c r="R363" s="27">
        <f t="shared" ca="1" si="151"/>
        <v>0.86941829403438786</v>
      </c>
      <c r="S363" s="27">
        <f t="shared" ca="1" si="151"/>
        <v>5.9387919047515503E-2</v>
      </c>
      <c r="T363" s="27">
        <f t="shared" ca="1" si="141"/>
        <v>8</v>
      </c>
      <c r="U363" s="5">
        <f t="shared" ca="1" si="142"/>
        <v>0.9847222222222225</v>
      </c>
      <c r="V363" s="27">
        <f t="shared" ca="1" si="143"/>
        <v>388</v>
      </c>
      <c r="W363" s="35">
        <f t="shared" ca="1" si="144"/>
        <v>44197.984722222223</v>
      </c>
      <c r="X363" s="6" t="str">
        <f t="shared" ca="1" si="145"/>
        <v>Early Arrival</v>
      </c>
      <c r="Y363" s="6">
        <f t="shared" ca="1" si="146"/>
        <v>1.8749999995634425E-2</v>
      </c>
      <c r="Z363" s="8">
        <f t="shared" ca="1" si="130"/>
        <v>0</v>
      </c>
      <c r="AA363" s="8">
        <f t="shared" ca="1" si="147"/>
        <v>27</v>
      </c>
      <c r="AB363" s="8">
        <f t="shared" ca="1" si="131"/>
        <v>-270</v>
      </c>
    </row>
    <row r="364" spans="1:28">
      <c r="A364" s="3">
        <v>0.71527777777777801</v>
      </c>
      <c r="B364" s="34">
        <v>44197.715277777781</v>
      </c>
      <c r="C364" s="8">
        <f t="shared" ca="1" si="148"/>
        <v>0.3507676130236691</v>
      </c>
      <c r="D364" s="8">
        <f t="shared" ca="1" si="148"/>
        <v>0.92343198424831563</v>
      </c>
      <c r="E364">
        <f t="shared" ca="1" si="132"/>
        <v>56</v>
      </c>
      <c r="F364" s="6">
        <f t="shared" ca="1" si="133"/>
        <v>3.888888888888889E-2</v>
      </c>
      <c r="G364" t="str">
        <f t="shared" ca="1" si="134"/>
        <v>Late</v>
      </c>
      <c r="H364" s="5">
        <f t="shared" ca="1" si="135"/>
        <v>0.75416666666666687</v>
      </c>
      <c r="I364">
        <f t="shared" ca="1" si="149"/>
        <v>0.75380949145098597</v>
      </c>
      <c r="J364">
        <f t="shared" ca="1" si="149"/>
        <v>0.22408898425761159</v>
      </c>
      <c r="K364">
        <f t="shared" ca="1" si="136"/>
        <v>16</v>
      </c>
      <c r="L364" s="5">
        <f t="shared" ca="1" si="137"/>
        <v>0.76527777777777795</v>
      </c>
      <c r="M364" s="27">
        <f t="shared" ca="1" si="150"/>
        <v>0.53525000926504751</v>
      </c>
      <c r="N364" s="27">
        <f t="shared" ca="1" si="150"/>
        <v>5.8979592401704584E-2</v>
      </c>
      <c r="O364" s="8">
        <f t="shared" ca="1" si="138"/>
        <v>320</v>
      </c>
      <c r="P364" s="6">
        <f t="shared" ca="1" si="139"/>
        <v>0.22222222222222221</v>
      </c>
      <c r="Q364" s="5">
        <f t="shared" ca="1" si="140"/>
        <v>0.98750000000000016</v>
      </c>
      <c r="R364" s="27">
        <f t="shared" ca="1" si="151"/>
        <v>0.53827826487975705</v>
      </c>
      <c r="S364" s="27">
        <f t="shared" ca="1" si="151"/>
        <v>0.97010047155524348</v>
      </c>
      <c r="T364" s="27">
        <f t="shared" ca="1" si="141"/>
        <v>47</v>
      </c>
      <c r="U364" s="5">
        <f t="shared" ca="1" si="142"/>
        <v>1.0201388888888892</v>
      </c>
      <c r="V364" s="27">
        <f t="shared" ca="1" si="143"/>
        <v>439</v>
      </c>
      <c r="W364" s="35">
        <f t="shared" ca="1" si="144"/>
        <v>44198.020138888889</v>
      </c>
      <c r="X364" s="6" t="str">
        <f t="shared" ca="1" si="145"/>
        <v>Late</v>
      </c>
      <c r="Y364" s="6">
        <f t="shared" ca="1" si="146"/>
        <v>1.6666666670062114E-2</v>
      </c>
      <c r="Z364" s="8">
        <f t="shared" ca="1" si="130"/>
        <v>0</v>
      </c>
      <c r="AA364" s="8">
        <f t="shared" ca="1" si="147"/>
        <v>24</v>
      </c>
      <c r="AB364" s="8">
        <f t="shared" ca="1" si="131"/>
        <v>240</v>
      </c>
    </row>
    <row r="365" spans="1:28">
      <c r="A365" s="11">
        <v>0.71527777777777801</v>
      </c>
      <c r="B365" s="34">
        <v>44197.715277777781</v>
      </c>
      <c r="C365" s="8">
        <f t="shared" ca="1" si="148"/>
        <v>0.50117401450681553</v>
      </c>
      <c r="D365" s="8">
        <f t="shared" ca="1" si="148"/>
        <v>0.7916323404582567</v>
      </c>
      <c r="E365">
        <f t="shared" ca="1" si="132"/>
        <v>34</v>
      </c>
      <c r="F365" s="6">
        <f t="shared" ca="1" si="133"/>
        <v>2.361111111111111E-2</v>
      </c>
      <c r="G365" t="str">
        <f t="shared" ca="1" si="134"/>
        <v>Late</v>
      </c>
      <c r="H365" s="5">
        <f t="shared" ca="1" si="135"/>
        <v>0.73888888888888915</v>
      </c>
      <c r="I365">
        <f t="shared" ca="1" si="149"/>
        <v>0.70051815350157431</v>
      </c>
      <c r="J365">
        <f t="shared" ca="1" si="149"/>
        <v>2.4476968065666127E-2</v>
      </c>
      <c r="K365">
        <f t="shared" ca="1" si="136"/>
        <v>11</v>
      </c>
      <c r="L365" s="5">
        <f t="shared" ca="1" si="137"/>
        <v>0.74652777777777801</v>
      </c>
      <c r="M365" s="27">
        <f t="shared" ca="1" si="150"/>
        <v>7.1980045665877013E-2</v>
      </c>
      <c r="N365" s="27">
        <f t="shared" ca="1" si="150"/>
        <v>0.66583930864726448</v>
      </c>
      <c r="O365" s="8">
        <f t="shared" ca="1" si="138"/>
        <v>349</v>
      </c>
      <c r="P365" s="6">
        <f t="shared" ca="1" si="139"/>
        <v>0.24236111111111111</v>
      </c>
      <c r="Q365" s="5">
        <f t="shared" ca="1" si="140"/>
        <v>0.98888888888888915</v>
      </c>
      <c r="R365" s="27">
        <f t="shared" ca="1" si="151"/>
        <v>0.12952863494608446</v>
      </c>
      <c r="S365" s="27">
        <f t="shared" ca="1" si="151"/>
        <v>0.88416546032939358</v>
      </c>
      <c r="T365" s="27">
        <f t="shared" ca="1" si="141"/>
        <v>39</v>
      </c>
      <c r="U365" s="5">
        <f t="shared" ca="1" si="142"/>
        <v>1.0159722222222225</v>
      </c>
      <c r="V365" s="27">
        <f t="shared" ca="1" si="143"/>
        <v>433</v>
      </c>
      <c r="W365" s="35">
        <f t="shared" ca="1" si="144"/>
        <v>44198.015972222223</v>
      </c>
      <c r="X365" s="6" t="str">
        <f t="shared" ca="1" si="145"/>
        <v>Late</v>
      </c>
      <c r="Y365" s="6">
        <f t="shared" ca="1" si="146"/>
        <v>1.2500000004365575E-2</v>
      </c>
      <c r="Z365" s="8">
        <f t="shared" ca="1" si="130"/>
        <v>0</v>
      </c>
      <c r="AA365" s="8">
        <f t="shared" ca="1" si="147"/>
        <v>18</v>
      </c>
      <c r="AB365" s="8">
        <f t="shared" ca="1" si="131"/>
        <v>180</v>
      </c>
    </row>
    <row r="366" spans="1:28">
      <c r="A366" s="3">
        <v>0.71527777777777801</v>
      </c>
      <c r="B366" s="34">
        <v>44197.715277777781</v>
      </c>
      <c r="C366" s="8">
        <f t="shared" ca="1" si="148"/>
        <v>0.64383101691422784</v>
      </c>
      <c r="D366" s="8">
        <f t="shared" ca="1" si="148"/>
        <v>0.83103673533321165</v>
      </c>
      <c r="E366">
        <f t="shared" ca="1" si="132"/>
        <v>-6</v>
      </c>
      <c r="F366" s="6">
        <f t="shared" ca="1" si="133"/>
        <v>4.1666666666666666E-3</v>
      </c>
      <c r="G366" t="str">
        <f t="shared" ca="1" si="134"/>
        <v>Early Departure</v>
      </c>
      <c r="H366" s="5">
        <f t="shared" ca="1" si="135"/>
        <v>0.71111111111111136</v>
      </c>
      <c r="I366">
        <f t="shared" ca="1" si="149"/>
        <v>0.51784666968428972</v>
      </c>
      <c r="J366">
        <f t="shared" ca="1" si="149"/>
        <v>0.61374280483238286</v>
      </c>
      <c r="K366">
        <f t="shared" ca="1" si="136"/>
        <v>27</v>
      </c>
      <c r="L366" s="5">
        <f t="shared" ca="1" si="137"/>
        <v>0.7298611111111114</v>
      </c>
      <c r="M366" s="27">
        <f t="shared" ca="1" si="150"/>
        <v>6.8277456317497265E-2</v>
      </c>
      <c r="N366" s="27">
        <f t="shared" ca="1" si="150"/>
        <v>0.34495050194115839</v>
      </c>
      <c r="O366" s="8">
        <f t="shared" ca="1" si="138"/>
        <v>335</v>
      </c>
      <c r="P366" s="6">
        <f t="shared" ca="1" si="139"/>
        <v>0.23263888888888887</v>
      </c>
      <c r="Q366" s="5">
        <f t="shared" ca="1" si="140"/>
        <v>0.96250000000000024</v>
      </c>
      <c r="R366" s="27">
        <f t="shared" ca="1" si="151"/>
        <v>4.8094191157435406E-2</v>
      </c>
      <c r="S366" s="27">
        <f t="shared" ca="1" si="151"/>
        <v>9.2138848591012512E-2</v>
      </c>
      <c r="T366" s="27">
        <f t="shared" ca="1" si="141"/>
        <v>8</v>
      </c>
      <c r="U366" s="5">
        <f t="shared" ca="1" si="142"/>
        <v>0.96805555555555578</v>
      </c>
      <c r="V366" s="27">
        <f t="shared" ca="1" si="143"/>
        <v>364</v>
      </c>
      <c r="W366" s="35">
        <f t="shared" ca="1" si="144"/>
        <v>44197.968055555561</v>
      </c>
      <c r="X366" s="6" t="str">
        <f t="shared" ca="1" si="145"/>
        <v>Early Arrival</v>
      </c>
      <c r="Y366" s="6">
        <f t="shared" ca="1" si="146"/>
        <v>3.5416666658420581E-2</v>
      </c>
      <c r="Z366" s="8">
        <f t="shared" ca="1" si="130"/>
        <v>0</v>
      </c>
      <c r="AA366" s="8">
        <f t="shared" ca="1" si="147"/>
        <v>51</v>
      </c>
      <c r="AB366" s="8">
        <f t="shared" ca="1" si="131"/>
        <v>210</v>
      </c>
    </row>
    <row r="367" spans="1:28">
      <c r="A367" s="11">
        <v>0.71527777777777801</v>
      </c>
      <c r="B367" s="34">
        <v>44197.715277777781</v>
      </c>
      <c r="C367" s="8">
        <f t="shared" ca="1" si="148"/>
        <v>0.57091472177751224</v>
      </c>
      <c r="D367" s="8">
        <f t="shared" ca="1" si="148"/>
        <v>0.50897633812175314</v>
      </c>
      <c r="E367">
        <f t="shared" ca="1" si="132"/>
        <v>-2</v>
      </c>
      <c r="F367" s="6">
        <f t="shared" ca="1" si="133"/>
        <v>1.3888888888888889E-3</v>
      </c>
      <c r="G367" t="str">
        <f t="shared" ca="1" si="134"/>
        <v>Early Departure</v>
      </c>
      <c r="H367" s="5">
        <f t="shared" ca="1" si="135"/>
        <v>0.71388888888888913</v>
      </c>
      <c r="I367">
        <f t="shared" ca="1" si="149"/>
        <v>0.18189794972195639</v>
      </c>
      <c r="J367">
        <f t="shared" ca="1" si="149"/>
        <v>9.315424236907488E-2</v>
      </c>
      <c r="K367">
        <f t="shared" ca="1" si="136"/>
        <v>10</v>
      </c>
      <c r="L367" s="5">
        <f t="shared" ca="1" si="137"/>
        <v>0.72083333333333355</v>
      </c>
      <c r="M367" s="27">
        <f t="shared" ca="1" si="150"/>
        <v>0.28872509843812566</v>
      </c>
      <c r="N367" s="27">
        <f t="shared" ca="1" si="150"/>
        <v>0.33386888638954604</v>
      </c>
      <c r="O367" s="8">
        <f t="shared" ca="1" si="138"/>
        <v>334</v>
      </c>
      <c r="P367" s="6">
        <f t="shared" ca="1" si="139"/>
        <v>0.23194444444444443</v>
      </c>
      <c r="Q367" s="5">
        <f t="shared" ca="1" si="140"/>
        <v>0.95277777777777795</v>
      </c>
      <c r="R367" s="27">
        <f t="shared" ca="1" si="151"/>
        <v>0.35685363949856042</v>
      </c>
      <c r="S367" s="27">
        <f t="shared" ca="1" si="151"/>
        <v>0.59727444007757313</v>
      </c>
      <c r="T367" s="27">
        <f t="shared" ca="1" si="141"/>
        <v>24</v>
      </c>
      <c r="U367" s="5">
        <f t="shared" ca="1" si="142"/>
        <v>0.96944444444444466</v>
      </c>
      <c r="V367" s="27">
        <f t="shared" ca="1" si="143"/>
        <v>366</v>
      </c>
      <c r="W367" s="35">
        <f t="shared" ca="1" si="144"/>
        <v>44197.969444444447</v>
      </c>
      <c r="X367" s="6" t="str">
        <f t="shared" ca="1" si="145"/>
        <v>Early Arrival</v>
      </c>
      <c r="Y367" s="6">
        <f t="shared" ca="1" si="146"/>
        <v>3.4027777772280388E-2</v>
      </c>
      <c r="Z367" s="8">
        <f t="shared" ca="1" si="130"/>
        <v>0</v>
      </c>
      <c r="AA367" s="8">
        <f t="shared" ca="1" si="147"/>
        <v>49</v>
      </c>
      <c r="AB367" s="8">
        <f t="shared" ca="1" si="131"/>
        <v>190</v>
      </c>
    </row>
    <row r="368" spans="1:28">
      <c r="A368" s="3">
        <v>0.71527777777777801</v>
      </c>
      <c r="B368" s="34">
        <v>44197.715277777781</v>
      </c>
      <c r="C368" s="8">
        <f t="shared" ca="1" si="148"/>
        <v>0.15433410393666902</v>
      </c>
      <c r="D368" s="8">
        <f t="shared" ca="1" si="148"/>
        <v>0.82865272076603647</v>
      </c>
      <c r="E368">
        <f t="shared" ca="1" si="132"/>
        <v>39</v>
      </c>
      <c r="F368" s="6">
        <f t="shared" ca="1" si="133"/>
        <v>2.7083333333333334E-2</v>
      </c>
      <c r="G368" t="str">
        <f t="shared" ca="1" si="134"/>
        <v>Late</v>
      </c>
      <c r="H368" s="5">
        <f t="shared" ca="1" si="135"/>
        <v>0.74236111111111136</v>
      </c>
      <c r="I368">
        <f t="shared" ca="1" si="149"/>
        <v>0.72461428664298222</v>
      </c>
      <c r="J368">
        <f t="shared" ca="1" si="149"/>
        <v>0.92453541099172964</v>
      </c>
      <c r="K368">
        <f t="shared" ca="1" si="136"/>
        <v>43</v>
      </c>
      <c r="L368" s="5">
        <f t="shared" ca="1" si="137"/>
        <v>0.77222222222222248</v>
      </c>
      <c r="M368" s="27">
        <f t="shared" ca="1" si="150"/>
        <v>0.87958630426664819</v>
      </c>
      <c r="N368" s="27">
        <f t="shared" ca="1" si="150"/>
        <v>0.8295014034528565</v>
      </c>
      <c r="O368" s="8">
        <f t="shared" ca="1" si="138"/>
        <v>372</v>
      </c>
      <c r="P368" s="6">
        <f t="shared" ca="1" si="139"/>
        <v>0.25833333333333336</v>
      </c>
      <c r="Q368" s="5">
        <f t="shared" ca="1" si="140"/>
        <v>1.0305555555555559</v>
      </c>
      <c r="R368" s="27">
        <f t="shared" ca="1" si="151"/>
        <v>0.57158640112718462</v>
      </c>
      <c r="S368" s="27">
        <f t="shared" ca="1" si="151"/>
        <v>0.96642804723731068</v>
      </c>
      <c r="T368" s="27">
        <f t="shared" ca="1" si="141"/>
        <v>47</v>
      </c>
      <c r="U368" s="5">
        <f t="shared" ca="1" si="142"/>
        <v>1.0631944444444448</v>
      </c>
      <c r="V368" s="27">
        <f t="shared" ca="1" si="143"/>
        <v>501</v>
      </c>
      <c r="W368" s="35">
        <f t="shared" ca="1" si="144"/>
        <v>44198.063194444447</v>
      </c>
      <c r="X368" s="6" t="str">
        <f t="shared" ca="1" si="145"/>
        <v>Late</v>
      </c>
      <c r="Y368" s="6">
        <f t="shared" ca="1" si="146"/>
        <v>5.9722222227719612E-2</v>
      </c>
      <c r="Z368" s="8">
        <f t="shared" ca="1" si="130"/>
        <v>1</v>
      </c>
      <c r="AA368" s="8">
        <f t="shared" ca="1" si="147"/>
        <v>26</v>
      </c>
      <c r="AB368" s="8">
        <f t="shared" ca="1" si="131"/>
        <v>860</v>
      </c>
    </row>
    <row r="369" spans="1:28">
      <c r="A369" s="11">
        <v>0.71527777777777801</v>
      </c>
      <c r="B369" s="34">
        <v>44197.715277777781</v>
      </c>
      <c r="C369" s="8">
        <f t="shared" ca="1" si="148"/>
        <v>0.18358535024509648</v>
      </c>
      <c r="D369" s="8">
        <f t="shared" ca="1" si="148"/>
        <v>0.54473208996947386</v>
      </c>
      <c r="E369">
        <f t="shared" ca="1" si="132"/>
        <v>17</v>
      </c>
      <c r="F369" s="6">
        <f t="shared" ca="1" si="133"/>
        <v>1.1805555555555555E-2</v>
      </c>
      <c r="G369" t="str">
        <f t="shared" ca="1" si="134"/>
        <v>Late</v>
      </c>
      <c r="H369" s="5">
        <f t="shared" ca="1" si="135"/>
        <v>0.72708333333333353</v>
      </c>
      <c r="I369">
        <f t="shared" ca="1" si="149"/>
        <v>0.85840264248653608</v>
      </c>
      <c r="J369">
        <f t="shared" ca="1" si="149"/>
        <v>0.34780909947646244</v>
      </c>
      <c r="K369">
        <f t="shared" ca="1" si="136"/>
        <v>19</v>
      </c>
      <c r="L369" s="5">
        <f t="shared" ca="1" si="137"/>
        <v>0.74027777777777792</v>
      </c>
      <c r="M369" s="27">
        <f t="shared" ca="1" si="150"/>
        <v>0.37001036600801762</v>
      </c>
      <c r="N369" s="27">
        <f t="shared" ca="1" si="150"/>
        <v>0.83009746708566567</v>
      </c>
      <c r="O369" s="8">
        <f t="shared" ca="1" si="138"/>
        <v>372</v>
      </c>
      <c r="P369" s="6">
        <f t="shared" ca="1" si="139"/>
        <v>0.25833333333333336</v>
      </c>
      <c r="Q369" s="5">
        <f t="shared" ca="1" si="140"/>
        <v>0.99861111111111134</v>
      </c>
      <c r="R369" s="27">
        <f t="shared" ca="1" si="151"/>
        <v>0.73951403189374243</v>
      </c>
      <c r="S369" s="27">
        <f t="shared" ca="1" si="151"/>
        <v>0.29565075820438125</v>
      </c>
      <c r="T369" s="27">
        <f t="shared" ca="1" si="141"/>
        <v>14</v>
      </c>
      <c r="U369" s="5">
        <f t="shared" ca="1" si="142"/>
        <v>1.0083333333333335</v>
      </c>
      <c r="V369" s="27">
        <f t="shared" ca="1" si="143"/>
        <v>422</v>
      </c>
      <c r="W369" s="35">
        <f t="shared" ca="1" si="144"/>
        <v>44198.008333333339</v>
      </c>
      <c r="X369" s="6" t="str">
        <f t="shared" ca="1" si="145"/>
        <v>Late</v>
      </c>
      <c r="Y369" s="6">
        <f t="shared" ca="1" si="146"/>
        <v>4.8611111196805723E-3</v>
      </c>
      <c r="Z369" s="8">
        <f t="shared" ca="1" si="130"/>
        <v>0</v>
      </c>
      <c r="AA369" s="8">
        <f t="shared" ca="1" si="147"/>
        <v>7</v>
      </c>
      <c r="AB369" s="8">
        <f t="shared" ca="1" si="131"/>
        <v>70</v>
      </c>
    </row>
    <row r="370" spans="1:28">
      <c r="A370" s="3">
        <v>0.71527777777777801</v>
      </c>
      <c r="B370" s="34">
        <v>44197.715277777781</v>
      </c>
      <c r="C370" s="8">
        <f t="shared" ca="1" si="148"/>
        <v>0.54956683149137431</v>
      </c>
      <c r="D370" s="8">
        <f t="shared" ca="1" si="148"/>
        <v>0.83536706337088573</v>
      </c>
      <c r="E370">
        <f t="shared" ca="1" si="132"/>
        <v>-6</v>
      </c>
      <c r="F370" s="6">
        <f t="shared" ca="1" si="133"/>
        <v>4.1666666666666666E-3</v>
      </c>
      <c r="G370" t="str">
        <f t="shared" ca="1" si="134"/>
        <v>Early Departure</v>
      </c>
      <c r="H370" s="5">
        <f t="shared" ca="1" si="135"/>
        <v>0.71111111111111136</v>
      </c>
      <c r="I370">
        <f t="shared" ca="1" si="149"/>
        <v>0.4723745227065117</v>
      </c>
      <c r="J370">
        <f t="shared" ca="1" si="149"/>
        <v>0.91313373407182463</v>
      </c>
      <c r="K370">
        <f t="shared" ca="1" si="136"/>
        <v>42</v>
      </c>
      <c r="L370" s="5">
        <f t="shared" ca="1" si="137"/>
        <v>0.74027777777777803</v>
      </c>
      <c r="M370" s="27">
        <f t="shared" ca="1" si="150"/>
        <v>0.17732638429292458</v>
      </c>
      <c r="N370" s="27">
        <f t="shared" ca="1" si="150"/>
        <v>0.73106879018849869</v>
      </c>
      <c r="O370" s="8">
        <f t="shared" ca="1" si="138"/>
        <v>352</v>
      </c>
      <c r="P370" s="6">
        <f t="shared" ca="1" si="139"/>
        <v>0.24444444444444446</v>
      </c>
      <c r="Q370" s="5">
        <f t="shared" ca="1" si="140"/>
        <v>0.9847222222222225</v>
      </c>
      <c r="R370" s="27">
        <f t="shared" ca="1" si="151"/>
        <v>3.1259635188846002E-2</v>
      </c>
      <c r="S370" s="27">
        <f t="shared" ca="1" si="151"/>
        <v>0.66786078406643556</v>
      </c>
      <c r="T370" s="27">
        <f t="shared" ca="1" si="141"/>
        <v>16</v>
      </c>
      <c r="U370" s="5">
        <f t="shared" ca="1" si="142"/>
        <v>0.99583333333333357</v>
      </c>
      <c r="V370" s="27">
        <f t="shared" ca="1" si="143"/>
        <v>404</v>
      </c>
      <c r="W370" s="35">
        <f t="shared" ca="1" si="144"/>
        <v>44197.995833333334</v>
      </c>
      <c r="X370" s="6" t="str">
        <f t="shared" ca="1" si="145"/>
        <v>Early Arrival</v>
      </c>
      <c r="Y370" s="6">
        <f t="shared" ca="1" si="146"/>
        <v>7.6388888846850023E-3</v>
      </c>
      <c r="Z370" s="8">
        <f t="shared" ca="1" si="130"/>
        <v>0</v>
      </c>
      <c r="AA370" s="8">
        <f t="shared" ca="1" si="147"/>
        <v>11</v>
      </c>
      <c r="AB370" s="8">
        <f t="shared" ca="1" si="131"/>
        <v>-110</v>
      </c>
    </row>
    <row r="371" spans="1:28">
      <c r="A371" s="11">
        <v>0.71527777777777801</v>
      </c>
      <c r="B371" s="34">
        <v>44197.715277777781</v>
      </c>
      <c r="C371" s="8">
        <f t="shared" ca="1" si="148"/>
        <v>0.43549499472054842</v>
      </c>
      <c r="D371" s="8">
        <f t="shared" ca="1" si="148"/>
        <v>0.52890677328319746</v>
      </c>
      <c r="E371">
        <f t="shared" ca="1" si="132"/>
        <v>17</v>
      </c>
      <c r="F371" s="6">
        <f t="shared" ca="1" si="133"/>
        <v>1.1805555555555555E-2</v>
      </c>
      <c r="G371" t="str">
        <f t="shared" ca="1" si="134"/>
        <v>Late</v>
      </c>
      <c r="H371" s="5">
        <f t="shared" ca="1" si="135"/>
        <v>0.72708333333333353</v>
      </c>
      <c r="I371">
        <f t="shared" ca="1" si="149"/>
        <v>0.8070291091173607</v>
      </c>
      <c r="J371">
        <f t="shared" ca="1" si="149"/>
        <v>0.70353747855274873</v>
      </c>
      <c r="K371">
        <f t="shared" ca="1" si="136"/>
        <v>31</v>
      </c>
      <c r="L371" s="5">
        <f t="shared" ca="1" si="137"/>
        <v>0.74861111111111134</v>
      </c>
      <c r="M371" s="27">
        <f t="shared" ca="1" si="150"/>
        <v>0.39203484934397625</v>
      </c>
      <c r="N371" s="27">
        <f t="shared" ca="1" si="150"/>
        <v>0.63119679789690508</v>
      </c>
      <c r="O371" s="8">
        <f t="shared" ca="1" si="138"/>
        <v>354</v>
      </c>
      <c r="P371" s="6">
        <f t="shared" ca="1" si="139"/>
        <v>0.24583333333333335</v>
      </c>
      <c r="Q371" s="5">
        <f t="shared" ca="1" si="140"/>
        <v>0.99444444444444469</v>
      </c>
      <c r="R371" s="27">
        <f t="shared" ca="1" si="151"/>
        <v>0.64905072302104416</v>
      </c>
      <c r="S371" s="27">
        <f t="shared" ca="1" si="151"/>
        <v>0.19800727235282545</v>
      </c>
      <c r="T371" s="27">
        <f t="shared" ca="1" si="141"/>
        <v>11</v>
      </c>
      <c r="U371" s="5">
        <f t="shared" ca="1" si="142"/>
        <v>1.0020833333333337</v>
      </c>
      <c r="V371" s="27">
        <f t="shared" ca="1" si="143"/>
        <v>413</v>
      </c>
      <c r="W371" s="35">
        <f t="shared" ca="1" si="144"/>
        <v>44198.00208333334</v>
      </c>
      <c r="X371" s="6" t="str">
        <f t="shared" ca="1" si="145"/>
        <v>Early Arrival</v>
      </c>
      <c r="Y371" s="6">
        <f t="shared" ca="1" si="146"/>
        <v>1.3888888788642362E-3</v>
      </c>
      <c r="Z371" s="8">
        <f t="shared" ca="1" si="130"/>
        <v>0</v>
      </c>
      <c r="AA371" s="8">
        <f t="shared" ca="1" si="147"/>
        <v>2</v>
      </c>
      <c r="AB371" s="8">
        <f t="shared" ca="1" si="131"/>
        <v>-20</v>
      </c>
    </row>
    <row r="372" spans="1:28">
      <c r="A372" s="3">
        <v>0.71527777777777801</v>
      </c>
      <c r="B372" s="34">
        <v>44197.715277777781</v>
      </c>
      <c r="C372" s="8">
        <f t="shared" ca="1" si="148"/>
        <v>0.98587924442123598</v>
      </c>
      <c r="D372" s="8">
        <f t="shared" ca="1" si="148"/>
        <v>0.11781815885766378</v>
      </c>
      <c r="E372">
        <f t="shared" ca="1" si="132"/>
        <v>0</v>
      </c>
      <c r="F372" s="6">
        <f t="shared" ca="1" si="133"/>
        <v>0</v>
      </c>
      <c r="G372" t="str">
        <f t="shared" ca="1" si="134"/>
        <v>On Time</v>
      </c>
      <c r="H372" s="5">
        <f t="shared" ca="1" si="135"/>
        <v>0.71527777777777801</v>
      </c>
      <c r="I372">
        <f t="shared" ca="1" si="149"/>
        <v>9.6959460460959046E-2</v>
      </c>
      <c r="J372">
        <f t="shared" ca="1" si="149"/>
        <v>5.0393445437040274E-2</v>
      </c>
      <c r="K372">
        <f t="shared" ca="1" si="136"/>
        <v>8</v>
      </c>
      <c r="L372" s="5">
        <f t="shared" ca="1" si="137"/>
        <v>0.72083333333333355</v>
      </c>
      <c r="M372" s="27">
        <f t="shared" ca="1" si="150"/>
        <v>0.5788047894361007</v>
      </c>
      <c r="N372" s="27">
        <f t="shared" ca="1" si="150"/>
        <v>0.74267564293488897</v>
      </c>
      <c r="O372" s="8">
        <f t="shared" ca="1" si="138"/>
        <v>363</v>
      </c>
      <c r="P372" s="6">
        <f t="shared" ca="1" si="139"/>
        <v>0.25208333333333333</v>
      </c>
      <c r="Q372" s="5">
        <f t="shared" ca="1" si="140"/>
        <v>0.97291666666666687</v>
      </c>
      <c r="R372" s="27">
        <f t="shared" ca="1" si="151"/>
        <v>0.42300072408945244</v>
      </c>
      <c r="S372" s="27">
        <f t="shared" ca="1" si="151"/>
        <v>0.87325445085138198</v>
      </c>
      <c r="T372" s="27">
        <f t="shared" ca="1" si="141"/>
        <v>38</v>
      </c>
      <c r="U372" s="5">
        <f t="shared" ca="1" si="142"/>
        <v>0.99930555555555578</v>
      </c>
      <c r="V372" s="27">
        <f t="shared" ca="1" si="143"/>
        <v>409</v>
      </c>
      <c r="W372" s="35">
        <f t="shared" ca="1" si="144"/>
        <v>44197.999305555561</v>
      </c>
      <c r="X372" s="6" t="str">
        <f t="shared" ca="1" si="145"/>
        <v>Early Arrival</v>
      </c>
      <c r="Y372" s="6">
        <f t="shared" ca="1" si="146"/>
        <v>4.1666666584205814E-3</v>
      </c>
      <c r="Z372" s="8">
        <f t="shared" ca="1" si="130"/>
        <v>0</v>
      </c>
      <c r="AA372" s="8">
        <f t="shared" ca="1" si="147"/>
        <v>6</v>
      </c>
      <c r="AB372" s="8">
        <f t="shared" ca="1" si="131"/>
        <v>-60</v>
      </c>
    </row>
    <row r="373" spans="1:28">
      <c r="A373" s="11">
        <v>0.71527777777777801</v>
      </c>
      <c r="B373" s="34">
        <v>44197.715277777781</v>
      </c>
      <c r="C373" s="8">
        <f t="shared" ca="1" si="148"/>
        <v>0.53311068702780928</v>
      </c>
      <c r="D373" s="8">
        <f t="shared" ca="1" si="148"/>
        <v>0.19887342378322059</v>
      </c>
      <c r="E373">
        <f t="shared" ca="1" si="132"/>
        <v>5</v>
      </c>
      <c r="F373" s="6">
        <f t="shared" ca="1" si="133"/>
        <v>3.472222222222222E-3</v>
      </c>
      <c r="G373" t="str">
        <f t="shared" ca="1" si="134"/>
        <v>Late</v>
      </c>
      <c r="H373" s="5">
        <f t="shared" ca="1" si="135"/>
        <v>0.71875000000000022</v>
      </c>
      <c r="I373">
        <f t="shared" ca="1" si="149"/>
        <v>0.23689757509837706</v>
      </c>
      <c r="J373">
        <f t="shared" ca="1" si="149"/>
        <v>0.28135211007270555</v>
      </c>
      <c r="K373">
        <f t="shared" ca="1" si="136"/>
        <v>17</v>
      </c>
      <c r="L373" s="5">
        <f t="shared" ca="1" si="137"/>
        <v>0.73055555555555574</v>
      </c>
      <c r="M373" s="27">
        <f t="shared" ca="1" si="150"/>
        <v>0.60403318176446696</v>
      </c>
      <c r="N373" s="27">
        <f t="shared" ca="1" si="150"/>
        <v>0.67925172256399535</v>
      </c>
      <c r="O373" s="8">
        <f t="shared" ca="1" si="138"/>
        <v>358</v>
      </c>
      <c r="P373" s="6">
        <f t="shared" ca="1" si="139"/>
        <v>0.24861111111111112</v>
      </c>
      <c r="Q373" s="5">
        <f t="shared" ca="1" si="140"/>
        <v>0.97916666666666685</v>
      </c>
      <c r="R373" s="27">
        <f t="shared" ca="1" si="151"/>
        <v>7.1977516872837266E-2</v>
      </c>
      <c r="S373" s="27">
        <f t="shared" ca="1" si="151"/>
        <v>0.19393751195217956</v>
      </c>
      <c r="T373" s="27">
        <f t="shared" ca="1" si="141"/>
        <v>10</v>
      </c>
      <c r="U373" s="5">
        <f t="shared" ca="1" si="142"/>
        <v>0.98611111111111127</v>
      </c>
      <c r="V373" s="27">
        <f t="shared" ca="1" si="143"/>
        <v>390</v>
      </c>
      <c r="W373" s="35">
        <f t="shared" ca="1" si="144"/>
        <v>44197.986111111117</v>
      </c>
      <c r="X373" s="6" t="str">
        <f t="shared" ca="1" si="145"/>
        <v>Early Arrival</v>
      </c>
      <c r="Y373" s="6">
        <f t="shared" ca="1" si="146"/>
        <v>1.7361111102218274E-2</v>
      </c>
      <c r="Z373" s="8">
        <f t="shared" ca="1" si="130"/>
        <v>0</v>
      </c>
      <c r="AA373" s="8">
        <f t="shared" ca="1" si="147"/>
        <v>25</v>
      </c>
      <c r="AB373" s="8">
        <f t="shared" ca="1" si="131"/>
        <v>-250</v>
      </c>
    </row>
    <row r="374" spans="1:28">
      <c r="A374" s="3">
        <v>0.71527777777777801</v>
      </c>
      <c r="B374" s="34">
        <v>44197.715277777781</v>
      </c>
      <c r="C374" s="8">
        <f t="shared" ca="1" si="148"/>
        <v>0.94898285373888225</v>
      </c>
      <c r="D374" s="8">
        <f t="shared" ca="1" si="148"/>
        <v>0.44370421480921252</v>
      </c>
      <c r="E374">
        <f t="shared" ca="1" si="132"/>
        <v>0</v>
      </c>
      <c r="F374" s="6">
        <f t="shared" ca="1" si="133"/>
        <v>0</v>
      </c>
      <c r="G374" t="str">
        <f t="shared" ca="1" si="134"/>
        <v>On Time</v>
      </c>
      <c r="H374" s="5">
        <f t="shared" ca="1" si="135"/>
        <v>0.71527777777777801</v>
      </c>
      <c r="I374">
        <f t="shared" ca="1" si="149"/>
        <v>0.35597120273508731</v>
      </c>
      <c r="J374">
        <f t="shared" ca="1" si="149"/>
        <v>5.8426858920504143E-2</v>
      </c>
      <c r="K374">
        <f t="shared" ca="1" si="136"/>
        <v>12</v>
      </c>
      <c r="L374" s="5">
        <f t="shared" ca="1" si="137"/>
        <v>0.72361111111111132</v>
      </c>
      <c r="M374" s="27">
        <f t="shared" ca="1" si="150"/>
        <v>0.40768125444251413</v>
      </c>
      <c r="N374" s="27">
        <f t="shared" ca="1" si="150"/>
        <v>0.71255942897246094</v>
      </c>
      <c r="O374" s="8">
        <f t="shared" ca="1" si="138"/>
        <v>360</v>
      </c>
      <c r="P374" s="6">
        <f t="shared" ca="1" si="139"/>
        <v>0.25</v>
      </c>
      <c r="Q374" s="5">
        <f t="shared" ca="1" si="140"/>
        <v>0.97361111111111132</v>
      </c>
      <c r="R374" s="27">
        <f t="shared" ca="1" si="151"/>
        <v>0.79075493052948786</v>
      </c>
      <c r="S374" s="27">
        <f t="shared" ca="1" si="151"/>
        <v>0.58069490374659793</v>
      </c>
      <c r="T374" s="27">
        <f t="shared" ca="1" si="141"/>
        <v>24</v>
      </c>
      <c r="U374" s="5">
        <f t="shared" ca="1" si="142"/>
        <v>0.99027777777777803</v>
      </c>
      <c r="V374" s="27">
        <f t="shared" ca="1" si="143"/>
        <v>396</v>
      </c>
      <c r="W374" s="35">
        <f t="shared" ca="1" si="144"/>
        <v>44197.990277777782</v>
      </c>
      <c r="X374" s="6" t="str">
        <f t="shared" ca="1" si="145"/>
        <v>Early Arrival</v>
      </c>
      <c r="Y374" s="6">
        <f t="shared" ca="1" si="146"/>
        <v>1.3194444436521735E-2</v>
      </c>
      <c r="Z374" s="8">
        <f t="shared" ca="1" si="130"/>
        <v>0</v>
      </c>
      <c r="AA374" s="8">
        <f t="shared" ca="1" si="147"/>
        <v>19</v>
      </c>
      <c r="AB374" s="8">
        <f t="shared" ca="1" si="131"/>
        <v>-190</v>
      </c>
    </row>
    <row r="375" spans="1:28">
      <c r="A375" s="11">
        <v>0.71527777777777801</v>
      </c>
      <c r="B375" s="34">
        <v>44197.715277777781</v>
      </c>
      <c r="C375" s="8">
        <f t="shared" ca="1" si="148"/>
        <v>9.5368427368537012E-2</v>
      </c>
      <c r="D375" s="8">
        <f t="shared" ca="1" si="148"/>
        <v>0.98225810846640882</v>
      </c>
      <c r="E375">
        <f t="shared" ca="1" si="132"/>
        <v>88</v>
      </c>
      <c r="F375" s="6">
        <f t="shared" ca="1" si="133"/>
        <v>6.1111111111111116E-2</v>
      </c>
      <c r="G375" t="str">
        <f t="shared" ca="1" si="134"/>
        <v>Late</v>
      </c>
      <c r="H375" s="5">
        <f t="shared" ca="1" si="135"/>
        <v>0.77638888888888913</v>
      </c>
      <c r="I375">
        <f t="shared" ca="1" si="149"/>
        <v>0.91224407510279903</v>
      </c>
      <c r="J375">
        <f t="shared" ca="1" si="149"/>
        <v>0.33158861263190009</v>
      </c>
      <c r="K375">
        <f t="shared" ca="1" si="136"/>
        <v>18</v>
      </c>
      <c r="L375" s="5">
        <f t="shared" ca="1" si="137"/>
        <v>0.78888888888888908</v>
      </c>
      <c r="M375" s="27">
        <f t="shared" ca="1" si="150"/>
        <v>0.6756933176477723</v>
      </c>
      <c r="N375" s="27">
        <f t="shared" ca="1" si="150"/>
        <v>0.47978672949181389</v>
      </c>
      <c r="O375" s="8">
        <f t="shared" ca="1" si="138"/>
        <v>343</v>
      </c>
      <c r="P375" s="6">
        <f t="shared" ca="1" si="139"/>
        <v>0.23819444444444446</v>
      </c>
      <c r="Q375" s="5">
        <f t="shared" ca="1" si="140"/>
        <v>1.0270833333333336</v>
      </c>
      <c r="R375" s="27">
        <f t="shared" ca="1" si="151"/>
        <v>0.99753499327064643</v>
      </c>
      <c r="S375" s="27">
        <f t="shared" ca="1" si="151"/>
        <v>0.29676079540542899</v>
      </c>
      <c r="T375" s="27">
        <f t="shared" ca="1" si="141"/>
        <v>14</v>
      </c>
      <c r="U375" s="5">
        <f t="shared" ca="1" si="142"/>
        <v>1.0368055555555558</v>
      </c>
      <c r="V375" s="27">
        <f t="shared" ca="1" si="143"/>
        <v>463</v>
      </c>
      <c r="W375" s="35">
        <f t="shared" ca="1" si="144"/>
        <v>44198.036805555559</v>
      </c>
      <c r="X375" s="6" t="str">
        <f t="shared" ca="1" si="145"/>
        <v>Late</v>
      </c>
      <c r="Y375" s="6">
        <f t="shared" ca="1" si="146"/>
        <v>3.3333333340124227E-2</v>
      </c>
      <c r="Z375" s="8">
        <f t="shared" ca="1" si="130"/>
        <v>0</v>
      </c>
      <c r="AA375" s="8">
        <f t="shared" ca="1" si="147"/>
        <v>48</v>
      </c>
      <c r="AB375" s="8">
        <f t="shared" ca="1" si="131"/>
        <v>480</v>
      </c>
    </row>
    <row r="376" spans="1:28">
      <c r="A376" s="3">
        <v>0.71527777777777801</v>
      </c>
      <c r="B376" s="34">
        <v>44197.715277777781</v>
      </c>
      <c r="C376" s="8">
        <f t="shared" ca="1" si="148"/>
        <v>0.82665320235434681</v>
      </c>
      <c r="D376" s="8">
        <f t="shared" ca="1" si="148"/>
        <v>0.99376580208606091</v>
      </c>
      <c r="E376">
        <f t="shared" ca="1" si="132"/>
        <v>-16</v>
      </c>
      <c r="F376" s="6">
        <f t="shared" ca="1" si="133"/>
        <v>1.1111111111111112E-2</v>
      </c>
      <c r="G376" t="str">
        <f t="shared" ca="1" si="134"/>
        <v>Early Departure</v>
      </c>
      <c r="H376" s="5">
        <f t="shared" ca="1" si="135"/>
        <v>0.70416666666666694</v>
      </c>
      <c r="I376">
        <f t="shared" ca="1" si="149"/>
        <v>0.82680356702893043</v>
      </c>
      <c r="J376">
        <f t="shared" ca="1" si="149"/>
        <v>3.7690929378162874E-2</v>
      </c>
      <c r="K376">
        <f t="shared" ca="1" si="136"/>
        <v>11</v>
      </c>
      <c r="L376" s="5">
        <f t="shared" ca="1" si="137"/>
        <v>0.7118055555555558</v>
      </c>
      <c r="M376" s="27">
        <f t="shared" ca="1" si="150"/>
        <v>0.76250028806815162</v>
      </c>
      <c r="N376" s="27">
        <f t="shared" ca="1" si="150"/>
        <v>0.9425720378003215</v>
      </c>
      <c r="O376" s="8">
        <f t="shared" ca="1" si="138"/>
        <v>388</v>
      </c>
      <c r="P376" s="6">
        <f t="shared" ca="1" si="139"/>
        <v>0.26944444444444443</v>
      </c>
      <c r="Q376" s="5">
        <f t="shared" ca="1" si="140"/>
        <v>0.98125000000000018</v>
      </c>
      <c r="R376" s="27">
        <f t="shared" ca="1" si="151"/>
        <v>0.63006302443739048</v>
      </c>
      <c r="S376" s="27">
        <f t="shared" ca="1" si="151"/>
        <v>0.71211849676884187</v>
      </c>
      <c r="T376" s="27">
        <f t="shared" ca="1" si="141"/>
        <v>29</v>
      </c>
      <c r="U376" s="5">
        <f t="shared" ca="1" si="142"/>
        <v>1.0013888888888891</v>
      </c>
      <c r="V376" s="27">
        <f t="shared" ca="1" si="143"/>
        <v>412</v>
      </c>
      <c r="W376" s="35">
        <f t="shared" ca="1" si="144"/>
        <v>44198.001388888893</v>
      </c>
      <c r="X376" s="6" t="str">
        <f t="shared" ca="1" si="145"/>
        <v>Early Arrival</v>
      </c>
      <c r="Y376" s="6">
        <f t="shared" ca="1" si="146"/>
        <v>2.0833333255723119E-3</v>
      </c>
      <c r="Z376" s="8">
        <f t="shared" ca="1" si="130"/>
        <v>0</v>
      </c>
      <c r="AA376" s="8">
        <f t="shared" ca="1" si="147"/>
        <v>3</v>
      </c>
      <c r="AB376" s="8">
        <f t="shared" ca="1" si="131"/>
        <v>-30</v>
      </c>
    </row>
    <row r="377" spans="1:28">
      <c r="A377" s="11">
        <v>0.71527777777777801</v>
      </c>
      <c r="B377" s="34">
        <v>44197.715277777781</v>
      </c>
      <c r="C377" s="8">
        <f t="shared" ca="1" si="148"/>
        <v>0.28217539592613883</v>
      </c>
      <c r="D377" s="8">
        <f t="shared" ca="1" si="148"/>
        <v>0.11942550831859566</v>
      </c>
      <c r="E377">
        <f t="shared" ca="1" si="132"/>
        <v>3</v>
      </c>
      <c r="F377" s="6">
        <f t="shared" ca="1" si="133"/>
        <v>2.0833333333333333E-3</v>
      </c>
      <c r="G377" t="str">
        <f t="shared" ca="1" si="134"/>
        <v>Late</v>
      </c>
      <c r="H377" s="5">
        <f t="shared" ca="1" si="135"/>
        <v>0.71736111111111134</v>
      </c>
      <c r="I377">
        <f t="shared" ca="1" si="149"/>
        <v>0.20949844281665198</v>
      </c>
      <c r="J377">
        <f t="shared" ca="1" si="149"/>
        <v>0.5487825855145434</v>
      </c>
      <c r="K377">
        <f t="shared" ca="1" si="136"/>
        <v>23</v>
      </c>
      <c r="L377" s="5">
        <f t="shared" ca="1" si="137"/>
        <v>0.73333333333333361</v>
      </c>
      <c r="M377" s="27">
        <f t="shared" ca="1" si="150"/>
        <v>0.43927433701709484</v>
      </c>
      <c r="N377" s="27">
        <f t="shared" ca="1" si="150"/>
        <v>0.68761245398241366</v>
      </c>
      <c r="O377" s="8">
        <f t="shared" ca="1" si="138"/>
        <v>358</v>
      </c>
      <c r="P377" s="6">
        <f t="shared" ca="1" si="139"/>
        <v>0.24861111111111112</v>
      </c>
      <c r="Q377" s="5">
        <f t="shared" ca="1" si="140"/>
        <v>0.98194444444444473</v>
      </c>
      <c r="R377" s="27">
        <f t="shared" ca="1" si="151"/>
        <v>0.36208043046310878</v>
      </c>
      <c r="S377" s="27">
        <f t="shared" ca="1" si="151"/>
        <v>0.87293253287089478</v>
      </c>
      <c r="T377" s="27">
        <f t="shared" ca="1" si="141"/>
        <v>38</v>
      </c>
      <c r="U377" s="5">
        <f t="shared" ca="1" si="142"/>
        <v>1.0083333333333335</v>
      </c>
      <c r="V377" s="27">
        <f t="shared" ca="1" si="143"/>
        <v>422</v>
      </c>
      <c r="W377" s="35">
        <f t="shared" ca="1" si="144"/>
        <v>44198.008333333339</v>
      </c>
      <c r="X377" s="6" t="str">
        <f t="shared" ca="1" si="145"/>
        <v>Late</v>
      </c>
      <c r="Y377" s="6">
        <f t="shared" ca="1" si="146"/>
        <v>4.8611111196805723E-3</v>
      </c>
      <c r="Z377" s="8">
        <f t="shared" ca="1" si="130"/>
        <v>0</v>
      </c>
      <c r="AA377" s="8">
        <f t="shared" ca="1" si="147"/>
        <v>7</v>
      </c>
      <c r="AB377" s="8">
        <f t="shared" ca="1" si="131"/>
        <v>70</v>
      </c>
    </row>
    <row r="378" spans="1:28">
      <c r="A378" s="3">
        <v>0.71527777777777801</v>
      </c>
      <c r="B378" s="34">
        <v>44197.715277777781</v>
      </c>
      <c r="C378" s="8">
        <f t="shared" ca="1" si="148"/>
        <v>0.29101090046825895</v>
      </c>
      <c r="D378" s="8">
        <f t="shared" ca="1" si="148"/>
        <v>0.80793360458990138</v>
      </c>
      <c r="E378">
        <f t="shared" ca="1" si="132"/>
        <v>36</v>
      </c>
      <c r="F378" s="6">
        <f t="shared" ca="1" si="133"/>
        <v>2.4999999999999998E-2</v>
      </c>
      <c r="G378" t="str">
        <f t="shared" ca="1" si="134"/>
        <v>Late</v>
      </c>
      <c r="H378" s="5">
        <f t="shared" ca="1" si="135"/>
        <v>0.74027777777777803</v>
      </c>
      <c r="I378">
        <f t="shared" ca="1" si="149"/>
        <v>0.35784232210006806</v>
      </c>
      <c r="J378">
        <f t="shared" ca="1" si="149"/>
        <v>0.90557875133362731</v>
      </c>
      <c r="K378">
        <f t="shared" ca="1" si="136"/>
        <v>41</v>
      </c>
      <c r="L378" s="5">
        <f t="shared" ca="1" si="137"/>
        <v>0.76875000000000027</v>
      </c>
      <c r="M378" s="27">
        <f t="shared" ca="1" si="150"/>
        <v>0.61865276311326456</v>
      </c>
      <c r="N378" s="27">
        <f t="shared" ca="1" si="150"/>
        <v>0.95469499037109617</v>
      </c>
      <c r="O378" s="8">
        <f t="shared" ca="1" si="138"/>
        <v>391</v>
      </c>
      <c r="P378" s="6">
        <f t="shared" ca="1" si="139"/>
        <v>0.27152777777777776</v>
      </c>
      <c r="Q378" s="5">
        <f t="shared" ca="1" si="140"/>
        <v>1.0402777777777781</v>
      </c>
      <c r="R378" s="27">
        <f t="shared" ca="1" si="151"/>
        <v>0.92209973580605953</v>
      </c>
      <c r="S378" s="27">
        <f t="shared" ca="1" si="151"/>
        <v>0.51536008989511695</v>
      </c>
      <c r="T378" s="27">
        <f t="shared" ca="1" si="141"/>
        <v>21</v>
      </c>
      <c r="U378" s="5">
        <f t="shared" ca="1" si="142"/>
        <v>1.0548611111111115</v>
      </c>
      <c r="V378" s="27">
        <f t="shared" ca="1" si="143"/>
        <v>489</v>
      </c>
      <c r="W378" s="35">
        <f t="shared" ca="1" si="144"/>
        <v>44198.054861111115</v>
      </c>
      <c r="X378" s="6" t="str">
        <f t="shared" ca="1" si="145"/>
        <v>Late</v>
      </c>
      <c r="Y378" s="6">
        <f t="shared" ca="1" si="146"/>
        <v>5.1388888896326534E-2</v>
      </c>
      <c r="Z378" s="8">
        <f t="shared" ca="1" si="130"/>
        <v>1</v>
      </c>
      <c r="AA378" s="8">
        <f t="shared" ca="1" si="147"/>
        <v>14</v>
      </c>
      <c r="AB378" s="8">
        <f t="shared" ca="1" si="131"/>
        <v>740</v>
      </c>
    </row>
    <row r="379" spans="1:28">
      <c r="A379" s="11">
        <v>0.71527777777777801</v>
      </c>
      <c r="B379" s="34">
        <v>44197.715277777781</v>
      </c>
      <c r="C379" s="8">
        <f t="shared" ca="1" si="148"/>
        <v>0.45736583426681232</v>
      </c>
      <c r="D379" s="8">
        <f t="shared" ca="1" si="148"/>
        <v>0.51838241875322733</v>
      </c>
      <c r="E379">
        <f t="shared" ca="1" si="132"/>
        <v>16</v>
      </c>
      <c r="F379" s="6">
        <f t="shared" ca="1" si="133"/>
        <v>1.1111111111111112E-2</v>
      </c>
      <c r="G379" t="str">
        <f t="shared" ca="1" si="134"/>
        <v>Late</v>
      </c>
      <c r="H379" s="5">
        <f t="shared" ca="1" si="135"/>
        <v>0.72638888888888908</v>
      </c>
      <c r="I379">
        <f t="shared" ca="1" si="149"/>
        <v>0.29546935847404321</v>
      </c>
      <c r="J379">
        <f t="shared" ca="1" si="149"/>
        <v>0.88709692052476441</v>
      </c>
      <c r="K379">
        <f t="shared" ca="1" si="136"/>
        <v>30</v>
      </c>
      <c r="L379" s="5">
        <f t="shared" ca="1" si="137"/>
        <v>0.74722222222222245</v>
      </c>
      <c r="M379" s="27">
        <f t="shared" ca="1" si="150"/>
        <v>0.30533660782668026</v>
      </c>
      <c r="N379" s="27">
        <f t="shared" ca="1" si="150"/>
        <v>0.22443709608508988</v>
      </c>
      <c r="O379" s="8">
        <f t="shared" ca="1" si="138"/>
        <v>327</v>
      </c>
      <c r="P379" s="6">
        <f t="shared" ca="1" si="139"/>
        <v>0.22708333333333333</v>
      </c>
      <c r="Q379" s="5">
        <f t="shared" ca="1" si="140"/>
        <v>0.97430555555555576</v>
      </c>
      <c r="R379" s="27">
        <f t="shared" ca="1" si="151"/>
        <v>0.84946654363958518</v>
      </c>
      <c r="S379" s="27">
        <f t="shared" ca="1" si="151"/>
        <v>4.9712371592787519E-2</v>
      </c>
      <c r="T379" s="27">
        <f t="shared" ca="1" si="141"/>
        <v>7</v>
      </c>
      <c r="U379" s="5">
        <f t="shared" ca="1" si="142"/>
        <v>0.97916666666666685</v>
      </c>
      <c r="V379" s="27">
        <f t="shared" ca="1" si="143"/>
        <v>380</v>
      </c>
      <c r="W379" s="35">
        <f t="shared" ca="1" si="144"/>
        <v>44197.979166666672</v>
      </c>
      <c r="X379" s="6" t="str">
        <f t="shared" ca="1" si="145"/>
        <v>Early Arrival</v>
      </c>
      <c r="Y379" s="6">
        <f t="shared" ca="1" si="146"/>
        <v>2.4305555547471158E-2</v>
      </c>
      <c r="Z379" s="8">
        <f t="shared" ca="1" si="130"/>
        <v>0</v>
      </c>
      <c r="AA379" s="8">
        <f t="shared" ca="1" si="147"/>
        <v>35</v>
      </c>
      <c r="AB379" s="8">
        <f t="shared" ca="1" si="131"/>
        <v>50</v>
      </c>
    </row>
    <row r="380" spans="1:28">
      <c r="A380" s="3">
        <v>0.71527777777777801</v>
      </c>
      <c r="B380" s="34">
        <v>44197.715277777781</v>
      </c>
      <c r="C380" s="8">
        <f t="shared" ca="1" si="148"/>
        <v>0.93050969331081668</v>
      </c>
      <c r="D380" s="8">
        <f t="shared" ca="1" si="148"/>
        <v>0.78851940935580311</v>
      </c>
      <c r="E380">
        <f t="shared" ca="1" si="132"/>
        <v>0</v>
      </c>
      <c r="F380" s="6">
        <f t="shared" ca="1" si="133"/>
        <v>0</v>
      </c>
      <c r="G380" t="str">
        <f t="shared" ca="1" si="134"/>
        <v>On Time</v>
      </c>
      <c r="H380" s="5">
        <f t="shared" ca="1" si="135"/>
        <v>0.71527777777777801</v>
      </c>
      <c r="I380">
        <f t="shared" ca="1" si="149"/>
        <v>0.67327827690769937</v>
      </c>
      <c r="J380">
        <f t="shared" ca="1" si="149"/>
        <v>0.66582166194419301</v>
      </c>
      <c r="K380">
        <f t="shared" ca="1" si="136"/>
        <v>29</v>
      </c>
      <c r="L380" s="5">
        <f t="shared" ca="1" si="137"/>
        <v>0.73541666666666694</v>
      </c>
      <c r="M380" s="27">
        <f t="shared" ca="1" si="150"/>
        <v>0.67273725675315921</v>
      </c>
      <c r="N380" s="27">
        <f t="shared" ca="1" si="150"/>
        <v>0.87656857461064841</v>
      </c>
      <c r="O380" s="8">
        <f t="shared" ca="1" si="138"/>
        <v>378</v>
      </c>
      <c r="P380" s="6">
        <f t="shared" ca="1" si="139"/>
        <v>0.26250000000000001</v>
      </c>
      <c r="Q380" s="5">
        <f t="shared" ca="1" si="140"/>
        <v>0.99791666666666701</v>
      </c>
      <c r="R380" s="27">
        <f t="shared" ca="1" si="151"/>
        <v>9.7415505498190891E-2</v>
      </c>
      <c r="S380" s="27">
        <f t="shared" ca="1" si="151"/>
        <v>0.49928486015906204</v>
      </c>
      <c r="T380" s="27">
        <f t="shared" ca="1" si="141"/>
        <v>21</v>
      </c>
      <c r="U380" s="5">
        <f t="shared" ca="1" si="142"/>
        <v>1.0125000000000004</v>
      </c>
      <c r="V380" s="27">
        <f t="shared" ca="1" si="143"/>
        <v>428</v>
      </c>
      <c r="W380" s="35">
        <f t="shared" ca="1" si="144"/>
        <v>44198.012500000004</v>
      </c>
      <c r="X380" s="6" t="str">
        <f t="shared" ca="1" si="145"/>
        <v>Late</v>
      </c>
      <c r="Y380" s="6">
        <f t="shared" ca="1" si="146"/>
        <v>9.0277777853771113E-3</v>
      </c>
      <c r="Z380" s="8">
        <f t="shared" ca="1" si="130"/>
        <v>0</v>
      </c>
      <c r="AA380" s="8">
        <f t="shared" ca="1" si="147"/>
        <v>13</v>
      </c>
      <c r="AB380" s="8">
        <f t="shared" ca="1" si="131"/>
        <v>130</v>
      </c>
    </row>
    <row r="381" spans="1:28">
      <c r="A381" s="11">
        <v>0.71527777777777801</v>
      </c>
      <c r="B381" s="34">
        <v>44197.715277777781</v>
      </c>
      <c r="C381" s="8">
        <f t="shared" ca="1" si="148"/>
        <v>0.85811290515696015</v>
      </c>
      <c r="D381" s="8">
        <f t="shared" ca="1" si="148"/>
        <v>0.61943496707006518</v>
      </c>
      <c r="E381">
        <f t="shared" ca="1" si="132"/>
        <v>-3</v>
      </c>
      <c r="F381" s="6">
        <f t="shared" ca="1" si="133"/>
        <v>2.0833333333333333E-3</v>
      </c>
      <c r="G381" t="str">
        <f t="shared" ca="1" si="134"/>
        <v>Early Departure</v>
      </c>
      <c r="H381" s="5">
        <f t="shared" ca="1" si="135"/>
        <v>0.71319444444444469</v>
      </c>
      <c r="I381">
        <f t="shared" ca="1" si="149"/>
        <v>0.44168808522442682</v>
      </c>
      <c r="J381">
        <f t="shared" ca="1" si="149"/>
        <v>0.24873411288677327</v>
      </c>
      <c r="K381">
        <f t="shared" ca="1" si="136"/>
        <v>16</v>
      </c>
      <c r="L381" s="5">
        <f t="shared" ca="1" si="137"/>
        <v>0.72430555555555576</v>
      </c>
      <c r="M381" s="27">
        <f t="shared" ca="1" si="150"/>
        <v>0.28434468749476849</v>
      </c>
      <c r="N381" s="27">
        <f t="shared" ca="1" si="150"/>
        <v>0.91464601421978875</v>
      </c>
      <c r="O381" s="8">
        <f t="shared" ca="1" si="138"/>
        <v>358</v>
      </c>
      <c r="P381" s="6">
        <f t="shared" ca="1" si="139"/>
        <v>0.24861111111111112</v>
      </c>
      <c r="Q381" s="5">
        <f t="shared" ca="1" si="140"/>
        <v>0.97291666666666687</v>
      </c>
      <c r="R381" s="27">
        <f t="shared" ca="1" si="151"/>
        <v>3.578435216680198E-2</v>
      </c>
      <c r="S381" s="27">
        <f t="shared" ca="1" si="151"/>
        <v>0.48381198985976936</v>
      </c>
      <c r="T381" s="27">
        <f t="shared" ca="1" si="141"/>
        <v>14</v>
      </c>
      <c r="U381" s="5">
        <f t="shared" ca="1" si="142"/>
        <v>0.98263888888888906</v>
      </c>
      <c r="V381" s="27">
        <f t="shared" ca="1" si="143"/>
        <v>385</v>
      </c>
      <c r="W381" s="35">
        <f t="shared" ca="1" si="144"/>
        <v>44197.982638888891</v>
      </c>
      <c r="X381" s="6" t="str">
        <f t="shared" ca="1" si="145"/>
        <v>Early Arrival</v>
      </c>
      <c r="Y381" s="6">
        <f t="shared" ca="1" si="146"/>
        <v>2.0833333328482695E-2</v>
      </c>
      <c r="Z381" s="8">
        <f t="shared" ca="1" si="130"/>
        <v>0</v>
      </c>
      <c r="AA381" s="8">
        <f t="shared" ca="1" si="147"/>
        <v>30</v>
      </c>
      <c r="AB381" s="8">
        <f t="shared" ca="1" si="131"/>
        <v>-300</v>
      </c>
    </row>
    <row r="382" spans="1:28">
      <c r="A382" s="3">
        <v>0.71527777777777801</v>
      </c>
      <c r="B382" s="34">
        <v>44197.715277777781</v>
      </c>
      <c r="C382" s="8">
        <f t="shared" ca="1" si="148"/>
        <v>0.80502591603946716</v>
      </c>
      <c r="D382" s="8">
        <f t="shared" ca="1" si="148"/>
        <v>0.38971305575531512</v>
      </c>
      <c r="E382">
        <f t="shared" ca="1" si="132"/>
        <v>-2</v>
      </c>
      <c r="F382" s="6">
        <f t="shared" ca="1" si="133"/>
        <v>1.3888888888888889E-3</v>
      </c>
      <c r="G382" t="str">
        <f t="shared" ca="1" si="134"/>
        <v>Early Departure</v>
      </c>
      <c r="H382" s="5">
        <f t="shared" ca="1" si="135"/>
        <v>0.71388888888888913</v>
      </c>
      <c r="I382">
        <f t="shared" ca="1" si="149"/>
        <v>0.73103684681896119</v>
      </c>
      <c r="J382">
        <f t="shared" ca="1" si="149"/>
        <v>2.829136578530933E-2</v>
      </c>
      <c r="K382">
        <f t="shared" ca="1" si="136"/>
        <v>11</v>
      </c>
      <c r="L382" s="5">
        <f t="shared" ca="1" si="137"/>
        <v>0.72152777777777799</v>
      </c>
      <c r="M382" s="27">
        <f t="shared" ca="1" si="150"/>
        <v>0.26298016050307471</v>
      </c>
      <c r="N382" s="27">
        <f t="shared" ca="1" si="150"/>
        <v>0.7567516449436178</v>
      </c>
      <c r="O382" s="8">
        <f t="shared" ca="1" si="138"/>
        <v>353</v>
      </c>
      <c r="P382" s="6">
        <f t="shared" ca="1" si="139"/>
        <v>0.24513888888888888</v>
      </c>
      <c r="Q382" s="5">
        <f t="shared" ca="1" si="140"/>
        <v>0.9666666666666669</v>
      </c>
      <c r="R382" s="27">
        <f t="shared" ca="1" si="151"/>
        <v>0.62119896644843942</v>
      </c>
      <c r="S382" s="27">
        <f t="shared" ca="1" si="151"/>
        <v>0.75977660101284938</v>
      </c>
      <c r="T382" s="27">
        <f t="shared" ca="1" si="141"/>
        <v>32</v>
      </c>
      <c r="U382" s="5">
        <f t="shared" ca="1" si="142"/>
        <v>0.98888888888888915</v>
      </c>
      <c r="V382" s="27">
        <f t="shared" ca="1" si="143"/>
        <v>394</v>
      </c>
      <c r="W382" s="35">
        <f t="shared" ca="1" si="144"/>
        <v>44197.988888888889</v>
      </c>
      <c r="X382" s="6" t="str">
        <f t="shared" ca="1" si="145"/>
        <v>Early Arrival</v>
      </c>
      <c r="Y382" s="6">
        <f t="shared" ca="1" si="146"/>
        <v>1.4583333329937886E-2</v>
      </c>
      <c r="Z382" s="8">
        <f t="shared" ca="1" si="130"/>
        <v>0</v>
      </c>
      <c r="AA382" s="8">
        <f t="shared" ca="1" si="147"/>
        <v>21</v>
      </c>
      <c r="AB382" s="8">
        <f t="shared" ca="1" si="131"/>
        <v>-210</v>
      </c>
    </row>
    <row r="383" spans="1:28">
      <c r="A383" s="11">
        <v>0.71527777777777801</v>
      </c>
      <c r="B383" s="34">
        <v>44197.715277777781</v>
      </c>
      <c r="C383" s="8">
        <f t="shared" ca="1" si="148"/>
        <v>0.33373192948800812</v>
      </c>
      <c r="D383" s="8">
        <f t="shared" ca="1" si="148"/>
        <v>0.21022047408729727</v>
      </c>
      <c r="E383">
        <f t="shared" ca="1" si="132"/>
        <v>5</v>
      </c>
      <c r="F383" s="6">
        <f t="shared" ca="1" si="133"/>
        <v>3.472222222222222E-3</v>
      </c>
      <c r="G383" t="str">
        <f t="shared" ca="1" si="134"/>
        <v>Late</v>
      </c>
      <c r="H383" s="5">
        <f t="shared" ca="1" si="135"/>
        <v>0.71875000000000022</v>
      </c>
      <c r="I383">
        <f t="shared" ca="1" si="149"/>
        <v>2.1315198078428077E-2</v>
      </c>
      <c r="J383">
        <f t="shared" ca="1" si="149"/>
        <v>0.85578068769695559</v>
      </c>
      <c r="K383">
        <f t="shared" ca="1" si="136"/>
        <v>29</v>
      </c>
      <c r="L383" s="5">
        <f t="shared" ca="1" si="137"/>
        <v>0.73888888888888915</v>
      </c>
      <c r="M383" s="27">
        <f t="shared" ca="1" si="150"/>
        <v>0.68142133601112875</v>
      </c>
      <c r="N383" s="27">
        <f t="shared" ca="1" si="150"/>
        <v>0.72252148025913043</v>
      </c>
      <c r="O383" s="8">
        <f t="shared" ca="1" si="138"/>
        <v>361</v>
      </c>
      <c r="P383" s="6">
        <f t="shared" ca="1" si="139"/>
        <v>0.25069444444444444</v>
      </c>
      <c r="Q383" s="5">
        <f t="shared" ca="1" si="140"/>
        <v>0.98958333333333359</v>
      </c>
      <c r="R383" s="27">
        <f t="shared" ca="1" si="151"/>
        <v>0.81669305991301588</v>
      </c>
      <c r="S383" s="27">
        <f t="shared" ca="1" si="151"/>
        <v>0.61893617217824048</v>
      </c>
      <c r="T383" s="27">
        <f t="shared" ca="1" si="141"/>
        <v>25</v>
      </c>
      <c r="U383" s="5">
        <f t="shared" ca="1" si="142"/>
        <v>1.0069444444444446</v>
      </c>
      <c r="V383" s="27">
        <f t="shared" ca="1" si="143"/>
        <v>420</v>
      </c>
      <c r="W383" s="35">
        <f t="shared" ca="1" si="144"/>
        <v>44198.006944444445</v>
      </c>
      <c r="X383" s="6" t="str">
        <f t="shared" ca="1" si="145"/>
        <v>Late</v>
      </c>
      <c r="Y383" s="6">
        <f t="shared" ca="1" si="146"/>
        <v>3.4722222262644209E-3</v>
      </c>
      <c r="Z383" s="8">
        <f t="shared" ca="1" si="130"/>
        <v>0</v>
      </c>
      <c r="AA383" s="8">
        <f t="shared" ca="1" si="147"/>
        <v>5</v>
      </c>
      <c r="AB383" s="8">
        <f t="shared" ca="1" si="131"/>
        <v>50</v>
      </c>
    </row>
    <row r="384" spans="1:28">
      <c r="A384" s="3">
        <v>0.71527777777777801</v>
      </c>
      <c r="B384" s="34">
        <v>44197.715277777781</v>
      </c>
      <c r="C384" s="8">
        <f t="shared" ca="1" si="148"/>
        <v>0.35960767453662446</v>
      </c>
      <c r="D384" s="8">
        <f t="shared" ca="1" si="148"/>
        <v>0.9504891565619541</v>
      </c>
      <c r="E384">
        <f t="shared" ca="1" si="132"/>
        <v>66</v>
      </c>
      <c r="F384" s="6">
        <f t="shared" ca="1" si="133"/>
        <v>4.5833333333333337E-2</v>
      </c>
      <c r="G384" t="str">
        <f t="shared" ca="1" si="134"/>
        <v>Late</v>
      </c>
      <c r="H384" s="5">
        <f t="shared" ca="1" si="135"/>
        <v>0.76111111111111129</v>
      </c>
      <c r="I384">
        <f t="shared" ca="1" si="149"/>
        <v>1.3294970500122183E-2</v>
      </c>
      <c r="J384">
        <f t="shared" ca="1" si="149"/>
        <v>0.51889774167643776</v>
      </c>
      <c r="K384">
        <f t="shared" ca="1" si="136"/>
        <v>23</v>
      </c>
      <c r="L384" s="5">
        <f t="shared" ca="1" si="137"/>
        <v>0.77708333333333357</v>
      </c>
      <c r="M384" s="27">
        <f t="shared" ca="1" si="150"/>
        <v>0.61577063714582414</v>
      </c>
      <c r="N384" s="27">
        <f t="shared" ca="1" si="150"/>
        <v>0.31120576749492146</v>
      </c>
      <c r="O384" s="8">
        <f t="shared" ca="1" si="138"/>
        <v>333</v>
      </c>
      <c r="P384" s="6">
        <f t="shared" ca="1" si="139"/>
        <v>0.23124999999999998</v>
      </c>
      <c r="Q384" s="5">
        <f t="shared" ca="1" si="140"/>
        <v>1.0083333333333335</v>
      </c>
      <c r="R384" s="27">
        <f t="shared" ca="1" si="151"/>
        <v>0.18374083375674677</v>
      </c>
      <c r="S384" s="27">
        <f t="shared" ca="1" si="151"/>
        <v>0.758742375600023</v>
      </c>
      <c r="T384" s="27">
        <f t="shared" ca="1" si="141"/>
        <v>31</v>
      </c>
      <c r="U384" s="5">
        <f t="shared" ca="1" si="142"/>
        <v>1.0298611111111113</v>
      </c>
      <c r="V384" s="27">
        <f t="shared" ca="1" si="143"/>
        <v>453</v>
      </c>
      <c r="W384" s="35">
        <f t="shared" ca="1" si="144"/>
        <v>44198.029861111114</v>
      </c>
      <c r="X384" s="6" t="str">
        <f t="shared" ca="1" si="145"/>
        <v>Late</v>
      </c>
      <c r="Y384" s="6">
        <f t="shared" ca="1" si="146"/>
        <v>2.6388888894871343E-2</v>
      </c>
      <c r="Z384" s="8">
        <f t="shared" ca="1" si="130"/>
        <v>0</v>
      </c>
      <c r="AA384" s="8">
        <f t="shared" ca="1" si="147"/>
        <v>38</v>
      </c>
      <c r="AB384" s="8">
        <f t="shared" ca="1" si="131"/>
        <v>380</v>
      </c>
    </row>
    <row r="385" spans="1:28">
      <c r="A385" s="11">
        <v>0.71527777777777801</v>
      </c>
      <c r="B385" s="34">
        <v>44197.715277777781</v>
      </c>
      <c r="C385" s="8">
        <f t="shared" ca="1" si="148"/>
        <v>0.89310613690898089</v>
      </c>
      <c r="D385" s="8">
        <f t="shared" ca="1" si="148"/>
        <v>0.20769271292025759</v>
      </c>
      <c r="E385">
        <f t="shared" ca="1" si="132"/>
        <v>-1</v>
      </c>
      <c r="F385" s="6">
        <f t="shared" ca="1" si="133"/>
        <v>6.9444444444444447E-4</v>
      </c>
      <c r="G385" t="str">
        <f t="shared" ca="1" si="134"/>
        <v>Early Departure</v>
      </c>
      <c r="H385" s="5">
        <f t="shared" ca="1" si="135"/>
        <v>0.71458333333333357</v>
      </c>
      <c r="I385">
        <f t="shared" ca="1" si="149"/>
        <v>0.81211251889458591</v>
      </c>
      <c r="J385">
        <f t="shared" ca="1" si="149"/>
        <v>7.8263363942529751E-2</v>
      </c>
      <c r="K385">
        <f t="shared" ca="1" si="136"/>
        <v>12</v>
      </c>
      <c r="L385" s="5">
        <f t="shared" ca="1" si="137"/>
        <v>0.72291666666666687</v>
      </c>
      <c r="M385" s="27">
        <f t="shared" ca="1" si="150"/>
        <v>0.98096186026095222</v>
      </c>
      <c r="N385" s="27">
        <f t="shared" ca="1" si="150"/>
        <v>0.3610867970493542</v>
      </c>
      <c r="O385" s="8">
        <f t="shared" ca="1" si="138"/>
        <v>336</v>
      </c>
      <c r="P385" s="6">
        <f t="shared" ca="1" si="139"/>
        <v>0.23333333333333331</v>
      </c>
      <c r="Q385" s="5">
        <f t="shared" ca="1" si="140"/>
        <v>0.95625000000000016</v>
      </c>
      <c r="R385" s="27">
        <f t="shared" ca="1" si="151"/>
        <v>0.31309533708219706</v>
      </c>
      <c r="S385" s="27">
        <f t="shared" ca="1" si="151"/>
        <v>0.56234735016606074</v>
      </c>
      <c r="T385" s="27">
        <f t="shared" ca="1" si="141"/>
        <v>23</v>
      </c>
      <c r="U385" s="5">
        <f t="shared" ca="1" si="142"/>
        <v>0.97222222222222243</v>
      </c>
      <c r="V385" s="27">
        <f t="shared" ca="1" si="143"/>
        <v>370</v>
      </c>
      <c r="W385" s="35">
        <f t="shared" ca="1" si="144"/>
        <v>44197.972222222226</v>
      </c>
      <c r="X385" s="6" t="str">
        <f t="shared" ca="1" si="145"/>
        <v>Early Arrival</v>
      </c>
      <c r="Y385" s="6">
        <f t="shared" ca="1" si="146"/>
        <v>3.1249999992724042E-2</v>
      </c>
      <c r="Z385" s="8">
        <f t="shared" ca="1" si="130"/>
        <v>0</v>
      </c>
      <c r="AA385" s="8">
        <f t="shared" ca="1" si="147"/>
        <v>45</v>
      </c>
      <c r="AB385" s="8">
        <f t="shared" ca="1" si="131"/>
        <v>150</v>
      </c>
    </row>
    <row r="386" spans="1:28">
      <c r="A386" s="3">
        <v>0.71527777777777801</v>
      </c>
      <c r="B386" s="34">
        <v>44197.715277777781</v>
      </c>
      <c r="C386" s="8">
        <f t="shared" ca="1" si="148"/>
        <v>0.95333995636130953</v>
      </c>
      <c r="D386" s="8">
        <f t="shared" ca="1" si="148"/>
        <v>0.9380542999890733</v>
      </c>
      <c r="E386">
        <f t="shared" ca="1" si="132"/>
        <v>0</v>
      </c>
      <c r="F386" s="6">
        <f t="shared" ca="1" si="133"/>
        <v>0</v>
      </c>
      <c r="G386" t="str">
        <f t="shared" ca="1" si="134"/>
        <v>On Time</v>
      </c>
      <c r="H386" s="5">
        <f t="shared" ca="1" si="135"/>
        <v>0.71527777777777801</v>
      </c>
      <c r="I386">
        <f t="shared" ca="1" si="149"/>
        <v>0.46858212542792621</v>
      </c>
      <c r="J386">
        <f t="shared" ca="1" si="149"/>
        <v>0.80936398957520517</v>
      </c>
      <c r="K386">
        <f t="shared" ca="1" si="136"/>
        <v>35</v>
      </c>
      <c r="L386" s="5">
        <f t="shared" ca="1" si="137"/>
        <v>0.73958333333333359</v>
      </c>
      <c r="M386" s="27">
        <f t="shared" ca="1" si="150"/>
        <v>0.64634487161806109</v>
      </c>
      <c r="N386" s="27">
        <f t="shared" ca="1" si="150"/>
        <v>0.9836917495807822</v>
      </c>
      <c r="O386" s="8">
        <f t="shared" ca="1" si="138"/>
        <v>399</v>
      </c>
      <c r="P386" s="6">
        <f t="shared" ca="1" si="139"/>
        <v>0.27708333333333335</v>
      </c>
      <c r="Q386" s="5">
        <f t="shared" ca="1" si="140"/>
        <v>1.0166666666666671</v>
      </c>
      <c r="R386" s="27">
        <f t="shared" ca="1" si="151"/>
        <v>0.85104694463423147</v>
      </c>
      <c r="S386" s="27">
        <f t="shared" ca="1" si="151"/>
        <v>0.89765977117522</v>
      </c>
      <c r="T386" s="27">
        <f t="shared" ca="1" si="141"/>
        <v>40</v>
      </c>
      <c r="U386" s="5">
        <f t="shared" ca="1" si="142"/>
        <v>1.0444444444444447</v>
      </c>
      <c r="V386" s="27">
        <f t="shared" ca="1" si="143"/>
        <v>474</v>
      </c>
      <c r="W386" s="35">
        <f t="shared" ca="1" si="144"/>
        <v>44198.044444444451</v>
      </c>
      <c r="X386" s="6" t="str">
        <f t="shared" ca="1" si="145"/>
        <v>Late</v>
      </c>
      <c r="Y386" s="6">
        <f t="shared" ca="1" si="146"/>
        <v>4.0972222232085187E-2</v>
      </c>
      <c r="Z386" s="8">
        <f t="shared" ca="1" si="130"/>
        <v>0</v>
      </c>
      <c r="AA386" s="8">
        <f t="shared" ca="1" si="147"/>
        <v>59</v>
      </c>
      <c r="AB386" s="8">
        <f t="shared" ca="1" si="131"/>
        <v>590</v>
      </c>
    </row>
    <row r="387" spans="1:28">
      <c r="A387" s="11">
        <v>0.71527777777777801</v>
      </c>
      <c r="B387" s="34">
        <v>44197.715277777781</v>
      </c>
      <c r="C387" s="8">
        <f t="shared" ca="1" si="148"/>
        <v>0.64240587483762746</v>
      </c>
      <c r="D387" s="8">
        <f t="shared" ca="1" si="148"/>
        <v>0.24270031328368902</v>
      </c>
      <c r="E387">
        <f t="shared" ca="1" si="132"/>
        <v>-1</v>
      </c>
      <c r="F387" s="6">
        <f t="shared" ca="1" si="133"/>
        <v>6.9444444444444447E-4</v>
      </c>
      <c r="G387" t="str">
        <f t="shared" ca="1" si="134"/>
        <v>Early Departure</v>
      </c>
      <c r="H387" s="5">
        <f t="shared" ca="1" si="135"/>
        <v>0.71458333333333357</v>
      </c>
      <c r="I387">
        <f t="shared" ca="1" si="149"/>
        <v>0.74793965069317414</v>
      </c>
      <c r="J387">
        <f t="shared" ca="1" si="149"/>
        <v>0.65086436815974724</v>
      </c>
      <c r="K387">
        <f t="shared" ca="1" si="136"/>
        <v>29</v>
      </c>
      <c r="L387" s="5">
        <f t="shared" ca="1" si="137"/>
        <v>0.7347222222222225</v>
      </c>
      <c r="M387" s="27">
        <f t="shared" ca="1" si="150"/>
        <v>0.96937956586839469</v>
      </c>
      <c r="N387" s="27">
        <f t="shared" ca="1" si="150"/>
        <v>0.71160518624077185</v>
      </c>
      <c r="O387" s="8">
        <f t="shared" ca="1" si="138"/>
        <v>360</v>
      </c>
      <c r="P387" s="6">
        <f t="shared" ca="1" si="139"/>
        <v>0.25</v>
      </c>
      <c r="Q387" s="5">
        <f t="shared" ca="1" si="140"/>
        <v>0.9847222222222225</v>
      </c>
      <c r="R387" s="27">
        <f t="shared" ca="1" si="151"/>
        <v>0.88110088574527812</v>
      </c>
      <c r="S387" s="27">
        <f t="shared" ca="1" si="151"/>
        <v>0.53191783172546858</v>
      </c>
      <c r="T387" s="27">
        <f t="shared" ca="1" si="141"/>
        <v>22</v>
      </c>
      <c r="U387" s="5">
        <f t="shared" ca="1" si="142"/>
        <v>1.0000000000000002</v>
      </c>
      <c r="V387" s="27">
        <f t="shared" ca="1" si="143"/>
        <v>410</v>
      </c>
      <c r="W387" s="35">
        <f t="shared" ca="1" si="144"/>
        <v>44198</v>
      </c>
      <c r="X387" s="6" t="str">
        <f t="shared" ca="1" si="145"/>
        <v>Early Arrival</v>
      </c>
      <c r="Y387" s="6">
        <f t="shared" ca="1" si="146"/>
        <v>3.4722222189884633E-3</v>
      </c>
      <c r="Z387" s="8">
        <f t="shared" ref="Z387:Z450" ca="1" si="152">HOUR(Y387)</f>
        <v>0</v>
      </c>
      <c r="AA387" s="8">
        <f t="shared" ca="1" si="147"/>
        <v>5</v>
      </c>
      <c r="AB387" s="8">
        <f t="shared" ref="AB387:AB450" ca="1" si="153">IF(X387="Early Arrival",IF(((Z387*60)+AA387)&lt;=$AF$5,((Z387*60)+AA387)*(-$AF$8),(((Z387*60)+AA387)-$AF$5)*$AF$6),((Z387*60)+AA387)*($AF$8))</f>
        <v>-50</v>
      </c>
    </row>
    <row r="388" spans="1:28">
      <c r="A388" s="3">
        <v>0.71527777777777801</v>
      </c>
      <c r="B388" s="34">
        <v>44197.715277777781</v>
      </c>
      <c r="C388" s="8">
        <f t="shared" ca="1" si="148"/>
        <v>5.9116721892563673E-3</v>
      </c>
      <c r="D388" s="8">
        <f t="shared" ca="1" si="148"/>
        <v>0.42273532940395042</v>
      </c>
      <c r="E388">
        <f t="shared" ca="1" si="132"/>
        <v>12</v>
      </c>
      <c r="F388" s="6">
        <f t="shared" ca="1" si="133"/>
        <v>8.3333333333333332E-3</v>
      </c>
      <c r="G388" t="str">
        <f t="shared" ca="1" si="134"/>
        <v>Late</v>
      </c>
      <c r="H388" s="5">
        <f t="shared" ca="1" si="135"/>
        <v>0.72361111111111132</v>
      </c>
      <c r="I388">
        <f t="shared" ca="1" si="149"/>
        <v>0.83251185461844424</v>
      </c>
      <c r="J388">
        <f t="shared" ca="1" si="149"/>
        <v>0.28747199690418446</v>
      </c>
      <c r="K388">
        <f t="shared" ca="1" si="136"/>
        <v>17</v>
      </c>
      <c r="L388" s="5">
        <f t="shared" ca="1" si="137"/>
        <v>0.73541666666666683</v>
      </c>
      <c r="M388" s="27">
        <f t="shared" ca="1" si="150"/>
        <v>0.90257757681135353</v>
      </c>
      <c r="N388" s="27">
        <f t="shared" ca="1" si="150"/>
        <v>0.58100693447240981</v>
      </c>
      <c r="O388" s="8">
        <f t="shared" ca="1" si="138"/>
        <v>350</v>
      </c>
      <c r="P388" s="6">
        <f t="shared" ca="1" si="139"/>
        <v>0.24305555555555555</v>
      </c>
      <c r="Q388" s="5">
        <f t="shared" ca="1" si="140"/>
        <v>0.97847222222222241</v>
      </c>
      <c r="R388" s="27">
        <f t="shared" ca="1" si="151"/>
        <v>0.61266111140319912</v>
      </c>
      <c r="S388" s="27">
        <f t="shared" ca="1" si="151"/>
        <v>0.52362658583806843</v>
      </c>
      <c r="T388" s="27">
        <f t="shared" ca="1" si="141"/>
        <v>22</v>
      </c>
      <c r="U388" s="5">
        <f t="shared" ca="1" si="142"/>
        <v>0.99375000000000013</v>
      </c>
      <c r="V388" s="27">
        <f t="shared" ca="1" si="143"/>
        <v>401</v>
      </c>
      <c r="W388" s="35">
        <f t="shared" ca="1" si="144"/>
        <v>44197.993750000001</v>
      </c>
      <c r="X388" s="6" t="str">
        <f t="shared" ca="1" si="145"/>
        <v>Early Arrival</v>
      </c>
      <c r="Y388" s="6">
        <f t="shared" ca="1" si="146"/>
        <v>9.7222222175332718E-3</v>
      </c>
      <c r="Z388" s="8">
        <f t="shared" ca="1" si="152"/>
        <v>0</v>
      </c>
      <c r="AA388" s="8">
        <f t="shared" ca="1" si="147"/>
        <v>14</v>
      </c>
      <c r="AB388" s="8">
        <f t="shared" ca="1" si="153"/>
        <v>-140</v>
      </c>
    </row>
    <row r="389" spans="1:28">
      <c r="A389" s="11">
        <v>0.71527777777777801</v>
      </c>
      <c r="B389" s="34">
        <v>44197.715277777781</v>
      </c>
      <c r="C389" s="8">
        <f t="shared" ca="1" si="148"/>
        <v>0.21163622592312237</v>
      </c>
      <c r="D389" s="8">
        <f t="shared" ca="1" si="148"/>
        <v>0.42361945824231662</v>
      </c>
      <c r="E389">
        <f t="shared" ca="1" si="132"/>
        <v>12</v>
      </c>
      <c r="F389" s="6">
        <f t="shared" ca="1" si="133"/>
        <v>8.3333333333333332E-3</v>
      </c>
      <c r="G389" t="str">
        <f t="shared" ca="1" si="134"/>
        <v>Late</v>
      </c>
      <c r="H389" s="5">
        <f t="shared" ca="1" si="135"/>
        <v>0.72361111111111132</v>
      </c>
      <c r="I389">
        <f t="shared" ca="1" si="149"/>
        <v>0.51304948674667661</v>
      </c>
      <c r="J389">
        <f t="shared" ca="1" si="149"/>
        <v>0.1824128921486291</v>
      </c>
      <c r="K389">
        <f t="shared" ca="1" si="136"/>
        <v>15</v>
      </c>
      <c r="L389" s="5">
        <f t="shared" ca="1" si="137"/>
        <v>0.73402777777777795</v>
      </c>
      <c r="M389" s="27">
        <f t="shared" ca="1" si="150"/>
        <v>0.96552674794827253</v>
      </c>
      <c r="N389" s="27">
        <f t="shared" ca="1" si="150"/>
        <v>0.34170268893205868</v>
      </c>
      <c r="O389" s="8">
        <f t="shared" ca="1" si="138"/>
        <v>334</v>
      </c>
      <c r="P389" s="6">
        <f t="shared" ca="1" si="139"/>
        <v>0.23194444444444443</v>
      </c>
      <c r="Q389" s="5">
        <f t="shared" ca="1" si="140"/>
        <v>0.96597222222222234</v>
      </c>
      <c r="R389" s="27">
        <f t="shared" ca="1" si="151"/>
        <v>0.81477780911447384</v>
      </c>
      <c r="S389" s="27">
        <f t="shared" ca="1" si="151"/>
        <v>5.8195497907067129E-2</v>
      </c>
      <c r="T389" s="27">
        <f t="shared" ca="1" si="141"/>
        <v>8</v>
      </c>
      <c r="U389" s="5">
        <f t="shared" ca="1" si="142"/>
        <v>0.97152777777777788</v>
      </c>
      <c r="V389" s="27">
        <f t="shared" ca="1" si="143"/>
        <v>369</v>
      </c>
      <c r="W389" s="35">
        <f t="shared" ca="1" si="144"/>
        <v>44197.97152777778</v>
      </c>
      <c r="X389" s="6" t="str">
        <f t="shared" ca="1" si="145"/>
        <v>Early Arrival</v>
      </c>
      <c r="Y389" s="6">
        <f t="shared" ca="1" si="146"/>
        <v>3.1944444439432118E-2</v>
      </c>
      <c r="Z389" s="8">
        <f t="shared" ca="1" si="152"/>
        <v>0</v>
      </c>
      <c r="AA389" s="8">
        <f t="shared" ca="1" si="147"/>
        <v>46</v>
      </c>
      <c r="AB389" s="8">
        <f t="shared" ca="1" si="153"/>
        <v>160</v>
      </c>
    </row>
    <row r="390" spans="1:28">
      <c r="A390" s="3">
        <v>0.71527777777777801</v>
      </c>
      <c r="B390" s="34">
        <v>44197.715277777781</v>
      </c>
      <c r="C390" s="8">
        <f t="shared" ca="1" si="148"/>
        <v>0.24652329476596346</v>
      </c>
      <c r="D390" s="8">
        <f t="shared" ca="1" si="148"/>
        <v>0.84422683721163605</v>
      </c>
      <c r="E390">
        <f t="shared" ca="1" si="132"/>
        <v>41</v>
      </c>
      <c r="F390" s="6">
        <f t="shared" ca="1" si="133"/>
        <v>2.8472222222222222E-2</v>
      </c>
      <c r="G390" t="str">
        <f t="shared" ca="1" si="134"/>
        <v>Late</v>
      </c>
      <c r="H390" s="5">
        <f t="shared" ca="1" si="135"/>
        <v>0.74375000000000024</v>
      </c>
      <c r="I390">
        <f t="shared" ca="1" si="149"/>
        <v>0.30415595736806811</v>
      </c>
      <c r="J390">
        <f t="shared" ca="1" si="149"/>
        <v>0.88232160540952476</v>
      </c>
      <c r="K390">
        <f t="shared" ca="1" si="136"/>
        <v>29</v>
      </c>
      <c r="L390" s="5">
        <f t="shared" ca="1" si="137"/>
        <v>0.76388888888888917</v>
      </c>
      <c r="M390" s="27">
        <f t="shared" ca="1" si="150"/>
        <v>0.24332695242532665</v>
      </c>
      <c r="N390" s="27">
        <f t="shared" ca="1" si="150"/>
        <v>0.79073085526846798</v>
      </c>
      <c r="O390" s="8">
        <f t="shared" ca="1" si="138"/>
        <v>354</v>
      </c>
      <c r="P390" s="6">
        <f t="shared" ca="1" si="139"/>
        <v>0.24583333333333335</v>
      </c>
      <c r="Q390" s="5">
        <f t="shared" ca="1" si="140"/>
        <v>1.0097222222222224</v>
      </c>
      <c r="R390" s="27">
        <f t="shared" ca="1" si="151"/>
        <v>0.78624139416209338</v>
      </c>
      <c r="S390" s="27">
        <f t="shared" ca="1" si="151"/>
        <v>0.91883671012433665</v>
      </c>
      <c r="T390" s="27">
        <f t="shared" ca="1" si="141"/>
        <v>42</v>
      </c>
      <c r="U390" s="5">
        <f t="shared" ca="1" si="142"/>
        <v>1.038888888888889</v>
      </c>
      <c r="V390" s="27">
        <f t="shared" ca="1" si="143"/>
        <v>466</v>
      </c>
      <c r="W390" s="35">
        <f t="shared" ca="1" si="144"/>
        <v>44198.038888888892</v>
      </c>
      <c r="X390" s="6" t="str">
        <f t="shared" ca="1" si="145"/>
        <v>Late</v>
      </c>
      <c r="Y390" s="6">
        <f t="shared" ca="1" si="146"/>
        <v>3.5416666672972497E-2</v>
      </c>
      <c r="Z390" s="8">
        <f t="shared" ca="1" si="152"/>
        <v>0</v>
      </c>
      <c r="AA390" s="8">
        <f t="shared" ca="1" si="147"/>
        <v>51</v>
      </c>
      <c r="AB390" s="8">
        <f t="shared" ca="1" si="153"/>
        <v>510</v>
      </c>
    </row>
    <row r="391" spans="1:28">
      <c r="A391" s="11">
        <v>0.71527777777777801</v>
      </c>
      <c r="B391" s="34">
        <v>44197.715277777781</v>
      </c>
      <c r="C391" s="8">
        <f t="shared" ca="1" si="148"/>
        <v>0.93147793076235086</v>
      </c>
      <c r="D391" s="8">
        <f t="shared" ca="1" si="148"/>
        <v>0.18269269105336128</v>
      </c>
      <c r="E391">
        <f t="shared" ca="1" si="132"/>
        <v>0</v>
      </c>
      <c r="F391" s="6">
        <f t="shared" ca="1" si="133"/>
        <v>0</v>
      </c>
      <c r="G391" t="str">
        <f t="shared" ca="1" si="134"/>
        <v>On Time</v>
      </c>
      <c r="H391" s="5">
        <f t="shared" ca="1" si="135"/>
        <v>0.71527777777777801</v>
      </c>
      <c r="I391">
        <f t="shared" ca="1" si="149"/>
        <v>0.15396425995382046</v>
      </c>
      <c r="J391">
        <f t="shared" ca="1" si="149"/>
        <v>0.74286112130109838</v>
      </c>
      <c r="K391">
        <f t="shared" ca="1" si="136"/>
        <v>27</v>
      </c>
      <c r="L391" s="5">
        <f t="shared" ca="1" si="137"/>
        <v>0.73402777777777806</v>
      </c>
      <c r="M391" s="27">
        <f t="shared" ca="1" si="150"/>
        <v>0.20323022103448707</v>
      </c>
      <c r="N391" s="27">
        <f t="shared" ca="1" si="150"/>
        <v>0.41271787136661153</v>
      </c>
      <c r="O391" s="8">
        <f t="shared" ca="1" si="138"/>
        <v>338</v>
      </c>
      <c r="P391" s="6">
        <f t="shared" ca="1" si="139"/>
        <v>0.23472222222222219</v>
      </c>
      <c r="Q391" s="5">
        <f t="shared" ca="1" si="140"/>
        <v>0.96875000000000022</v>
      </c>
      <c r="R391" s="27">
        <f t="shared" ca="1" si="151"/>
        <v>0.21333235102999359</v>
      </c>
      <c r="S391" s="27">
        <f t="shared" ca="1" si="151"/>
        <v>0.70249080566482014</v>
      </c>
      <c r="T391" s="27">
        <f t="shared" ca="1" si="141"/>
        <v>29</v>
      </c>
      <c r="U391" s="5">
        <f t="shared" ca="1" si="142"/>
        <v>0.98888888888888915</v>
      </c>
      <c r="V391" s="27">
        <f t="shared" ca="1" si="143"/>
        <v>394</v>
      </c>
      <c r="W391" s="35">
        <f t="shared" ca="1" si="144"/>
        <v>44197.988888888889</v>
      </c>
      <c r="X391" s="6" t="str">
        <f t="shared" ca="1" si="145"/>
        <v>Early Arrival</v>
      </c>
      <c r="Y391" s="6">
        <f t="shared" ca="1" si="146"/>
        <v>1.4583333329937886E-2</v>
      </c>
      <c r="Z391" s="8">
        <f t="shared" ca="1" si="152"/>
        <v>0</v>
      </c>
      <c r="AA391" s="8">
        <f t="shared" ca="1" si="147"/>
        <v>21</v>
      </c>
      <c r="AB391" s="8">
        <f t="shared" ca="1" si="153"/>
        <v>-210</v>
      </c>
    </row>
    <row r="392" spans="1:28">
      <c r="A392" s="3">
        <v>0.71527777777777801</v>
      </c>
      <c r="B392" s="34">
        <v>44197.715277777781</v>
      </c>
      <c r="C392" s="8">
        <f t="shared" ca="1" si="148"/>
        <v>0.69961188704980226</v>
      </c>
      <c r="D392" s="8">
        <f t="shared" ca="1" si="148"/>
        <v>0.26185395032845726</v>
      </c>
      <c r="E392">
        <f t="shared" ca="1" si="132"/>
        <v>-1</v>
      </c>
      <c r="F392" s="6">
        <f t="shared" ca="1" si="133"/>
        <v>6.9444444444444447E-4</v>
      </c>
      <c r="G392" t="str">
        <f t="shared" ca="1" si="134"/>
        <v>Early Departure</v>
      </c>
      <c r="H392" s="5">
        <f t="shared" ca="1" si="135"/>
        <v>0.71458333333333357</v>
      </c>
      <c r="I392">
        <f t="shared" ca="1" si="149"/>
        <v>0.61935013406002737</v>
      </c>
      <c r="J392">
        <f t="shared" ca="1" si="149"/>
        <v>0.65887453537002549</v>
      </c>
      <c r="K392">
        <f t="shared" ca="1" si="136"/>
        <v>29</v>
      </c>
      <c r="L392" s="5">
        <f t="shared" ca="1" si="137"/>
        <v>0.7347222222222225</v>
      </c>
      <c r="M392" s="27">
        <f t="shared" ca="1" si="150"/>
        <v>0.82245719164352393</v>
      </c>
      <c r="N392" s="27">
        <f t="shared" ca="1" si="150"/>
        <v>0.62306264854056925</v>
      </c>
      <c r="O392" s="8">
        <f t="shared" ca="1" si="138"/>
        <v>353</v>
      </c>
      <c r="P392" s="6">
        <f t="shared" ca="1" si="139"/>
        <v>0.24513888888888888</v>
      </c>
      <c r="Q392" s="5">
        <f t="shared" ca="1" si="140"/>
        <v>0.9798611111111114</v>
      </c>
      <c r="R392" s="27">
        <f t="shared" ca="1" si="151"/>
        <v>0.6801371046081125</v>
      </c>
      <c r="S392" s="27">
        <f t="shared" ca="1" si="151"/>
        <v>0.73349980334564502</v>
      </c>
      <c r="T392" s="27">
        <f t="shared" ca="1" si="141"/>
        <v>30</v>
      </c>
      <c r="U392" s="5">
        <f t="shared" ca="1" si="142"/>
        <v>1.0006944444444448</v>
      </c>
      <c r="V392" s="27">
        <f t="shared" ca="1" si="143"/>
        <v>411</v>
      </c>
      <c r="W392" s="35">
        <f t="shared" ca="1" si="144"/>
        <v>44198.000694444447</v>
      </c>
      <c r="X392" s="6" t="str">
        <f t="shared" ca="1" si="145"/>
        <v>Early Arrival</v>
      </c>
      <c r="Y392" s="6">
        <f t="shared" ca="1" si="146"/>
        <v>2.7777777722803876E-3</v>
      </c>
      <c r="Z392" s="8">
        <f t="shared" ca="1" si="152"/>
        <v>0</v>
      </c>
      <c r="AA392" s="8">
        <f t="shared" ca="1" si="147"/>
        <v>4</v>
      </c>
      <c r="AB392" s="8">
        <f t="shared" ca="1" si="153"/>
        <v>-40</v>
      </c>
    </row>
    <row r="393" spans="1:28">
      <c r="A393" s="11">
        <v>0.71527777777777801</v>
      </c>
      <c r="B393" s="34">
        <v>44197.715277777781</v>
      </c>
      <c r="C393" s="8">
        <f t="shared" ca="1" si="148"/>
        <v>0.96603357035986792</v>
      </c>
      <c r="D393" s="8">
        <f t="shared" ca="1" si="148"/>
        <v>0.63362497235846293</v>
      </c>
      <c r="E393">
        <f t="shared" ca="1" si="132"/>
        <v>0</v>
      </c>
      <c r="F393" s="6">
        <f t="shared" ca="1" si="133"/>
        <v>0</v>
      </c>
      <c r="G393" t="str">
        <f t="shared" ca="1" si="134"/>
        <v>On Time</v>
      </c>
      <c r="H393" s="5">
        <f t="shared" ca="1" si="135"/>
        <v>0.71527777777777801</v>
      </c>
      <c r="I393">
        <f t="shared" ca="1" si="149"/>
        <v>0.60138935975593344</v>
      </c>
      <c r="J393">
        <f t="shared" ca="1" si="149"/>
        <v>0.89159408651976735</v>
      </c>
      <c r="K393">
        <f t="shared" ca="1" si="136"/>
        <v>40</v>
      </c>
      <c r="L393" s="5">
        <f t="shared" ca="1" si="137"/>
        <v>0.7430555555555558</v>
      </c>
      <c r="M393" s="27">
        <f t="shared" ca="1" si="150"/>
        <v>0.79970957443421786</v>
      </c>
      <c r="N393" s="27">
        <f t="shared" ca="1" si="150"/>
        <v>0.79286272396647206</v>
      </c>
      <c r="O393" s="8">
        <f t="shared" ca="1" si="138"/>
        <v>368</v>
      </c>
      <c r="P393" s="6">
        <f t="shared" ca="1" si="139"/>
        <v>0.25555555555555559</v>
      </c>
      <c r="Q393" s="5">
        <f t="shared" ca="1" si="140"/>
        <v>0.99861111111111134</v>
      </c>
      <c r="R393" s="27">
        <f t="shared" ca="1" si="151"/>
        <v>0.86808024162502839</v>
      </c>
      <c r="S393" s="27">
        <f t="shared" ca="1" si="151"/>
        <v>0.53550870748404378</v>
      </c>
      <c r="T393" s="27">
        <f t="shared" ca="1" si="141"/>
        <v>22</v>
      </c>
      <c r="U393" s="5">
        <f t="shared" ca="1" si="142"/>
        <v>1.0138888888888891</v>
      </c>
      <c r="V393" s="27">
        <f t="shared" ca="1" si="143"/>
        <v>430</v>
      </c>
      <c r="W393" s="35">
        <f t="shared" ca="1" si="144"/>
        <v>44198.013888888891</v>
      </c>
      <c r="X393" s="6" t="str">
        <f t="shared" ca="1" si="145"/>
        <v>Late</v>
      </c>
      <c r="Y393" s="6">
        <f t="shared" ca="1" si="146"/>
        <v>1.0416666671517305E-2</v>
      </c>
      <c r="Z393" s="8">
        <f t="shared" ca="1" si="152"/>
        <v>0</v>
      </c>
      <c r="AA393" s="8">
        <f t="shared" ca="1" si="147"/>
        <v>15</v>
      </c>
      <c r="AB393" s="8">
        <f t="shared" ca="1" si="153"/>
        <v>150</v>
      </c>
    </row>
    <row r="394" spans="1:28">
      <c r="A394" s="3">
        <v>0.71527777777777801</v>
      </c>
      <c r="B394" s="34">
        <v>44197.715277777781</v>
      </c>
      <c r="C394" s="8">
        <f t="shared" ca="1" si="148"/>
        <v>0.74941106005260794</v>
      </c>
      <c r="D394" s="8">
        <f t="shared" ca="1" si="148"/>
        <v>0.48213174380518464</v>
      </c>
      <c r="E394">
        <f t="shared" ca="1" si="132"/>
        <v>-2</v>
      </c>
      <c r="F394" s="6">
        <f t="shared" ca="1" si="133"/>
        <v>1.3888888888888889E-3</v>
      </c>
      <c r="G394" t="str">
        <f t="shared" ca="1" si="134"/>
        <v>Early Departure</v>
      </c>
      <c r="H394" s="5">
        <f t="shared" ca="1" si="135"/>
        <v>0.71388888888888913</v>
      </c>
      <c r="I394">
        <f t="shared" ca="1" si="149"/>
        <v>0.14728578200294784</v>
      </c>
      <c r="J394">
        <f t="shared" ca="1" si="149"/>
        <v>3.1548083736190002E-2</v>
      </c>
      <c r="K394">
        <f t="shared" ca="1" si="136"/>
        <v>6</v>
      </c>
      <c r="L394" s="5">
        <f t="shared" ca="1" si="137"/>
        <v>0.71805555555555578</v>
      </c>
      <c r="M394" s="27">
        <f t="shared" ca="1" si="150"/>
        <v>0.41277733342890877</v>
      </c>
      <c r="N394" s="27">
        <f t="shared" ca="1" si="150"/>
        <v>1.7136262403910751E-2</v>
      </c>
      <c r="O394" s="8">
        <f t="shared" ca="1" si="138"/>
        <v>318</v>
      </c>
      <c r="P394" s="6">
        <f t="shared" ca="1" si="139"/>
        <v>0.22083333333333333</v>
      </c>
      <c r="Q394" s="5">
        <f t="shared" ca="1" si="140"/>
        <v>0.93888888888888911</v>
      </c>
      <c r="R394" s="27">
        <f t="shared" ca="1" si="151"/>
        <v>0.33258637197013363</v>
      </c>
      <c r="S394" s="27">
        <f t="shared" ca="1" si="151"/>
        <v>0.33371863234230492</v>
      </c>
      <c r="T394" s="27">
        <f t="shared" ca="1" si="141"/>
        <v>15</v>
      </c>
      <c r="U394" s="5">
        <f t="shared" ca="1" si="142"/>
        <v>0.94930555555555574</v>
      </c>
      <c r="V394" s="27">
        <f t="shared" ca="1" si="143"/>
        <v>337</v>
      </c>
      <c r="W394" s="35">
        <f t="shared" ca="1" si="144"/>
        <v>44197.949305555558</v>
      </c>
      <c r="X394" s="6" t="str">
        <f t="shared" ca="1" si="145"/>
        <v>Early Arrival</v>
      </c>
      <c r="Y394" s="6">
        <f t="shared" ca="1" si="146"/>
        <v>5.4166666661330964E-2</v>
      </c>
      <c r="Z394" s="8">
        <f t="shared" ca="1" si="152"/>
        <v>1</v>
      </c>
      <c r="AA394" s="8">
        <f t="shared" ca="1" si="147"/>
        <v>18</v>
      </c>
      <c r="AB394" s="8">
        <f t="shared" ca="1" si="153"/>
        <v>480</v>
      </c>
    </row>
    <row r="395" spans="1:28">
      <c r="A395" s="11">
        <v>0.71527777777777801</v>
      </c>
      <c r="B395" s="34">
        <v>44197.715277777781</v>
      </c>
      <c r="C395" s="8">
        <f t="shared" ca="1" si="148"/>
        <v>0.93266010036918867</v>
      </c>
      <c r="D395" s="8">
        <f t="shared" ca="1" si="148"/>
        <v>0.40956041299463886</v>
      </c>
      <c r="E395">
        <f t="shared" ref="E395:E458" ca="1" si="154">VALUE(IF(C395&lt;$AG$14,ROUND((-LN(1-D395)/$AF$12),0),IF(AND(C395&gt;=$AG$14,C395&lt;$AG$15),-ROUND((-LN(1-D395)/$AF$13),0),0)))</f>
        <v>0</v>
      </c>
      <c r="F395" s="6">
        <f t="shared" ref="F395:F458" ca="1" si="155">TIME(QUOTIENT(E395,60),IF(E395&gt;0,(E395-(QUOTIENT(E395,60)*60)),((-E395)-(QUOTIENT(E395,60)*60))),0)</f>
        <v>0</v>
      </c>
      <c r="G395" t="str">
        <f t="shared" ref="G395:G458" ca="1" si="156">IF(E395&lt;0,"Early Departure",IF(E395=0,"On Time","Late"))</f>
        <v>On Time</v>
      </c>
      <c r="H395" s="5">
        <f t="shared" ref="H395:H458" ca="1" si="157">IF(G395="Late",A395+F395,IF(G395="Early Departure",A395-F395,A395))</f>
        <v>0.71527777777777801</v>
      </c>
      <c r="I395">
        <f t="shared" ca="1" si="149"/>
        <v>0.85431233366582027</v>
      </c>
      <c r="J395">
        <f t="shared" ca="1" si="149"/>
        <v>0.40458472894127384</v>
      </c>
      <c r="K395">
        <f t="shared" ref="K395:K458" ca="1" si="158">ROUND(IF(($AF$28-$AF$26)/($AF$27-$AF$26)&gt;=I395,(SQRT(J395*(($AF$27-$AF$26)*($AF$28-$AF$26))))+$AF$26,($AF$27-SQRT((1-J395)*($AF$27-$AF$26)*($AF$27-$AF$28)))),0)</f>
        <v>21</v>
      </c>
      <c r="L395" s="5">
        <f t="shared" ref="L395:L458" ca="1" si="159">H395+TIME(0,K395,0)</f>
        <v>0.72986111111111129</v>
      </c>
      <c r="M395" s="27">
        <f t="shared" ca="1" si="150"/>
        <v>0.91778777781928655</v>
      </c>
      <c r="N395" s="27">
        <f t="shared" ca="1" si="150"/>
        <v>0.69710571572372571</v>
      </c>
      <c r="O395" s="8">
        <f t="shared" ref="O395:O458" ca="1" si="160">ROUND(IF(($AF$22-$AF$20)/($AF$21-$AF$20)&gt;=M395,(SQRT(N395*(($AF$21-$AF$20)*($AF$22-$AF$20))))+$AF$20,($AF$21-SQRT((1-N395)*($AF$21-$AF$20)*($AF$21-$AF$22)))),0)</f>
        <v>359</v>
      </c>
      <c r="P395" s="6">
        <f t="shared" ref="P395:P458" ca="1" si="161">TIME(QUOTIENT(O395,60),O395-(QUOTIENT(O395,60)*60),0)</f>
        <v>0.24930555555555556</v>
      </c>
      <c r="Q395" s="5">
        <f t="shared" ref="Q395:Q458" ca="1" si="162">L395+P395</f>
        <v>0.97916666666666685</v>
      </c>
      <c r="R395" s="27">
        <f t="shared" ca="1" si="151"/>
        <v>0.12992488713379713</v>
      </c>
      <c r="S395" s="27">
        <f t="shared" ca="1" si="151"/>
        <v>0.3302519717189516</v>
      </c>
      <c r="T395" s="27">
        <f t="shared" ref="T395:T458" ca="1" si="163">ROUND(IF(($AF$34-$AF$32)/($AF$33-$AF$32)&gt;=R395,(SQRT(S395*(($AF$33-$AF$32)*($AF$34-$AF$32))))+$AF$32,($AF$33-SQRT((1-S395)*($AF$33-$AF$32)*($AF$33-$AF$34)))),0)</f>
        <v>15</v>
      </c>
      <c r="U395" s="5">
        <f t="shared" ref="U395:U458" ca="1" si="164">Q395+TIME(0,T395,0)</f>
        <v>0.98958333333333348</v>
      </c>
      <c r="V395" s="27">
        <f t="shared" ref="V395:V458" ca="1" si="165">SUM(T395,O395,K395,E395)</f>
        <v>395</v>
      </c>
      <c r="W395" s="35">
        <f t="shared" ref="W395:W458" ca="1" si="166">B395+TIME(0,V395,0)</f>
        <v>44197.989583333336</v>
      </c>
      <c r="X395" s="6" t="str">
        <f t="shared" ref="X395:X458" ca="1" si="167">IF($AF$7=W395,"On Time",IF($AF$7&gt;W395,"Early Arrival","Late"))</f>
        <v>Early Arrival</v>
      </c>
      <c r="Y395" s="6">
        <f t="shared" ref="Y395:Y458" ca="1" si="168">IF(X395="On Time",0,IF(X395="Early Arrival",$AF$7-W395,W395-$AF$7))</f>
        <v>1.3888888883229811E-2</v>
      </c>
      <c r="Z395" s="8">
        <f t="shared" ca="1" si="152"/>
        <v>0</v>
      </c>
      <c r="AA395" s="8">
        <f t="shared" ref="AA395:AA458" ca="1" si="169">MINUTE(Y395)</f>
        <v>20</v>
      </c>
      <c r="AB395" s="8">
        <f t="shared" ca="1" si="153"/>
        <v>-200</v>
      </c>
    </row>
    <row r="396" spans="1:28">
      <c r="A396" s="3">
        <v>0.71527777777777801</v>
      </c>
      <c r="B396" s="34">
        <v>44197.715277777781</v>
      </c>
      <c r="C396" s="8">
        <f t="shared" ca="1" si="148"/>
        <v>0.24994819451764927</v>
      </c>
      <c r="D396" s="8">
        <f t="shared" ca="1" si="148"/>
        <v>0.45107832219881006</v>
      </c>
      <c r="E396">
        <f t="shared" ca="1" si="154"/>
        <v>13</v>
      </c>
      <c r="F396" s="6">
        <f t="shared" ca="1" si="155"/>
        <v>9.0277777777777787E-3</v>
      </c>
      <c r="G396" t="str">
        <f t="shared" ca="1" si="156"/>
        <v>Late</v>
      </c>
      <c r="H396" s="5">
        <f t="shared" ca="1" si="157"/>
        <v>0.72430555555555576</v>
      </c>
      <c r="I396">
        <f t="shared" ca="1" si="149"/>
        <v>0.36859212095723892</v>
      </c>
      <c r="J396">
        <f t="shared" ca="1" si="149"/>
        <v>0.81550980799871231</v>
      </c>
      <c r="K396">
        <f t="shared" ca="1" si="158"/>
        <v>36</v>
      </c>
      <c r="L396" s="5">
        <f t="shared" ca="1" si="159"/>
        <v>0.74930555555555578</v>
      </c>
      <c r="M396" s="27">
        <f t="shared" ca="1" si="150"/>
        <v>0.32836296281435529</v>
      </c>
      <c r="N396" s="27">
        <f t="shared" ca="1" si="150"/>
        <v>0.67899789505768715</v>
      </c>
      <c r="O396" s="8">
        <f t="shared" ca="1" si="160"/>
        <v>358</v>
      </c>
      <c r="P396" s="6">
        <f t="shared" ca="1" si="161"/>
        <v>0.24861111111111112</v>
      </c>
      <c r="Q396" s="5">
        <f t="shared" ca="1" si="162"/>
        <v>0.9979166666666669</v>
      </c>
      <c r="R396" s="27">
        <f t="shared" ca="1" si="151"/>
        <v>0.20539944004393351</v>
      </c>
      <c r="S396" s="27">
        <f t="shared" ca="1" si="151"/>
        <v>0.86330765067621107</v>
      </c>
      <c r="T396" s="27">
        <f t="shared" ca="1" si="163"/>
        <v>38</v>
      </c>
      <c r="U396" s="5">
        <f t="shared" ca="1" si="164"/>
        <v>1.0243055555555558</v>
      </c>
      <c r="V396" s="27">
        <f t="shared" ca="1" si="165"/>
        <v>445</v>
      </c>
      <c r="W396" s="35">
        <f t="shared" ca="1" si="166"/>
        <v>44198.024305555562</v>
      </c>
      <c r="X396" s="6" t="str">
        <f t="shared" ca="1" si="167"/>
        <v>Late</v>
      </c>
      <c r="Y396" s="6">
        <f t="shared" ca="1" si="168"/>
        <v>2.083333334303461E-2</v>
      </c>
      <c r="Z396" s="8">
        <f t="shared" ca="1" si="152"/>
        <v>0</v>
      </c>
      <c r="AA396" s="8">
        <f t="shared" ca="1" si="169"/>
        <v>30</v>
      </c>
      <c r="AB396" s="8">
        <f t="shared" ca="1" si="153"/>
        <v>300</v>
      </c>
    </row>
    <row r="397" spans="1:28">
      <c r="A397" s="11">
        <v>0.71527777777777801</v>
      </c>
      <c r="B397" s="34">
        <v>44197.715277777781</v>
      </c>
      <c r="C397" s="8">
        <f t="shared" ca="1" si="148"/>
        <v>0.38253245230346311</v>
      </c>
      <c r="D397" s="8">
        <f t="shared" ca="1" si="148"/>
        <v>0.76338774421477851</v>
      </c>
      <c r="E397">
        <f t="shared" ca="1" si="154"/>
        <v>32</v>
      </c>
      <c r="F397" s="6">
        <f t="shared" ca="1" si="155"/>
        <v>2.2222222222222223E-2</v>
      </c>
      <c r="G397" t="str">
        <f t="shared" ca="1" si="156"/>
        <v>Late</v>
      </c>
      <c r="H397" s="5">
        <f t="shared" ca="1" si="157"/>
        <v>0.73750000000000027</v>
      </c>
      <c r="I397">
        <f t="shared" ca="1" si="149"/>
        <v>0.4852027042294873</v>
      </c>
      <c r="J397">
        <f t="shared" ca="1" si="149"/>
        <v>4.6386258795466762E-2</v>
      </c>
      <c r="K397">
        <f t="shared" ca="1" si="158"/>
        <v>11</v>
      </c>
      <c r="L397" s="5">
        <f t="shared" ca="1" si="159"/>
        <v>0.74513888888888913</v>
      </c>
      <c r="M397" s="27">
        <f t="shared" ca="1" si="150"/>
        <v>8.0988482735542267E-3</v>
      </c>
      <c r="N397" s="27">
        <f t="shared" ca="1" si="150"/>
        <v>0.88685894721788905</v>
      </c>
      <c r="O397" s="8">
        <f t="shared" ca="1" si="160"/>
        <v>357</v>
      </c>
      <c r="P397" s="6">
        <f t="shared" ca="1" si="161"/>
        <v>0.24791666666666667</v>
      </c>
      <c r="Q397" s="5">
        <f t="shared" ca="1" si="162"/>
        <v>0.9930555555555558</v>
      </c>
      <c r="R397" s="27">
        <f t="shared" ca="1" si="151"/>
        <v>0.14232958757199543</v>
      </c>
      <c r="S397" s="27">
        <f t="shared" ca="1" si="151"/>
        <v>7.7253409636717896E-2</v>
      </c>
      <c r="T397" s="27">
        <f t="shared" ca="1" si="163"/>
        <v>8</v>
      </c>
      <c r="U397" s="5">
        <f t="shared" ca="1" si="164"/>
        <v>0.99861111111111134</v>
      </c>
      <c r="V397" s="27">
        <f t="shared" ca="1" si="165"/>
        <v>408</v>
      </c>
      <c r="W397" s="35">
        <f t="shared" ca="1" si="166"/>
        <v>44197.998611111114</v>
      </c>
      <c r="X397" s="6" t="str">
        <f t="shared" ca="1" si="167"/>
        <v>Early Arrival</v>
      </c>
      <c r="Y397" s="6">
        <f t="shared" ca="1" si="168"/>
        <v>4.8611111051286571E-3</v>
      </c>
      <c r="Z397" s="8">
        <f t="shared" ca="1" si="152"/>
        <v>0</v>
      </c>
      <c r="AA397" s="8">
        <f t="shared" ca="1" si="169"/>
        <v>7</v>
      </c>
      <c r="AB397" s="8">
        <f t="shared" ca="1" si="153"/>
        <v>-70</v>
      </c>
    </row>
    <row r="398" spans="1:28">
      <c r="A398" s="3">
        <v>0.71527777777777801</v>
      </c>
      <c r="B398" s="34">
        <v>44197.715277777781</v>
      </c>
      <c r="C398" s="8">
        <f t="shared" ca="1" si="148"/>
        <v>0.57487415301336753</v>
      </c>
      <c r="D398" s="8">
        <f t="shared" ca="1" si="148"/>
        <v>0.33595815556195663</v>
      </c>
      <c r="E398">
        <f t="shared" ca="1" si="154"/>
        <v>-1</v>
      </c>
      <c r="F398" s="6">
        <f t="shared" ca="1" si="155"/>
        <v>6.9444444444444447E-4</v>
      </c>
      <c r="G398" t="str">
        <f t="shared" ca="1" si="156"/>
        <v>Early Departure</v>
      </c>
      <c r="H398" s="5">
        <f t="shared" ca="1" si="157"/>
        <v>0.71458333333333357</v>
      </c>
      <c r="I398">
        <f t="shared" ca="1" si="149"/>
        <v>0.13147697488747101</v>
      </c>
      <c r="J398">
        <f t="shared" ca="1" si="149"/>
        <v>0.32270897442094615</v>
      </c>
      <c r="K398">
        <f t="shared" ca="1" si="158"/>
        <v>18</v>
      </c>
      <c r="L398" s="5">
        <f t="shared" ca="1" si="159"/>
        <v>0.72708333333333353</v>
      </c>
      <c r="M398" s="27">
        <f t="shared" ca="1" si="150"/>
        <v>0.24113412550430813</v>
      </c>
      <c r="N398" s="27">
        <f t="shared" ca="1" si="150"/>
        <v>0.47681546577025669</v>
      </c>
      <c r="O398" s="8">
        <f t="shared" ca="1" si="160"/>
        <v>341</v>
      </c>
      <c r="P398" s="6">
        <f t="shared" ca="1" si="161"/>
        <v>0.23680555555555557</v>
      </c>
      <c r="Q398" s="5">
        <f t="shared" ca="1" si="162"/>
        <v>0.96388888888888913</v>
      </c>
      <c r="R398" s="27">
        <f t="shared" ca="1" si="151"/>
        <v>0.15189620697745709</v>
      </c>
      <c r="S398" s="27">
        <f t="shared" ca="1" si="151"/>
        <v>0.92787118817637471</v>
      </c>
      <c r="T398" s="27">
        <f t="shared" ca="1" si="163"/>
        <v>43</v>
      </c>
      <c r="U398" s="5">
        <f t="shared" ca="1" si="164"/>
        <v>0.99375000000000024</v>
      </c>
      <c r="V398" s="27">
        <f t="shared" ca="1" si="165"/>
        <v>401</v>
      </c>
      <c r="W398" s="35">
        <f t="shared" ca="1" si="166"/>
        <v>44197.993750000001</v>
      </c>
      <c r="X398" s="6" t="str">
        <f t="shared" ca="1" si="167"/>
        <v>Early Arrival</v>
      </c>
      <c r="Y398" s="6">
        <f t="shared" ca="1" si="168"/>
        <v>9.7222222175332718E-3</v>
      </c>
      <c r="Z398" s="8">
        <f t="shared" ca="1" si="152"/>
        <v>0</v>
      </c>
      <c r="AA398" s="8">
        <f t="shared" ca="1" si="169"/>
        <v>14</v>
      </c>
      <c r="AB398" s="8">
        <f t="shared" ca="1" si="153"/>
        <v>-140</v>
      </c>
    </row>
    <row r="399" spans="1:28">
      <c r="A399" s="11">
        <v>0.71527777777777801</v>
      </c>
      <c r="B399" s="34">
        <v>44197.715277777781</v>
      </c>
      <c r="C399" s="8">
        <f t="shared" ca="1" si="148"/>
        <v>0.72621913713357578</v>
      </c>
      <c r="D399" s="8">
        <f t="shared" ca="1" si="148"/>
        <v>0.55751571107353171</v>
      </c>
      <c r="E399">
        <f t="shared" ca="1" si="154"/>
        <v>-3</v>
      </c>
      <c r="F399" s="6">
        <f t="shared" ca="1" si="155"/>
        <v>2.0833333333333333E-3</v>
      </c>
      <c r="G399" t="str">
        <f t="shared" ca="1" si="156"/>
        <v>Early Departure</v>
      </c>
      <c r="H399" s="5">
        <f t="shared" ca="1" si="157"/>
        <v>0.71319444444444469</v>
      </c>
      <c r="I399">
        <f t="shared" ca="1" si="149"/>
        <v>0.86177873282918771</v>
      </c>
      <c r="J399">
        <f t="shared" ca="1" si="149"/>
        <v>0.21935032095018658</v>
      </c>
      <c r="K399">
        <f t="shared" ca="1" si="158"/>
        <v>16</v>
      </c>
      <c r="L399" s="5">
        <f t="shared" ca="1" si="159"/>
        <v>0.72430555555555576</v>
      </c>
      <c r="M399" s="27">
        <f t="shared" ca="1" si="150"/>
        <v>0.52544243958024872</v>
      </c>
      <c r="N399" s="27">
        <f t="shared" ca="1" si="150"/>
        <v>0.90987781663958878</v>
      </c>
      <c r="O399" s="8">
        <f t="shared" ca="1" si="160"/>
        <v>383</v>
      </c>
      <c r="P399" s="6">
        <f t="shared" ca="1" si="161"/>
        <v>0.26597222222222222</v>
      </c>
      <c r="Q399" s="5">
        <f t="shared" ca="1" si="162"/>
        <v>0.99027777777777803</v>
      </c>
      <c r="R399" s="27">
        <f t="shared" ca="1" si="151"/>
        <v>0.97701780833101803</v>
      </c>
      <c r="S399" s="27">
        <f t="shared" ca="1" si="151"/>
        <v>0.83796278402378155</v>
      </c>
      <c r="T399" s="27">
        <f t="shared" ca="1" si="163"/>
        <v>36</v>
      </c>
      <c r="U399" s="5">
        <f t="shared" ca="1" si="164"/>
        <v>1.0152777777777779</v>
      </c>
      <c r="V399" s="27">
        <f t="shared" ca="1" si="165"/>
        <v>432</v>
      </c>
      <c r="W399" s="35">
        <f t="shared" ca="1" si="166"/>
        <v>44198.015277777784</v>
      </c>
      <c r="X399" s="6" t="str">
        <f t="shared" ca="1" si="167"/>
        <v>Late</v>
      </c>
      <c r="Y399" s="6">
        <f t="shared" ca="1" si="168"/>
        <v>1.1805555564933456E-2</v>
      </c>
      <c r="Z399" s="8">
        <f t="shared" ca="1" si="152"/>
        <v>0</v>
      </c>
      <c r="AA399" s="8">
        <f t="shared" ca="1" si="169"/>
        <v>17</v>
      </c>
      <c r="AB399" s="8">
        <f t="shared" ca="1" si="153"/>
        <v>170</v>
      </c>
    </row>
    <row r="400" spans="1:28">
      <c r="A400" s="3">
        <v>0.71527777777777801</v>
      </c>
      <c r="B400" s="34">
        <v>44197.715277777781</v>
      </c>
      <c r="C400" s="8">
        <f t="shared" ca="1" si="148"/>
        <v>0.60785335459093193</v>
      </c>
      <c r="D400" s="8">
        <f t="shared" ca="1" si="148"/>
        <v>0.80112198268373014</v>
      </c>
      <c r="E400">
        <f t="shared" ca="1" si="154"/>
        <v>-5</v>
      </c>
      <c r="F400" s="6">
        <f t="shared" ca="1" si="155"/>
        <v>3.472222222222222E-3</v>
      </c>
      <c r="G400" t="str">
        <f t="shared" ca="1" si="156"/>
        <v>Early Departure</v>
      </c>
      <c r="H400" s="5">
        <f t="shared" ca="1" si="157"/>
        <v>0.7118055555555558</v>
      </c>
      <c r="I400">
        <f t="shared" ca="1" si="149"/>
        <v>0.35466263910383933</v>
      </c>
      <c r="J400">
        <f t="shared" ca="1" si="149"/>
        <v>0.34546431989693815</v>
      </c>
      <c r="K400">
        <f t="shared" ca="1" si="158"/>
        <v>19</v>
      </c>
      <c r="L400" s="5">
        <f t="shared" ca="1" si="159"/>
        <v>0.7250000000000002</v>
      </c>
      <c r="M400" s="27">
        <f t="shared" ca="1" si="150"/>
        <v>0.99148919859282691</v>
      </c>
      <c r="N400" s="27">
        <f t="shared" ca="1" si="150"/>
        <v>0.68486325354994892</v>
      </c>
      <c r="O400" s="8">
        <f t="shared" ca="1" si="160"/>
        <v>358</v>
      </c>
      <c r="P400" s="6">
        <f t="shared" ca="1" si="161"/>
        <v>0.24861111111111112</v>
      </c>
      <c r="Q400" s="5">
        <f t="shared" ca="1" si="162"/>
        <v>0.97361111111111132</v>
      </c>
      <c r="R400" s="27">
        <f t="shared" ca="1" si="151"/>
        <v>0.38198940034156148</v>
      </c>
      <c r="S400" s="27">
        <f t="shared" ca="1" si="151"/>
        <v>0.26530208078419049</v>
      </c>
      <c r="T400" s="27">
        <f t="shared" ca="1" si="163"/>
        <v>13</v>
      </c>
      <c r="U400" s="5">
        <f t="shared" ca="1" si="164"/>
        <v>0.98263888888888906</v>
      </c>
      <c r="V400" s="27">
        <f t="shared" ca="1" si="165"/>
        <v>385</v>
      </c>
      <c r="W400" s="35">
        <f t="shared" ca="1" si="166"/>
        <v>44197.982638888891</v>
      </c>
      <c r="X400" s="6" t="str">
        <f t="shared" ca="1" si="167"/>
        <v>Early Arrival</v>
      </c>
      <c r="Y400" s="6">
        <f t="shared" ca="1" si="168"/>
        <v>2.0833333328482695E-2</v>
      </c>
      <c r="Z400" s="8">
        <f t="shared" ca="1" si="152"/>
        <v>0</v>
      </c>
      <c r="AA400" s="8">
        <f t="shared" ca="1" si="169"/>
        <v>30</v>
      </c>
      <c r="AB400" s="8">
        <f t="shared" ca="1" si="153"/>
        <v>-300</v>
      </c>
    </row>
    <row r="401" spans="1:28">
      <c r="A401" s="11">
        <v>0.71527777777777801</v>
      </c>
      <c r="B401" s="34">
        <v>44197.715277777781</v>
      </c>
      <c r="C401" s="8">
        <f t="shared" ca="1" si="148"/>
        <v>3.1034818838849509E-2</v>
      </c>
      <c r="D401" s="8">
        <f t="shared" ca="1" si="148"/>
        <v>0.38052972941884777</v>
      </c>
      <c r="E401">
        <f t="shared" ca="1" si="154"/>
        <v>11</v>
      </c>
      <c r="F401" s="6">
        <f t="shared" ca="1" si="155"/>
        <v>7.6388888888888886E-3</v>
      </c>
      <c r="G401" t="str">
        <f t="shared" ca="1" si="156"/>
        <v>Late</v>
      </c>
      <c r="H401" s="5">
        <f t="shared" ca="1" si="157"/>
        <v>0.72291666666666687</v>
      </c>
      <c r="I401">
        <f t="shared" ca="1" si="149"/>
        <v>0.98804639404993866</v>
      </c>
      <c r="J401">
        <f t="shared" ca="1" si="149"/>
        <v>0.33220838672708553</v>
      </c>
      <c r="K401">
        <f t="shared" ca="1" si="158"/>
        <v>18</v>
      </c>
      <c r="L401" s="5">
        <f t="shared" ca="1" si="159"/>
        <v>0.73541666666666683</v>
      </c>
      <c r="M401" s="27">
        <f t="shared" ca="1" si="150"/>
        <v>0.80549282479477213</v>
      </c>
      <c r="N401" s="27">
        <f t="shared" ca="1" si="150"/>
        <v>0.4931708368224379</v>
      </c>
      <c r="O401" s="8">
        <f t="shared" ca="1" si="160"/>
        <v>344</v>
      </c>
      <c r="P401" s="6">
        <f t="shared" ca="1" si="161"/>
        <v>0.2388888888888889</v>
      </c>
      <c r="Q401" s="5">
        <f t="shared" ca="1" si="162"/>
        <v>0.97430555555555576</v>
      </c>
      <c r="R401" s="27">
        <f t="shared" ca="1" si="151"/>
        <v>0.7442172948602207</v>
      </c>
      <c r="S401" s="27">
        <f t="shared" ca="1" si="151"/>
        <v>0.73155629953201673</v>
      </c>
      <c r="T401" s="27">
        <f t="shared" ca="1" si="163"/>
        <v>30</v>
      </c>
      <c r="U401" s="5">
        <f t="shared" ca="1" si="164"/>
        <v>0.99513888888888913</v>
      </c>
      <c r="V401" s="27">
        <f t="shared" ca="1" si="165"/>
        <v>403</v>
      </c>
      <c r="W401" s="35">
        <f t="shared" ca="1" si="166"/>
        <v>44197.995138888895</v>
      </c>
      <c r="X401" s="6" t="str">
        <f t="shared" ca="1" si="167"/>
        <v>Early Arrival</v>
      </c>
      <c r="Y401" s="6">
        <f t="shared" ca="1" si="168"/>
        <v>8.3333333241171204E-3</v>
      </c>
      <c r="Z401" s="8">
        <f t="shared" ca="1" si="152"/>
        <v>0</v>
      </c>
      <c r="AA401" s="8">
        <f t="shared" ca="1" si="169"/>
        <v>12</v>
      </c>
      <c r="AB401" s="8">
        <f t="shared" ca="1" si="153"/>
        <v>-120</v>
      </c>
    </row>
    <row r="402" spans="1:28">
      <c r="A402" s="3">
        <v>0.71527777777777801</v>
      </c>
      <c r="B402" s="34">
        <v>44197.715277777781</v>
      </c>
      <c r="C402" s="8">
        <f t="shared" ca="1" si="148"/>
        <v>0.15275721762254835</v>
      </c>
      <c r="D402" s="8">
        <f t="shared" ca="1" si="148"/>
        <v>2.668886841596263E-2</v>
      </c>
      <c r="E402">
        <f t="shared" ca="1" si="154"/>
        <v>1</v>
      </c>
      <c r="F402" s="6">
        <f t="shared" ca="1" si="155"/>
        <v>6.9444444444444447E-4</v>
      </c>
      <c r="G402" t="str">
        <f t="shared" ca="1" si="156"/>
        <v>Late</v>
      </c>
      <c r="H402" s="5">
        <f t="shared" ca="1" si="157"/>
        <v>0.71597222222222245</v>
      </c>
      <c r="I402">
        <f t="shared" ca="1" si="149"/>
        <v>0.36108980322377282</v>
      </c>
      <c r="J402">
        <f t="shared" ca="1" si="149"/>
        <v>0.86477480948233398</v>
      </c>
      <c r="K402">
        <f t="shared" ca="1" si="158"/>
        <v>39</v>
      </c>
      <c r="L402" s="5">
        <f t="shared" ca="1" si="159"/>
        <v>0.7430555555555558</v>
      </c>
      <c r="M402" s="27">
        <f t="shared" ca="1" si="150"/>
        <v>0.25128888363272994</v>
      </c>
      <c r="N402" s="27">
        <f t="shared" ca="1" si="150"/>
        <v>3.7146919166409775E-2</v>
      </c>
      <c r="O402" s="8">
        <f t="shared" ca="1" si="160"/>
        <v>309</v>
      </c>
      <c r="P402" s="6">
        <f t="shared" ca="1" si="161"/>
        <v>0.21458333333333335</v>
      </c>
      <c r="Q402" s="5">
        <f t="shared" ca="1" si="162"/>
        <v>0.95763888888888915</v>
      </c>
      <c r="R402" s="27">
        <f t="shared" ca="1" si="151"/>
        <v>0.74990393367663144</v>
      </c>
      <c r="S402" s="27">
        <f t="shared" ca="1" si="151"/>
        <v>0.42906213643728452</v>
      </c>
      <c r="T402" s="27">
        <f t="shared" ca="1" si="163"/>
        <v>18</v>
      </c>
      <c r="U402" s="5">
        <f t="shared" ca="1" si="164"/>
        <v>0.97013888888888911</v>
      </c>
      <c r="V402" s="27">
        <f t="shared" ca="1" si="165"/>
        <v>367</v>
      </c>
      <c r="W402" s="35">
        <f t="shared" ca="1" si="166"/>
        <v>44197.970138888893</v>
      </c>
      <c r="X402" s="6" t="str">
        <f t="shared" ca="1" si="167"/>
        <v>Early Arrival</v>
      </c>
      <c r="Y402" s="6">
        <f t="shared" ca="1" si="168"/>
        <v>3.3333333325572312E-2</v>
      </c>
      <c r="Z402" s="8">
        <f t="shared" ca="1" si="152"/>
        <v>0</v>
      </c>
      <c r="AA402" s="8">
        <f t="shared" ca="1" si="169"/>
        <v>48</v>
      </c>
      <c r="AB402" s="8">
        <f t="shared" ca="1" si="153"/>
        <v>180</v>
      </c>
    </row>
    <row r="403" spans="1:28">
      <c r="A403" s="11">
        <v>0.71527777777777801</v>
      </c>
      <c r="B403" s="34">
        <v>44197.715277777781</v>
      </c>
      <c r="C403" s="8">
        <f t="shared" ref="C403:D466" ca="1" si="170">RAND()</f>
        <v>0.74488437665731899</v>
      </c>
      <c r="D403" s="8">
        <f t="shared" ca="1" si="170"/>
        <v>0.99319087986806043</v>
      </c>
      <c r="E403">
        <f t="shared" ca="1" si="154"/>
        <v>-16</v>
      </c>
      <c r="F403" s="6">
        <f t="shared" ca="1" si="155"/>
        <v>1.1111111111111112E-2</v>
      </c>
      <c r="G403" t="str">
        <f t="shared" ca="1" si="156"/>
        <v>Early Departure</v>
      </c>
      <c r="H403" s="5">
        <f t="shared" ca="1" si="157"/>
        <v>0.70416666666666694</v>
      </c>
      <c r="I403">
        <f t="shared" ref="I403:J466" ca="1" si="171">RAND()</f>
        <v>0.33329503517671799</v>
      </c>
      <c r="J403">
        <f t="shared" ca="1" si="171"/>
        <v>0.52381922494045063</v>
      </c>
      <c r="K403">
        <f t="shared" ca="1" si="158"/>
        <v>24</v>
      </c>
      <c r="L403" s="5">
        <f t="shared" ca="1" si="159"/>
        <v>0.72083333333333366</v>
      </c>
      <c r="M403" s="27">
        <f t="shared" ref="M403:N466" ca="1" si="172">RAND()</f>
        <v>5.6323898927294724E-2</v>
      </c>
      <c r="N403" s="27">
        <f t="shared" ca="1" si="172"/>
        <v>0.87933815744562782</v>
      </c>
      <c r="O403" s="8">
        <f t="shared" ca="1" si="160"/>
        <v>357</v>
      </c>
      <c r="P403" s="6">
        <f t="shared" ca="1" si="161"/>
        <v>0.24791666666666667</v>
      </c>
      <c r="Q403" s="5">
        <f t="shared" ca="1" si="162"/>
        <v>0.96875000000000033</v>
      </c>
      <c r="R403" s="27">
        <f t="shared" ref="R403:S466" ca="1" si="173">RAND()</f>
        <v>0.86147253488804221</v>
      </c>
      <c r="S403" s="27">
        <f t="shared" ca="1" si="173"/>
        <v>0.32441619668747512</v>
      </c>
      <c r="T403" s="27">
        <f t="shared" ca="1" si="163"/>
        <v>15</v>
      </c>
      <c r="U403" s="5">
        <f t="shared" ca="1" si="164"/>
        <v>0.97916666666666696</v>
      </c>
      <c r="V403" s="27">
        <f t="shared" ca="1" si="165"/>
        <v>380</v>
      </c>
      <c r="W403" s="35">
        <f t="shared" ca="1" si="166"/>
        <v>44197.979166666672</v>
      </c>
      <c r="X403" s="6" t="str">
        <f t="shared" ca="1" si="167"/>
        <v>Early Arrival</v>
      </c>
      <c r="Y403" s="6">
        <f t="shared" ca="1" si="168"/>
        <v>2.4305555547471158E-2</v>
      </c>
      <c r="Z403" s="8">
        <f t="shared" ca="1" si="152"/>
        <v>0</v>
      </c>
      <c r="AA403" s="8">
        <f t="shared" ca="1" si="169"/>
        <v>35</v>
      </c>
      <c r="AB403" s="8">
        <f t="shared" ca="1" si="153"/>
        <v>50</v>
      </c>
    </row>
    <row r="404" spans="1:28">
      <c r="A404" s="3">
        <v>0.71527777777777801</v>
      </c>
      <c r="B404" s="34">
        <v>44197.715277777781</v>
      </c>
      <c r="C404" s="8">
        <f t="shared" ca="1" si="170"/>
        <v>9.191590191753285E-2</v>
      </c>
      <c r="D404" s="8">
        <f t="shared" ca="1" si="170"/>
        <v>0.21326725057650842</v>
      </c>
      <c r="E404">
        <f t="shared" ca="1" si="154"/>
        <v>5</v>
      </c>
      <c r="F404" s="6">
        <f t="shared" ca="1" si="155"/>
        <v>3.472222222222222E-3</v>
      </c>
      <c r="G404" t="str">
        <f t="shared" ca="1" si="156"/>
        <v>Late</v>
      </c>
      <c r="H404" s="5">
        <f t="shared" ca="1" si="157"/>
        <v>0.71875000000000022</v>
      </c>
      <c r="I404">
        <f t="shared" ca="1" si="171"/>
        <v>0.92069353201225979</v>
      </c>
      <c r="J404">
        <f t="shared" ca="1" si="171"/>
        <v>0.15645789411870137</v>
      </c>
      <c r="K404">
        <f t="shared" ca="1" si="158"/>
        <v>14</v>
      </c>
      <c r="L404" s="5">
        <f t="shared" ca="1" si="159"/>
        <v>0.72847222222222241</v>
      </c>
      <c r="M404" s="27">
        <f t="shared" ca="1" si="172"/>
        <v>0.64738531535759247</v>
      </c>
      <c r="N404" s="27">
        <f t="shared" ca="1" si="172"/>
        <v>0.45664376638943638</v>
      </c>
      <c r="O404" s="8">
        <f t="shared" ca="1" si="160"/>
        <v>341</v>
      </c>
      <c r="P404" s="6">
        <f t="shared" ca="1" si="161"/>
        <v>0.23680555555555557</v>
      </c>
      <c r="Q404" s="5">
        <f t="shared" ca="1" si="162"/>
        <v>0.96527777777777801</v>
      </c>
      <c r="R404" s="27">
        <f t="shared" ca="1" si="173"/>
        <v>0.97941936040856292</v>
      </c>
      <c r="S404" s="27">
        <f t="shared" ca="1" si="173"/>
        <v>0.25305043609651878</v>
      </c>
      <c r="T404" s="27">
        <f t="shared" ca="1" si="163"/>
        <v>13</v>
      </c>
      <c r="U404" s="5">
        <f t="shared" ca="1" si="164"/>
        <v>0.97430555555555576</v>
      </c>
      <c r="V404" s="27">
        <f t="shared" ca="1" si="165"/>
        <v>373</v>
      </c>
      <c r="W404" s="35">
        <f t="shared" ca="1" si="166"/>
        <v>44197.974305555559</v>
      </c>
      <c r="X404" s="6" t="str">
        <f t="shared" ca="1" si="167"/>
        <v>Early Arrival</v>
      </c>
      <c r="Y404" s="6">
        <f t="shared" ca="1" si="168"/>
        <v>2.9166666659875773E-2</v>
      </c>
      <c r="Z404" s="8">
        <f t="shared" ca="1" si="152"/>
        <v>0</v>
      </c>
      <c r="AA404" s="8">
        <f t="shared" ca="1" si="169"/>
        <v>42</v>
      </c>
      <c r="AB404" s="8">
        <f t="shared" ca="1" si="153"/>
        <v>120</v>
      </c>
    </row>
    <row r="405" spans="1:28">
      <c r="A405" s="11">
        <v>0.71527777777777801</v>
      </c>
      <c r="B405" s="34">
        <v>44197.715277777781</v>
      </c>
      <c r="C405" s="8">
        <f t="shared" ca="1" si="170"/>
        <v>0.58450629615618488</v>
      </c>
      <c r="D405" s="8">
        <f t="shared" ca="1" si="170"/>
        <v>0.27104470355162968</v>
      </c>
      <c r="E405">
        <f t="shared" ca="1" si="154"/>
        <v>-1</v>
      </c>
      <c r="F405" s="6">
        <f t="shared" ca="1" si="155"/>
        <v>6.9444444444444447E-4</v>
      </c>
      <c r="G405" t="str">
        <f t="shared" ca="1" si="156"/>
        <v>Early Departure</v>
      </c>
      <c r="H405" s="5">
        <f t="shared" ca="1" si="157"/>
        <v>0.71458333333333357</v>
      </c>
      <c r="I405">
        <f t="shared" ca="1" si="171"/>
        <v>0.39037112367099647</v>
      </c>
      <c r="J405">
        <f t="shared" ca="1" si="171"/>
        <v>0.50822946062393726</v>
      </c>
      <c r="K405">
        <f t="shared" ca="1" si="158"/>
        <v>24</v>
      </c>
      <c r="L405" s="5">
        <f t="shared" ca="1" si="159"/>
        <v>0.73125000000000029</v>
      </c>
      <c r="M405" s="27">
        <f t="shared" ca="1" si="172"/>
        <v>0.3811059268175353</v>
      </c>
      <c r="N405" s="27">
        <f t="shared" ca="1" si="172"/>
        <v>0.82726056863791464</v>
      </c>
      <c r="O405" s="8">
        <f t="shared" ca="1" si="160"/>
        <v>372</v>
      </c>
      <c r="P405" s="6">
        <f t="shared" ca="1" si="161"/>
        <v>0.25833333333333336</v>
      </c>
      <c r="Q405" s="5">
        <f t="shared" ca="1" si="162"/>
        <v>0.9895833333333337</v>
      </c>
      <c r="R405" s="27">
        <f t="shared" ca="1" si="173"/>
        <v>0.76200247449691805</v>
      </c>
      <c r="S405" s="27">
        <f t="shared" ca="1" si="173"/>
        <v>0.1125525277856767</v>
      </c>
      <c r="T405" s="27">
        <f t="shared" ca="1" si="163"/>
        <v>9</v>
      </c>
      <c r="U405" s="5">
        <f t="shared" ca="1" si="164"/>
        <v>0.99583333333333368</v>
      </c>
      <c r="V405" s="27">
        <f t="shared" ca="1" si="165"/>
        <v>404</v>
      </c>
      <c r="W405" s="35">
        <f t="shared" ca="1" si="166"/>
        <v>44197.995833333334</v>
      </c>
      <c r="X405" s="6" t="str">
        <f t="shared" ca="1" si="167"/>
        <v>Early Arrival</v>
      </c>
      <c r="Y405" s="6">
        <f t="shared" ca="1" si="168"/>
        <v>7.6388888846850023E-3</v>
      </c>
      <c r="Z405" s="8">
        <f t="shared" ca="1" si="152"/>
        <v>0</v>
      </c>
      <c r="AA405" s="8">
        <f t="shared" ca="1" si="169"/>
        <v>11</v>
      </c>
      <c r="AB405" s="8">
        <f t="shared" ca="1" si="153"/>
        <v>-110</v>
      </c>
    </row>
    <row r="406" spans="1:28">
      <c r="A406" s="3">
        <v>0.71527777777777801</v>
      </c>
      <c r="B406" s="34">
        <v>44197.715277777781</v>
      </c>
      <c r="C406" s="8">
        <f t="shared" ca="1" si="170"/>
        <v>0.31767187575353228</v>
      </c>
      <c r="D406" s="8">
        <f t="shared" ca="1" si="170"/>
        <v>0.74450373487761734</v>
      </c>
      <c r="E406">
        <f t="shared" ca="1" si="154"/>
        <v>30</v>
      </c>
      <c r="F406" s="6">
        <f t="shared" ca="1" si="155"/>
        <v>2.0833333333333332E-2</v>
      </c>
      <c r="G406" t="str">
        <f t="shared" ca="1" si="156"/>
        <v>Late</v>
      </c>
      <c r="H406" s="5">
        <f t="shared" ca="1" si="157"/>
        <v>0.73611111111111138</v>
      </c>
      <c r="I406">
        <f t="shared" ca="1" si="171"/>
        <v>0.70441389312802682</v>
      </c>
      <c r="J406">
        <f t="shared" ca="1" si="171"/>
        <v>0.48028998885526764</v>
      </c>
      <c r="K406">
        <f t="shared" ca="1" si="158"/>
        <v>23</v>
      </c>
      <c r="L406" s="5">
        <f t="shared" ca="1" si="159"/>
        <v>0.75208333333333366</v>
      </c>
      <c r="M406" s="27">
        <f t="shared" ca="1" si="172"/>
        <v>0.41133159055513036</v>
      </c>
      <c r="N406" s="27">
        <f t="shared" ca="1" si="172"/>
        <v>0.91296501249628692</v>
      </c>
      <c r="O406" s="8">
        <f t="shared" ca="1" si="160"/>
        <v>383</v>
      </c>
      <c r="P406" s="6">
        <f t="shared" ca="1" si="161"/>
        <v>0.26597222222222222</v>
      </c>
      <c r="Q406" s="5">
        <f t="shared" ca="1" si="162"/>
        <v>1.0180555555555559</v>
      </c>
      <c r="R406" s="27">
        <f t="shared" ca="1" si="173"/>
        <v>5.8840850114877385E-3</v>
      </c>
      <c r="S406" s="27">
        <f t="shared" ca="1" si="173"/>
        <v>0.44230319455649714</v>
      </c>
      <c r="T406" s="27">
        <f t="shared" ca="1" si="163"/>
        <v>14</v>
      </c>
      <c r="U406" s="5">
        <f t="shared" ca="1" si="164"/>
        <v>1.0277777777777781</v>
      </c>
      <c r="V406" s="27">
        <f t="shared" ca="1" si="165"/>
        <v>450</v>
      </c>
      <c r="W406" s="35">
        <f t="shared" ca="1" si="166"/>
        <v>44198.027777777781</v>
      </c>
      <c r="X406" s="6" t="str">
        <f t="shared" ca="1" si="167"/>
        <v>Late</v>
      </c>
      <c r="Y406" s="6">
        <f t="shared" ca="1" si="168"/>
        <v>2.4305555562023073E-2</v>
      </c>
      <c r="Z406" s="8">
        <f t="shared" ca="1" si="152"/>
        <v>0</v>
      </c>
      <c r="AA406" s="8">
        <f t="shared" ca="1" si="169"/>
        <v>35</v>
      </c>
      <c r="AB406" s="8">
        <f t="shared" ca="1" si="153"/>
        <v>350</v>
      </c>
    </row>
    <row r="407" spans="1:28">
      <c r="A407" s="11">
        <v>0.71527777777777801</v>
      </c>
      <c r="B407" s="34">
        <v>44197.715277777781</v>
      </c>
      <c r="C407" s="8">
        <f t="shared" ca="1" si="170"/>
        <v>0.92129049108096372</v>
      </c>
      <c r="D407" s="8">
        <f t="shared" ca="1" si="170"/>
        <v>0.92885532720505615</v>
      </c>
      <c r="E407">
        <f t="shared" ca="1" si="154"/>
        <v>0</v>
      </c>
      <c r="F407" s="6">
        <f t="shared" ca="1" si="155"/>
        <v>0</v>
      </c>
      <c r="G407" t="str">
        <f t="shared" ca="1" si="156"/>
        <v>On Time</v>
      </c>
      <c r="H407" s="5">
        <f t="shared" ca="1" si="157"/>
        <v>0.71527777777777801</v>
      </c>
      <c r="I407">
        <f t="shared" ca="1" si="171"/>
        <v>0.29157357109897042</v>
      </c>
      <c r="J407">
        <f t="shared" ca="1" si="171"/>
        <v>0.96237560518925847</v>
      </c>
      <c r="K407">
        <f t="shared" ca="1" si="158"/>
        <v>31</v>
      </c>
      <c r="L407" s="5">
        <f t="shared" ca="1" si="159"/>
        <v>0.73680555555555582</v>
      </c>
      <c r="M407" s="27">
        <f t="shared" ca="1" si="172"/>
        <v>0.14795099485468322</v>
      </c>
      <c r="N407" s="27">
        <f t="shared" ca="1" si="172"/>
        <v>8.4499690076780265E-2</v>
      </c>
      <c r="O407" s="8">
        <f t="shared" ca="1" si="160"/>
        <v>316</v>
      </c>
      <c r="P407" s="6">
        <f t="shared" ca="1" si="161"/>
        <v>0.21944444444444444</v>
      </c>
      <c r="Q407" s="5">
        <f t="shared" ca="1" si="162"/>
        <v>0.95625000000000027</v>
      </c>
      <c r="R407" s="27">
        <f t="shared" ca="1" si="173"/>
        <v>0.30802359224962395</v>
      </c>
      <c r="S407" s="27">
        <f t="shared" ca="1" si="173"/>
        <v>0.36065356932552728</v>
      </c>
      <c r="T407" s="27">
        <f t="shared" ca="1" si="163"/>
        <v>16</v>
      </c>
      <c r="U407" s="5">
        <f t="shared" ca="1" si="164"/>
        <v>0.96736111111111134</v>
      </c>
      <c r="V407" s="27">
        <f t="shared" ca="1" si="165"/>
        <v>363</v>
      </c>
      <c r="W407" s="35">
        <f t="shared" ca="1" si="166"/>
        <v>44197.967361111114</v>
      </c>
      <c r="X407" s="6" t="str">
        <f t="shared" ca="1" si="167"/>
        <v>Early Arrival</v>
      </c>
      <c r="Y407" s="6">
        <f t="shared" ca="1" si="168"/>
        <v>3.6111111105128657E-2</v>
      </c>
      <c r="Z407" s="8">
        <f t="shared" ca="1" si="152"/>
        <v>0</v>
      </c>
      <c r="AA407" s="8">
        <f t="shared" ca="1" si="169"/>
        <v>52</v>
      </c>
      <c r="AB407" s="8">
        <f t="shared" ca="1" si="153"/>
        <v>220</v>
      </c>
    </row>
    <row r="408" spans="1:28">
      <c r="A408" s="3">
        <v>0.71527777777777801</v>
      </c>
      <c r="B408" s="34">
        <v>44197.715277777781</v>
      </c>
      <c r="C408" s="8">
        <f t="shared" ca="1" si="170"/>
        <v>0.15538817474456357</v>
      </c>
      <c r="D408" s="8">
        <f t="shared" ca="1" si="170"/>
        <v>0.18273665346149537</v>
      </c>
      <c r="E408">
        <f t="shared" ca="1" si="154"/>
        <v>4</v>
      </c>
      <c r="F408" s="6">
        <f t="shared" ca="1" si="155"/>
        <v>2.7777777777777779E-3</v>
      </c>
      <c r="G408" t="str">
        <f t="shared" ca="1" si="156"/>
        <v>Late</v>
      </c>
      <c r="H408" s="5">
        <f t="shared" ca="1" si="157"/>
        <v>0.71805555555555578</v>
      </c>
      <c r="I408">
        <f t="shared" ca="1" si="171"/>
        <v>0.82998830594072692</v>
      </c>
      <c r="J408">
        <f t="shared" ca="1" si="171"/>
        <v>0.20448346908178328</v>
      </c>
      <c r="K408">
        <f t="shared" ca="1" si="158"/>
        <v>15</v>
      </c>
      <c r="L408" s="5">
        <f t="shared" ca="1" si="159"/>
        <v>0.72847222222222241</v>
      </c>
      <c r="M408" s="27">
        <f t="shared" ca="1" si="172"/>
        <v>0.71652856410583532</v>
      </c>
      <c r="N408" s="27">
        <f t="shared" ca="1" si="172"/>
        <v>0.78114754169406941</v>
      </c>
      <c r="O408" s="8">
        <f t="shared" ca="1" si="160"/>
        <v>367</v>
      </c>
      <c r="P408" s="6">
        <f t="shared" ca="1" si="161"/>
        <v>0.25486111111111109</v>
      </c>
      <c r="Q408" s="5">
        <f t="shared" ca="1" si="162"/>
        <v>0.9833333333333335</v>
      </c>
      <c r="R408" s="27">
        <f t="shared" ca="1" si="173"/>
        <v>0.57107848087458013</v>
      </c>
      <c r="S408" s="27">
        <f t="shared" ca="1" si="173"/>
        <v>0.79405959205616705</v>
      </c>
      <c r="T408" s="27">
        <f t="shared" ca="1" si="163"/>
        <v>33</v>
      </c>
      <c r="U408" s="5">
        <f t="shared" ca="1" si="164"/>
        <v>1.0062500000000001</v>
      </c>
      <c r="V408" s="27">
        <f t="shared" ca="1" si="165"/>
        <v>419</v>
      </c>
      <c r="W408" s="35">
        <f t="shared" ca="1" si="166"/>
        <v>44198.006250000006</v>
      </c>
      <c r="X408" s="6" t="str">
        <f t="shared" ca="1" si="167"/>
        <v>Late</v>
      </c>
      <c r="Y408" s="6">
        <f t="shared" ca="1" si="168"/>
        <v>2.7777777868323028E-3</v>
      </c>
      <c r="Z408" s="8">
        <f t="shared" ca="1" si="152"/>
        <v>0</v>
      </c>
      <c r="AA408" s="8">
        <f t="shared" ca="1" si="169"/>
        <v>4</v>
      </c>
      <c r="AB408" s="8">
        <f t="shared" ca="1" si="153"/>
        <v>40</v>
      </c>
    </row>
    <row r="409" spans="1:28">
      <c r="A409" s="11">
        <v>0.71527777777777801</v>
      </c>
      <c r="B409" s="34">
        <v>44197.715277777781</v>
      </c>
      <c r="C409" s="8">
        <f t="shared" ca="1" si="170"/>
        <v>8.479951110472117E-2</v>
      </c>
      <c r="D409" s="8">
        <f t="shared" ca="1" si="170"/>
        <v>0.39871459684467148</v>
      </c>
      <c r="E409">
        <f t="shared" ca="1" si="154"/>
        <v>11</v>
      </c>
      <c r="F409" s="6">
        <f t="shared" ca="1" si="155"/>
        <v>7.6388888888888886E-3</v>
      </c>
      <c r="G409" t="str">
        <f t="shared" ca="1" si="156"/>
        <v>Late</v>
      </c>
      <c r="H409" s="5">
        <f t="shared" ca="1" si="157"/>
        <v>0.72291666666666687</v>
      </c>
      <c r="I409">
        <f t="shared" ca="1" si="171"/>
        <v>0.42992343345332551</v>
      </c>
      <c r="J409">
        <f t="shared" ca="1" si="171"/>
        <v>1.41582010365503E-2</v>
      </c>
      <c r="K409">
        <f t="shared" ca="1" si="158"/>
        <v>11</v>
      </c>
      <c r="L409" s="5">
        <f t="shared" ca="1" si="159"/>
        <v>0.73055555555555574</v>
      </c>
      <c r="M409" s="27">
        <f t="shared" ca="1" si="172"/>
        <v>1.0177872842003888E-2</v>
      </c>
      <c r="N409" s="27">
        <f t="shared" ca="1" si="172"/>
        <v>0.62689647387280445</v>
      </c>
      <c r="O409" s="8">
        <f t="shared" ca="1" si="160"/>
        <v>348</v>
      </c>
      <c r="P409" s="6">
        <f t="shared" ca="1" si="161"/>
        <v>0.24166666666666667</v>
      </c>
      <c r="Q409" s="5">
        <f t="shared" ca="1" si="162"/>
        <v>0.97222222222222243</v>
      </c>
      <c r="R409" s="27">
        <f t="shared" ca="1" si="173"/>
        <v>0.17643133619079643</v>
      </c>
      <c r="S409" s="27">
        <f t="shared" ca="1" si="173"/>
        <v>0.46690353173463406</v>
      </c>
      <c r="T409" s="27">
        <f t="shared" ca="1" si="163"/>
        <v>20</v>
      </c>
      <c r="U409" s="5">
        <f t="shared" ca="1" si="164"/>
        <v>0.98611111111111127</v>
      </c>
      <c r="V409" s="27">
        <f t="shared" ca="1" si="165"/>
        <v>390</v>
      </c>
      <c r="W409" s="35">
        <f t="shared" ca="1" si="166"/>
        <v>44197.986111111117</v>
      </c>
      <c r="X409" s="6" t="str">
        <f t="shared" ca="1" si="167"/>
        <v>Early Arrival</v>
      </c>
      <c r="Y409" s="6">
        <f t="shared" ca="1" si="168"/>
        <v>1.7361111102218274E-2</v>
      </c>
      <c r="Z409" s="8">
        <f t="shared" ca="1" si="152"/>
        <v>0</v>
      </c>
      <c r="AA409" s="8">
        <f t="shared" ca="1" si="169"/>
        <v>25</v>
      </c>
      <c r="AB409" s="8">
        <f t="shared" ca="1" si="153"/>
        <v>-250</v>
      </c>
    </row>
    <row r="410" spans="1:28">
      <c r="A410" s="3">
        <v>0.71527777777777801</v>
      </c>
      <c r="B410" s="34">
        <v>44197.715277777781</v>
      </c>
      <c r="C410" s="8">
        <f t="shared" ca="1" si="170"/>
        <v>0.89614179540556127</v>
      </c>
      <c r="D410" s="8">
        <f t="shared" ca="1" si="170"/>
        <v>0.2478692642588779</v>
      </c>
      <c r="E410">
        <f t="shared" ca="1" si="154"/>
        <v>0</v>
      </c>
      <c r="F410" s="6">
        <f t="shared" ca="1" si="155"/>
        <v>0</v>
      </c>
      <c r="G410" t="str">
        <f t="shared" ca="1" si="156"/>
        <v>On Time</v>
      </c>
      <c r="H410" s="5">
        <f t="shared" ca="1" si="157"/>
        <v>0.71527777777777801</v>
      </c>
      <c r="I410">
        <f t="shared" ca="1" si="171"/>
        <v>0.42180652394143814</v>
      </c>
      <c r="J410">
        <f t="shared" ca="1" si="171"/>
        <v>0.71356199095785333</v>
      </c>
      <c r="K410">
        <f t="shared" ca="1" si="158"/>
        <v>31</v>
      </c>
      <c r="L410" s="5">
        <f t="shared" ca="1" si="159"/>
        <v>0.73680555555555582</v>
      </c>
      <c r="M410" s="27">
        <f t="shared" ca="1" si="172"/>
        <v>0.13859254165248736</v>
      </c>
      <c r="N410" s="27">
        <f t="shared" ca="1" si="172"/>
        <v>0.70803413371287438</v>
      </c>
      <c r="O410" s="8">
        <f t="shared" ca="1" si="160"/>
        <v>351</v>
      </c>
      <c r="P410" s="6">
        <f t="shared" ca="1" si="161"/>
        <v>0.24374999999999999</v>
      </c>
      <c r="Q410" s="5">
        <f t="shared" ca="1" si="162"/>
        <v>0.98055555555555585</v>
      </c>
      <c r="R410" s="27">
        <f t="shared" ca="1" si="173"/>
        <v>0.58697308457490205</v>
      </c>
      <c r="S410" s="27">
        <f t="shared" ca="1" si="173"/>
        <v>0.95103105276654276</v>
      </c>
      <c r="T410" s="27">
        <f t="shared" ca="1" si="163"/>
        <v>45</v>
      </c>
      <c r="U410" s="5">
        <f t="shared" ca="1" si="164"/>
        <v>1.0118055555555558</v>
      </c>
      <c r="V410" s="27">
        <f t="shared" ca="1" si="165"/>
        <v>427</v>
      </c>
      <c r="W410" s="35">
        <f t="shared" ca="1" si="166"/>
        <v>44198.011805555558</v>
      </c>
      <c r="X410" s="6" t="str">
        <f t="shared" ca="1" si="167"/>
        <v>Late</v>
      </c>
      <c r="Y410" s="6">
        <f t="shared" ca="1" si="168"/>
        <v>8.3333333386690356E-3</v>
      </c>
      <c r="Z410" s="8">
        <f t="shared" ca="1" si="152"/>
        <v>0</v>
      </c>
      <c r="AA410" s="8">
        <f t="shared" ca="1" si="169"/>
        <v>12</v>
      </c>
      <c r="AB410" s="8">
        <f t="shared" ca="1" si="153"/>
        <v>120</v>
      </c>
    </row>
    <row r="411" spans="1:28">
      <c r="A411" s="11">
        <v>0.71527777777777801</v>
      </c>
      <c r="B411" s="34">
        <v>44197.715277777781</v>
      </c>
      <c r="C411" s="8">
        <f t="shared" ca="1" si="170"/>
        <v>0.63527936006541219</v>
      </c>
      <c r="D411" s="8">
        <f t="shared" ca="1" si="170"/>
        <v>0.27474774573259431</v>
      </c>
      <c r="E411">
        <f t="shared" ca="1" si="154"/>
        <v>-1</v>
      </c>
      <c r="F411" s="6">
        <f t="shared" ca="1" si="155"/>
        <v>6.9444444444444447E-4</v>
      </c>
      <c r="G411" t="str">
        <f t="shared" ca="1" si="156"/>
        <v>Early Departure</v>
      </c>
      <c r="H411" s="5">
        <f t="shared" ca="1" si="157"/>
        <v>0.71458333333333357</v>
      </c>
      <c r="I411">
        <f t="shared" ca="1" si="171"/>
        <v>0.7071686861120583</v>
      </c>
      <c r="J411">
        <f t="shared" ca="1" si="171"/>
        <v>0.34364151031321855</v>
      </c>
      <c r="K411">
        <f t="shared" ca="1" si="158"/>
        <v>19</v>
      </c>
      <c r="L411" s="5">
        <f t="shared" ca="1" si="159"/>
        <v>0.72777777777777797</v>
      </c>
      <c r="M411" s="27">
        <f t="shared" ca="1" si="172"/>
        <v>0.88533970160428388</v>
      </c>
      <c r="N411" s="27">
        <f t="shared" ca="1" si="172"/>
        <v>0.16493670420009576</v>
      </c>
      <c r="O411" s="8">
        <f t="shared" ca="1" si="160"/>
        <v>325</v>
      </c>
      <c r="P411" s="6">
        <f t="shared" ca="1" si="161"/>
        <v>0.22569444444444445</v>
      </c>
      <c r="Q411" s="5">
        <f t="shared" ca="1" si="162"/>
        <v>0.95347222222222239</v>
      </c>
      <c r="R411" s="27">
        <f t="shared" ca="1" si="173"/>
        <v>0.87502601526082824</v>
      </c>
      <c r="S411" s="27">
        <f t="shared" ca="1" si="173"/>
        <v>0.85159151028855173</v>
      </c>
      <c r="T411" s="27">
        <f t="shared" ca="1" si="163"/>
        <v>37</v>
      </c>
      <c r="U411" s="5">
        <f t="shared" ca="1" si="164"/>
        <v>0.97916666666666685</v>
      </c>
      <c r="V411" s="27">
        <f t="shared" ca="1" si="165"/>
        <v>380</v>
      </c>
      <c r="W411" s="35">
        <f t="shared" ca="1" si="166"/>
        <v>44197.979166666672</v>
      </c>
      <c r="X411" s="6" t="str">
        <f t="shared" ca="1" si="167"/>
        <v>Early Arrival</v>
      </c>
      <c r="Y411" s="6">
        <f t="shared" ca="1" si="168"/>
        <v>2.4305555547471158E-2</v>
      </c>
      <c r="Z411" s="8">
        <f t="shared" ca="1" si="152"/>
        <v>0</v>
      </c>
      <c r="AA411" s="8">
        <f t="shared" ca="1" si="169"/>
        <v>35</v>
      </c>
      <c r="AB411" s="8">
        <f t="shared" ca="1" si="153"/>
        <v>50</v>
      </c>
    </row>
    <row r="412" spans="1:28">
      <c r="A412" s="3">
        <v>0.71527777777777801</v>
      </c>
      <c r="B412" s="34">
        <v>44197.715277777781</v>
      </c>
      <c r="C412" s="8">
        <f t="shared" ca="1" si="170"/>
        <v>0.45579498235685523</v>
      </c>
      <c r="D412" s="8">
        <f t="shared" ca="1" si="170"/>
        <v>0.68283754708013877</v>
      </c>
      <c r="E412">
        <f t="shared" ca="1" si="154"/>
        <v>25</v>
      </c>
      <c r="F412" s="6">
        <f t="shared" ca="1" si="155"/>
        <v>1.7361111111111112E-2</v>
      </c>
      <c r="G412" t="str">
        <f t="shared" ca="1" si="156"/>
        <v>Late</v>
      </c>
      <c r="H412" s="5">
        <f t="shared" ca="1" si="157"/>
        <v>0.73263888888888917</v>
      </c>
      <c r="I412">
        <f t="shared" ca="1" si="171"/>
        <v>0.40080996412047354</v>
      </c>
      <c r="J412">
        <f t="shared" ca="1" si="171"/>
        <v>6.5067784909885185E-2</v>
      </c>
      <c r="K412">
        <f t="shared" ca="1" si="158"/>
        <v>12</v>
      </c>
      <c r="L412" s="5">
        <f t="shared" ca="1" si="159"/>
        <v>0.74097222222222248</v>
      </c>
      <c r="M412" s="27">
        <f t="shared" ca="1" si="172"/>
        <v>0.57102634454109114</v>
      </c>
      <c r="N412" s="27">
        <f t="shared" ca="1" si="172"/>
        <v>8.0218740623666629E-2</v>
      </c>
      <c r="O412" s="8">
        <f t="shared" ca="1" si="160"/>
        <v>321</v>
      </c>
      <c r="P412" s="6">
        <f t="shared" ca="1" si="161"/>
        <v>0.22291666666666665</v>
      </c>
      <c r="Q412" s="5">
        <f t="shared" ca="1" si="162"/>
        <v>0.96388888888888913</v>
      </c>
      <c r="R412" s="27">
        <f t="shared" ca="1" si="173"/>
        <v>0.91133250312939829</v>
      </c>
      <c r="S412" s="27">
        <f t="shared" ca="1" si="173"/>
        <v>0.25414604347482306</v>
      </c>
      <c r="T412" s="27">
        <f t="shared" ca="1" si="163"/>
        <v>13</v>
      </c>
      <c r="U412" s="5">
        <f t="shared" ca="1" si="164"/>
        <v>0.97291666666666687</v>
      </c>
      <c r="V412" s="27">
        <f t="shared" ca="1" si="165"/>
        <v>371</v>
      </c>
      <c r="W412" s="35">
        <f t="shared" ca="1" si="166"/>
        <v>44197.972916666673</v>
      </c>
      <c r="X412" s="6" t="str">
        <f t="shared" ca="1" si="167"/>
        <v>Early Arrival</v>
      </c>
      <c r="Y412" s="6">
        <f t="shared" ca="1" si="168"/>
        <v>3.0555555546015967E-2</v>
      </c>
      <c r="Z412" s="8">
        <f t="shared" ca="1" si="152"/>
        <v>0</v>
      </c>
      <c r="AA412" s="8">
        <f t="shared" ca="1" si="169"/>
        <v>44</v>
      </c>
      <c r="AB412" s="8">
        <f t="shared" ca="1" si="153"/>
        <v>140</v>
      </c>
    </row>
    <row r="413" spans="1:28">
      <c r="A413" s="11">
        <v>0.71527777777777801</v>
      </c>
      <c r="B413" s="34">
        <v>44197.715277777781</v>
      </c>
      <c r="C413" s="8">
        <f t="shared" ca="1" si="170"/>
        <v>0.85152092402245794</v>
      </c>
      <c r="D413" s="8">
        <f t="shared" ca="1" si="170"/>
        <v>0.23969647633600444</v>
      </c>
      <c r="E413">
        <f t="shared" ca="1" si="154"/>
        <v>-1</v>
      </c>
      <c r="F413" s="6">
        <f t="shared" ca="1" si="155"/>
        <v>6.9444444444444447E-4</v>
      </c>
      <c r="G413" t="str">
        <f t="shared" ca="1" si="156"/>
        <v>Early Departure</v>
      </c>
      <c r="H413" s="5">
        <f t="shared" ca="1" si="157"/>
        <v>0.71458333333333357</v>
      </c>
      <c r="I413">
        <f t="shared" ca="1" si="171"/>
        <v>8.5579126096540725E-2</v>
      </c>
      <c r="J413">
        <f t="shared" ca="1" si="171"/>
        <v>0.32221057802336805</v>
      </c>
      <c r="K413">
        <f t="shared" ca="1" si="158"/>
        <v>18</v>
      </c>
      <c r="L413" s="5">
        <f t="shared" ca="1" si="159"/>
        <v>0.72708333333333353</v>
      </c>
      <c r="M413" s="27">
        <f t="shared" ca="1" si="172"/>
        <v>0.20244950239619008</v>
      </c>
      <c r="N413" s="27">
        <f t="shared" ca="1" si="172"/>
        <v>0.12917138211284307</v>
      </c>
      <c r="O413" s="8">
        <f t="shared" ca="1" si="160"/>
        <v>320</v>
      </c>
      <c r="P413" s="6">
        <f t="shared" ca="1" si="161"/>
        <v>0.22222222222222221</v>
      </c>
      <c r="Q413" s="5">
        <f t="shared" ca="1" si="162"/>
        <v>0.94930555555555574</v>
      </c>
      <c r="R413" s="27">
        <f t="shared" ca="1" si="173"/>
        <v>0.6469388609452883</v>
      </c>
      <c r="S413" s="27">
        <f t="shared" ca="1" si="173"/>
        <v>0.2733715046947276</v>
      </c>
      <c r="T413" s="27">
        <f t="shared" ca="1" si="163"/>
        <v>13</v>
      </c>
      <c r="U413" s="5">
        <f t="shared" ca="1" si="164"/>
        <v>0.95833333333333348</v>
      </c>
      <c r="V413" s="27">
        <f t="shared" ca="1" si="165"/>
        <v>350</v>
      </c>
      <c r="W413" s="35">
        <f t="shared" ca="1" si="166"/>
        <v>44197.958333333336</v>
      </c>
      <c r="X413" s="6" t="str">
        <f t="shared" ca="1" si="167"/>
        <v>Early Arrival</v>
      </c>
      <c r="Y413" s="6">
        <f t="shared" ca="1" si="168"/>
        <v>4.5138888883229811E-2</v>
      </c>
      <c r="Z413" s="8">
        <f t="shared" ca="1" si="152"/>
        <v>1</v>
      </c>
      <c r="AA413" s="8">
        <f t="shared" ca="1" si="169"/>
        <v>5</v>
      </c>
      <c r="AB413" s="8">
        <f t="shared" ca="1" si="153"/>
        <v>350</v>
      </c>
    </row>
    <row r="414" spans="1:28">
      <c r="A414" s="3">
        <v>0.71527777777777801</v>
      </c>
      <c r="B414" s="34">
        <v>44197.715277777781</v>
      </c>
      <c r="C414" s="8">
        <f t="shared" ca="1" si="170"/>
        <v>0.62320944541120649</v>
      </c>
      <c r="D414" s="8">
        <f t="shared" ca="1" si="170"/>
        <v>7.4338762044812157E-4</v>
      </c>
      <c r="E414">
        <f t="shared" ca="1" si="154"/>
        <v>0</v>
      </c>
      <c r="F414" s="6">
        <f t="shared" ca="1" si="155"/>
        <v>0</v>
      </c>
      <c r="G414" t="str">
        <f t="shared" ca="1" si="156"/>
        <v>On Time</v>
      </c>
      <c r="H414" s="5">
        <f t="shared" ca="1" si="157"/>
        <v>0.71527777777777801</v>
      </c>
      <c r="I414">
        <f t="shared" ca="1" si="171"/>
        <v>0.8661330091883529</v>
      </c>
      <c r="J414">
        <f t="shared" ca="1" si="171"/>
        <v>0.32421002604995552</v>
      </c>
      <c r="K414">
        <f t="shared" ca="1" si="158"/>
        <v>18</v>
      </c>
      <c r="L414" s="5">
        <f t="shared" ca="1" si="159"/>
        <v>0.72777777777777797</v>
      </c>
      <c r="M414" s="27">
        <f t="shared" ca="1" si="172"/>
        <v>0.85880842819683167</v>
      </c>
      <c r="N414" s="27">
        <f t="shared" ca="1" si="172"/>
        <v>0.99351569760088743</v>
      </c>
      <c r="O414" s="8">
        <f t="shared" ca="1" si="160"/>
        <v>403</v>
      </c>
      <c r="P414" s="6">
        <f t="shared" ca="1" si="161"/>
        <v>0.27986111111111112</v>
      </c>
      <c r="Q414" s="5">
        <f t="shared" ca="1" si="162"/>
        <v>1.0076388888888892</v>
      </c>
      <c r="R414" s="27">
        <f t="shared" ca="1" si="173"/>
        <v>0.14352414454392359</v>
      </c>
      <c r="S414" s="27">
        <f t="shared" ca="1" si="173"/>
        <v>6.1423611446743021E-2</v>
      </c>
      <c r="T414" s="27">
        <f t="shared" ca="1" si="163"/>
        <v>8</v>
      </c>
      <c r="U414" s="5">
        <f t="shared" ca="1" si="164"/>
        <v>1.0131944444444447</v>
      </c>
      <c r="V414" s="27">
        <f t="shared" ca="1" si="165"/>
        <v>429</v>
      </c>
      <c r="W414" s="35">
        <f t="shared" ca="1" si="166"/>
        <v>44198.013194444451</v>
      </c>
      <c r="X414" s="6" t="str">
        <f t="shared" ca="1" si="167"/>
        <v>Late</v>
      </c>
      <c r="Y414" s="6">
        <f t="shared" ca="1" si="168"/>
        <v>9.722222232085187E-3</v>
      </c>
      <c r="Z414" s="8">
        <f t="shared" ca="1" si="152"/>
        <v>0</v>
      </c>
      <c r="AA414" s="8">
        <f t="shared" ca="1" si="169"/>
        <v>14</v>
      </c>
      <c r="AB414" s="8">
        <f t="shared" ca="1" si="153"/>
        <v>140</v>
      </c>
    </row>
    <row r="415" spans="1:28">
      <c r="A415" s="11">
        <v>0.71527777777777801</v>
      </c>
      <c r="B415" s="34">
        <v>44197.715277777781</v>
      </c>
      <c r="C415" s="8">
        <f t="shared" ca="1" si="170"/>
        <v>0.58088304592767126</v>
      </c>
      <c r="D415" s="8">
        <f t="shared" ca="1" si="170"/>
        <v>0.25415857216429216</v>
      </c>
      <c r="E415">
        <f t="shared" ca="1" si="154"/>
        <v>-1</v>
      </c>
      <c r="F415" s="6">
        <f t="shared" ca="1" si="155"/>
        <v>6.9444444444444447E-4</v>
      </c>
      <c r="G415" t="str">
        <f t="shared" ca="1" si="156"/>
        <v>Early Departure</v>
      </c>
      <c r="H415" s="5">
        <f t="shared" ca="1" si="157"/>
        <v>0.71458333333333357</v>
      </c>
      <c r="I415">
        <f t="shared" ca="1" si="171"/>
        <v>0.28510154280915945</v>
      </c>
      <c r="J415">
        <f t="shared" ca="1" si="171"/>
        <v>0.4845469352022107</v>
      </c>
      <c r="K415">
        <f t="shared" ca="1" si="158"/>
        <v>22</v>
      </c>
      <c r="L415" s="5">
        <f t="shared" ca="1" si="159"/>
        <v>0.72986111111111129</v>
      </c>
      <c r="M415" s="27">
        <f t="shared" ca="1" si="172"/>
        <v>0.81501280072920856</v>
      </c>
      <c r="N415" s="27">
        <f t="shared" ca="1" si="172"/>
        <v>0.42413059448904378</v>
      </c>
      <c r="O415" s="8">
        <f t="shared" ca="1" si="160"/>
        <v>339</v>
      </c>
      <c r="P415" s="6">
        <f t="shared" ca="1" si="161"/>
        <v>0.23541666666666669</v>
      </c>
      <c r="Q415" s="5">
        <f t="shared" ca="1" si="162"/>
        <v>0.96527777777777801</v>
      </c>
      <c r="R415" s="27">
        <f t="shared" ca="1" si="173"/>
        <v>0.31674218587178649</v>
      </c>
      <c r="S415" s="27">
        <f t="shared" ca="1" si="173"/>
        <v>5.3871949026692789E-2</v>
      </c>
      <c r="T415" s="27">
        <f t="shared" ca="1" si="163"/>
        <v>7</v>
      </c>
      <c r="U415" s="5">
        <f t="shared" ca="1" si="164"/>
        <v>0.97013888888888911</v>
      </c>
      <c r="V415" s="27">
        <f t="shared" ca="1" si="165"/>
        <v>367</v>
      </c>
      <c r="W415" s="35">
        <f t="shared" ca="1" si="166"/>
        <v>44197.970138888893</v>
      </c>
      <c r="X415" s="6" t="str">
        <f t="shared" ca="1" si="167"/>
        <v>Early Arrival</v>
      </c>
      <c r="Y415" s="6">
        <f t="shared" ca="1" si="168"/>
        <v>3.3333333325572312E-2</v>
      </c>
      <c r="Z415" s="8">
        <f t="shared" ca="1" si="152"/>
        <v>0</v>
      </c>
      <c r="AA415" s="8">
        <f t="shared" ca="1" si="169"/>
        <v>48</v>
      </c>
      <c r="AB415" s="8">
        <f t="shared" ca="1" si="153"/>
        <v>180</v>
      </c>
    </row>
    <row r="416" spans="1:28">
      <c r="A416" s="3">
        <v>0.71527777777777801</v>
      </c>
      <c r="B416" s="34">
        <v>44197.715277777781</v>
      </c>
      <c r="C416" s="8">
        <f t="shared" ca="1" si="170"/>
        <v>0.15687320551444461</v>
      </c>
      <c r="D416" s="8">
        <f t="shared" ca="1" si="170"/>
        <v>0.67653275681218961</v>
      </c>
      <c r="E416">
        <f t="shared" ca="1" si="154"/>
        <v>25</v>
      </c>
      <c r="F416" s="6">
        <f t="shared" ca="1" si="155"/>
        <v>1.7361111111111112E-2</v>
      </c>
      <c r="G416" t="str">
        <f t="shared" ca="1" si="156"/>
        <v>Late</v>
      </c>
      <c r="H416" s="5">
        <f t="shared" ca="1" si="157"/>
        <v>0.73263888888888917</v>
      </c>
      <c r="I416">
        <f t="shared" ca="1" si="171"/>
        <v>9.6435090647161825E-2</v>
      </c>
      <c r="J416">
        <f t="shared" ca="1" si="171"/>
        <v>0.82530699241030958</v>
      </c>
      <c r="K416">
        <f t="shared" ca="1" si="158"/>
        <v>29</v>
      </c>
      <c r="L416" s="5">
        <f t="shared" ca="1" si="159"/>
        <v>0.7527777777777781</v>
      </c>
      <c r="M416" s="27">
        <f t="shared" ca="1" si="172"/>
        <v>8.6624462199047403E-2</v>
      </c>
      <c r="N416" s="27">
        <f t="shared" ca="1" si="172"/>
        <v>0.76411297086869412</v>
      </c>
      <c r="O416" s="8">
        <f t="shared" ca="1" si="160"/>
        <v>353</v>
      </c>
      <c r="P416" s="6">
        <f t="shared" ca="1" si="161"/>
        <v>0.24513888888888888</v>
      </c>
      <c r="Q416" s="5">
        <f t="shared" ca="1" si="162"/>
        <v>0.99791666666666701</v>
      </c>
      <c r="R416" s="27">
        <f t="shared" ca="1" si="173"/>
        <v>0.44730979463212495</v>
      </c>
      <c r="S416" s="27">
        <f t="shared" ca="1" si="173"/>
        <v>0.22271849753763751</v>
      </c>
      <c r="T416" s="27">
        <f t="shared" ca="1" si="163"/>
        <v>12</v>
      </c>
      <c r="U416" s="5">
        <f t="shared" ca="1" si="164"/>
        <v>1.0062500000000003</v>
      </c>
      <c r="V416" s="27">
        <f t="shared" ca="1" si="165"/>
        <v>419</v>
      </c>
      <c r="W416" s="35">
        <f t="shared" ca="1" si="166"/>
        <v>44198.006250000006</v>
      </c>
      <c r="X416" s="6" t="str">
        <f t="shared" ca="1" si="167"/>
        <v>Late</v>
      </c>
      <c r="Y416" s="6">
        <f t="shared" ca="1" si="168"/>
        <v>2.7777777868323028E-3</v>
      </c>
      <c r="Z416" s="8">
        <f t="shared" ca="1" si="152"/>
        <v>0</v>
      </c>
      <c r="AA416" s="8">
        <f t="shared" ca="1" si="169"/>
        <v>4</v>
      </c>
      <c r="AB416" s="8">
        <f t="shared" ca="1" si="153"/>
        <v>40</v>
      </c>
    </row>
    <row r="417" spans="1:28">
      <c r="A417" s="11">
        <v>0.71527777777777801</v>
      </c>
      <c r="B417" s="34">
        <v>44197.715277777781</v>
      </c>
      <c r="C417" s="8">
        <f t="shared" ca="1" si="170"/>
        <v>0.34179608558797459</v>
      </c>
      <c r="D417" s="8">
        <f t="shared" ca="1" si="170"/>
        <v>0.43622219471539347</v>
      </c>
      <c r="E417">
        <f t="shared" ca="1" si="154"/>
        <v>13</v>
      </c>
      <c r="F417" s="6">
        <f t="shared" ca="1" si="155"/>
        <v>9.0277777777777787E-3</v>
      </c>
      <c r="G417" t="str">
        <f t="shared" ca="1" si="156"/>
        <v>Late</v>
      </c>
      <c r="H417" s="5">
        <f t="shared" ca="1" si="157"/>
        <v>0.72430555555555576</v>
      </c>
      <c r="I417">
        <f t="shared" ca="1" si="171"/>
        <v>0.94181290926903805</v>
      </c>
      <c r="J417">
        <f t="shared" ca="1" si="171"/>
        <v>0.7192566023546394</v>
      </c>
      <c r="K417">
        <f t="shared" ca="1" si="158"/>
        <v>31</v>
      </c>
      <c r="L417" s="5">
        <f t="shared" ca="1" si="159"/>
        <v>0.74583333333333357</v>
      </c>
      <c r="M417" s="27">
        <f t="shared" ca="1" si="172"/>
        <v>0.44129611642569755</v>
      </c>
      <c r="N417" s="27">
        <f t="shared" ca="1" si="172"/>
        <v>0.64212592581953842</v>
      </c>
      <c r="O417" s="8">
        <f t="shared" ca="1" si="160"/>
        <v>355</v>
      </c>
      <c r="P417" s="6">
        <f t="shared" ca="1" si="161"/>
        <v>0.24652777777777779</v>
      </c>
      <c r="Q417" s="5">
        <f t="shared" ca="1" si="162"/>
        <v>0.99236111111111136</v>
      </c>
      <c r="R417" s="27">
        <f t="shared" ca="1" si="173"/>
        <v>0.16802294167116194</v>
      </c>
      <c r="S417" s="27">
        <f t="shared" ca="1" si="173"/>
        <v>0.85879010817264023</v>
      </c>
      <c r="T417" s="27">
        <f t="shared" ca="1" si="163"/>
        <v>37</v>
      </c>
      <c r="U417" s="5">
        <f t="shared" ca="1" si="164"/>
        <v>1.0180555555555557</v>
      </c>
      <c r="V417" s="27">
        <f t="shared" ca="1" si="165"/>
        <v>436</v>
      </c>
      <c r="W417" s="35">
        <f t="shared" ca="1" si="166"/>
        <v>44198.018055555556</v>
      </c>
      <c r="X417" s="6" t="str">
        <f t="shared" ca="1" si="167"/>
        <v>Late</v>
      </c>
      <c r="Y417" s="6">
        <f t="shared" ca="1" si="168"/>
        <v>1.4583333337213844E-2</v>
      </c>
      <c r="Z417" s="8">
        <f t="shared" ca="1" si="152"/>
        <v>0</v>
      </c>
      <c r="AA417" s="8">
        <f t="shared" ca="1" si="169"/>
        <v>21</v>
      </c>
      <c r="AB417" s="8">
        <f t="shared" ca="1" si="153"/>
        <v>210</v>
      </c>
    </row>
    <row r="418" spans="1:28">
      <c r="A418" s="3">
        <v>0.71527777777777801</v>
      </c>
      <c r="B418" s="34">
        <v>44197.715277777781</v>
      </c>
      <c r="C418" s="8">
        <f t="shared" ca="1" si="170"/>
        <v>0.21540709960741</v>
      </c>
      <c r="D418" s="8">
        <f t="shared" ca="1" si="170"/>
        <v>0.71329804940644836</v>
      </c>
      <c r="E418">
        <f t="shared" ca="1" si="154"/>
        <v>27</v>
      </c>
      <c r="F418" s="6">
        <f t="shared" ca="1" si="155"/>
        <v>1.8749999999999999E-2</v>
      </c>
      <c r="G418" t="str">
        <f t="shared" ca="1" si="156"/>
        <v>Late</v>
      </c>
      <c r="H418" s="5">
        <f t="shared" ca="1" si="157"/>
        <v>0.73402777777777806</v>
      </c>
      <c r="I418">
        <f t="shared" ca="1" si="171"/>
        <v>0.70995254920107465</v>
      </c>
      <c r="J418">
        <f t="shared" ca="1" si="171"/>
        <v>0.84775653135271611</v>
      </c>
      <c r="K418">
        <f t="shared" ca="1" si="158"/>
        <v>38</v>
      </c>
      <c r="L418" s="5">
        <f t="shared" ca="1" si="159"/>
        <v>0.76041666666666696</v>
      </c>
      <c r="M418" s="27">
        <f t="shared" ca="1" si="172"/>
        <v>0.24832779411128636</v>
      </c>
      <c r="N418" s="27">
        <f t="shared" ca="1" si="172"/>
        <v>0.70990299621444208</v>
      </c>
      <c r="O418" s="8">
        <f t="shared" ca="1" si="160"/>
        <v>351</v>
      </c>
      <c r="P418" s="6">
        <f t="shared" ca="1" si="161"/>
        <v>0.24374999999999999</v>
      </c>
      <c r="Q418" s="5">
        <f t="shared" ca="1" si="162"/>
        <v>1.0041666666666669</v>
      </c>
      <c r="R418" s="27">
        <f t="shared" ca="1" si="173"/>
        <v>0.43990604362480323</v>
      </c>
      <c r="S418" s="27">
        <f t="shared" ca="1" si="173"/>
        <v>8.567512922832965E-2</v>
      </c>
      <c r="T418" s="27">
        <f t="shared" ca="1" si="163"/>
        <v>8</v>
      </c>
      <c r="U418" s="5">
        <f t="shared" ca="1" si="164"/>
        <v>1.0097222222222224</v>
      </c>
      <c r="V418" s="27">
        <f t="shared" ca="1" si="165"/>
        <v>424</v>
      </c>
      <c r="W418" s="35">
        <f t="shared" ca="1" si="166"/>
        <v>44198.009722222225</v>
      </c>
      <c r="X418" s="6" t="str">
        <f t="shared" ca="1" si="167"/>
        <v>Late</v>
      </c>
      <c r="Y418" s="6">
        <f t="shared" ca="1" si="168"/>
        <v>6.2500000058207661E-3</v>
      </c>
      <c r="Z418" s="8">
        <f t="shared" ca="1" si="152"/>
        <v>0</v>
      </c>
      <c r="AA418" s="8">
        <f t="shared" ca="1" si="169"/>
        <v>9</v>
      </c>
      <c r="AB418" s="8">
        <f t="shared" ca="1" si="153"/>
        <v>90</v>
      </c>
    </row>
    <row r="419" spans="1:28">
      <c r="A419" s="11">
        <v>0.71527777777777801</v>
      </c>
      <c r="B419" s="34">
        <v>44197.715277777781</v>
      </c>
      <c r="C419" s="8">
        <f t="shared" ca="1" si="170"/>
        <v>6.9902277427579151E-2</v>
      </c>
      <c r="D419" s="8">
        <f t="shared" ca="1" si="170"/>
        <v>0.96360797828655986</v>
      </c>
      <c r="E419">
        <f t="shared" ca="1" si="154"/>
        <v>73</v>
      </c>
      <c r="F419" s="6">
        <f t="shared" ca="1" si="155"/>
        <v>5.0694444444444452E-2</v>
      </c>
      <c r="G419" t="str">
        <f t="shared" ca="1" si="156"/>
        <v>Late</v>
      </c>
      <c r="H419" s="5">
        <f t="shared" ca="1" si="157"/>
        <v>0.7659722222222225</v>
      </c>
      <c r="I419">
        <f t="shared" ca="1" si="171"/>
        <v>0.11145272840390963</v>
      </c>
      <c r="J419">
        <f t="shared" ca="1" si="171"/>
        <v>0.43767679811654037</v>
      </c>
      <c r="K419">
        <f t="shared" ca="1" si="158"/>
        <v>21</v>
      </c>
      <c r="L419" s="5">
        <f t="shared" ca="1" si="159"/>
        <v>0.78055555555555578</v>
      </c>
      <c r="M419" s="27">
        <f t="shared" ca="1" si="172"/>
        <v>0.51757275748171383</v>
      </c>
      <c r="N419" s="27">
        <f t="shared" ca="1" si="172"/>
        <v>0.36977964780678318</v>
      </c>
      <c r="O419" s="8">
        <f t="shared" ca="1" si="160"/>
        <v>336</v>
      </c>
      <c r="P419" s="6">
        <f t="shared" ca="1" si="161"/>
        <v>0.23333333333333331</v>
      </c>
      <c r="Q419" s="5">
        <f t="shared" ca="1" si="162"/>
        <v>1.0138888888888891</v>
      </c>
      <c r="R419" s="27">
        <f t="shared" ca="1" si="173"/>
        <v>3.6258152512617992E-2</v>
      </c>
      <c r="S419" s="27">
        <f t="shared" ca="1" si="173"/>
        <v>0.22863642844596044</v>
      </c>
      <c r="T419" s="27">
        <f t="shared" ca="1" si="163"/>
        <v>11</v>
      </c>
      <c r="U419" s="5">
        <f t="shared" ca="1" si="164"/>
        <v>1.021527777777778</v>
      </c>
      <c r="V419" s="27">
        <f t="shared" ca="1" si="165"/>
        <v>441</v>
      </c>
      <c r="W419" s="35">
        <f t="shared" ca="1" si="166"/>
        <v>44198.021527777782</v>
      </c>
      <c r="X419" s="6" t="str">
        <f t="shared" ca="1" si="167"/>
        <v>Late</v>
      </c>
      <c r="Y419" s="6">
        <f t="shared" ca="1" si="168"/>
        <v>1.8055555563478265E-2</v>
      </c>
      <c r="Z419" s="8">
        <f t="shared" ca="1" si="152"/>
        <v>0</v>
      </c>
      <c r="AA419" s="8">
        <f t="shared" ca="1" si="169"/>
        <v>26</v>
      </c>
      <c r="AB419" s="8">
        <f t="shared" ca="1" si="153"/>
        <v>260</v>
      </c>
    </row>
    <row r="420" spans="1:28">
      <c r="A420" s="3">
        <v>0.71527777777777801</v>
      </c>
      <c r="B420" s="34">
        <v>44197.715277777781</v>
      </c>
      <c r="C420" s="8">
        <f t="shared" ca="1" si="170"/>
        <v>0.50577869086625882</v>
      </c>
      <c r="D420" s="8">
        <f t="shared" ca="1" si="170"/>
        <v>0.1493032302476397</v>
      </c>
      <c r="E420">
        <f t="shared" ca="1" si="154"/>
        <v>4</v>
      </c>
      <c r="F420" s="6">
        <f t="shared" ca="1" si="155"/>
        <v>2.7777777777777779E-3</v>
      </c>
      <c r="G420" t="str">
        <f t="shared" ca="1" si="156"/>
        <v>Late</v>
      </c>
      <c r="H420" s="5">
        <f t="shared" ca="1" si="157"/>
        <v>0.71805555555555578</v>
      </c>
      <c r="I420">
        <f t="shared" ca="1" si="171"/>
        <v>0.96574986689139142</v>
      </c>
      <c r="J420">
        <f t="shared" ca="1" si="171"/>
        <v>0.55197431215463433</v>
      </c>
      <c r="K420">
        <f t="shared" ca="1" si="158"/>
        <v>25</v>
      </c>
      <c r="L420" s="5">
        <f t="shared" ca="1" si="159"/>
        <v>0.73541666666666694</v>
      </c>
      <c r="M420" s="27">
        <f t="shared" ca="1" si="172"/>
        <v>0.8935433035489676</v>
      </c>
      <c r="N420" s="27">
        <f t="shared" ca="1" si="172"/>
        <v>9.497024433675727E-3</v>
      </c>
      <c r="O420" s="8">
        <f t="shared" ca="1" si="160"/>
        <v>317</v>
      </c>
      <c r="P420" s="6">
        <f t="shared" ca="1" si="161"/>
        <v>0.22013888888888888</v>
      </c>
      <c r="Q420" s="5">
        <f t="shared" ca="1" si="162"/>
        <v>0.95555555555555582</v>
      </c>
      <c r="R420" s="27">
        <f t="shared" ca="1" si="173"/>
        <v>7.313136590730962E-2</v>
      </c>
      <c r="S420" s="27">
        <f t="shared" ca="1" si="173"/>
        <v>0.88031606630792691</v>
      </c>
      <c r="T420" s="27">
        <f t="shared" ca="1" si="163"/>
        <v>18</v>
      </c>
      <c r="U420" s="5">
        <f t="shared" ca="1" si="164"/>
        <v>0.96805555555555578</v>
      </c>
      <c r="V420" s="27">
        <f t="shared" ca="1" si="165"/>
        <v>364</v>
      </c>
      <c r="W420" s="35">
        <f t="shared" ca="1" si="166"/>
        <v>44197.968055555561</v>
      </c>
      <c r="X420" s="6" t="str">
        <f t="shared" ca="1" si="167"/>
        <v>Early Arrival</v>
      </c>
      <c r="Y420" s="6">
        <f t="shared" ca="1" si="168"/>
        <v>3.5416666658420581E-2</v>
      </c>
      <c r="Z420" s="8">
        <f t="shared" ca="1" si="152"/>
        <v>0</v>
      </c>
      <c r="AA420" s="8">
        <f t="shared" ca="1" si="169"/>
        <v>51</v>
      </c>
      <c r="AB420" s="8">
        <f t="shared" ca="1" si="153"/>
        <v>210</v>
      </c>
    </row>
    <row r="421" spans="1:28">
      <c r="A421" s="11">
        <v>0.71527777777777801</v>
      </c>
      <c r="B421" s="34">
        <v>44197.715277777781</v>
      </c>
      <c r="C421" s="8">
        <f t="shared" ca="1" si="170"/>
        <v>0.40377680998966736</v>
      </c>
      <c r="D421" s="8">
        <f t="shared" ca="1" si="170"/>
        <v>0.91247355851747669</v>
      </c>
      <c r="E421">
        <f t="shared" ca="1" si="154"/>
        <v>53</v>
      </c>
      <c r="F421" s="6">
        <f t="shared" ca="1" si="155"/>
        <v>3.6805555555555557E-2</v>
      </c>
      <c r="G421" t="str">
        <f t="shared" ca="1" si="156"/>
        <v>Late</v>
      </c>
      <c r="H421" s="5">
        <f t="shared" ca="1" si="157"/>
        <v>0.75208333333333355</v>
      </c>
      <c r="I421">
        <f t="shared" ca="1" si="171"/>
        <v>0.32108219204097554</v>
      </c>
      <c r="J421">
        <f t="shared" ca="1" si="171"/>
        <v>0.72982520240723736</v>
      </c>
      <c r="K421">
        <f t="shared" ca="1" si="158"/>
        <v>32</v>
      </c>
      <c r="L421" s="5">
        <f t="shared" ca="1" si="159"/>
        <v>0.7743055555555558</v>
      </c>
      <c r="M421" s="27">
        <f t="shared" ca="1" si="172"/>
        <v>0.34268757192666532</v>
      </c>
      <c r="N421" s="27">
        <f t="shared" ca="1" si="172"/>
        <v>0.50934564456916176</v>
      </c>
      <c r="O421" s="8">
        <f t="shared" ca="1" si="160"/>
        <v>345</v>
      </c>
      <c r="P421" s="6">
        <f t="shared" ca="1" si="161"/>
        <v>0.23958333333333334</v>
      </c>
      <c r="Q421" s="5">
        <f t="shared" ca="1" si="162"/>
        <v>1.0138888888888891</v>
      </c>
      <c r="R421" s="27">
        <f t="shared" ca="1" si="173"/>
        <v>0.67423167704791998</v>
      </c>
      <c r="S421" s="27">
        <f t="shared" ca="1" si="173"/>
        <v>0.36981735575450225</v>
      </c>
      <c r="T421" s="27">
        <f t="shared" ca="1" si="163"/>
        <v>16</v>
      </c>
      <c r="U421" s="5">
        <f t="shared" ca="1" si="164"/>
        <v>1.0250000000000001</v>
      </c>
      <c r="V421" s="27">
        <f t="shared" ca="1" si="165"/>
        <v>446</v>
      </c>
      <c r="W421" s="35">
        <f t="shared" ca="1" si="166"/>
        <v>44198.025000000001</v>
      </c>
      <c r="X421" s="6" t="str">
        <f t="shared" ca="1" si="167"/>
        <v>Late</v>
      </c>
      <c r="Y421" s="6">
        <f t="shared" ca="1" si="168"/>
        <v>2.1527777782466728E-2</v>
      </c>
      <c r="Z421" s="8">
        <f t="shared" ca="1" si="152"/>
        <v>0</v>
      </c>
      <c r="AA421" s="8">
        <f t="shared" ca="1" si="169"/>
        <v>31</v>
      </c>
      <c r="AB421" s="8">
        <f t="shared" ca="1" si="153"/>
        <v>310</v>
      </c>
    </row>
    <row r="422" spans="1:28">
      <c r="A422" s="3">
        <v>0.71527777777777801</v>
      </c>
      <c r="B422" s="34">
        <v>44197.715277777781</v>
      </c>
      <c r="C422" s="8">
        <f t="shared" ca="1" si="170"/>
        <v>0.65037425202159049</v>
      </c>
      <c r="D422" s="8">
        <f t="shared" ca="1" si="170"/>
        <v>0.43556587502784094</v>
      </c>
      <c r="E422">
        <f t="shared" ca="1" si="154"/>
        <v>-2</v>
      </c>
      <c r="F422" s="6">
        <f t="shared" ca="1" si="155"/>
        <v>1.3888888888888889E-3</v>
      </c>
      <c r="G422" t="str">
        <f t="shared" ca="1" si="156"/>
        <v>Early Departure</v>
      </c>
      <c r="H422" s="5">
        <f t="shared" ca="1" si="157"/>
        <v>0.71388888888888913</v>
      </c>
      <c r="I422">
        <f t="shared" ca="1" si="171"/>
        <v>0.47573819491459801</v>
      </c>
      <c r="J422">
        <f t="shared" ca="1" si="171"/>
        <v>0.56756518038411652</v>
      </c>
      <c r="K422">
        <f t="shared" ca="1" si="158"/>
        <v>26</v>
      </c>
      <c r="L422" s="5">
        <f t="shared" ca="1" si="159"/>
        <v>0.73194444444444473</v>
      </c>
      <c r="M422" s="27">
        <f t="shared" ca="1" si="172"/>
        <v>0.78411543874371437</v>
      </c>
      <c r="N422" s="27">
        <f t="shared" ca="1" si="172"/>
        <v>0.69159517511249258</v>
      </c>
      <c r="O422" s="8">
        <f t="shared" ca="1" si="160"/>
        <v>359</v>
      </c>
      <c r="P422" s="6">
        <f t="shared" ca="1" si="161"/>
        <v>0.24930555555555556</v>
      </c>
      <c r="Q422" s="5">
        <f t="shared" ca="1" si="162"/>
        <v>0.98125000000000029</v>
      </c>
      <c r="R422" s="27">
        <f t="shared" ca="1" si="173"/>
        <v>0.6440234151366423</v>
      </c>
      <c r="S422" s="27">
        <f t="shared" ca="1" si="173"/>
        <v>0.16814246597054949</v>
      </c>
      <c r="T422" s="27">
        <f t="shared" ca="1" si="163"/>
        <v>10</v>
      </c>
      <c r="U422" s="5">
        <f t="shared" ca="1" si="164"/>
        <v>0.98819444444444471</v>
      </c>
      <c r="V422" s="27">
        <f t="shared" ca="1" si="165"/>
        <v>393</v>
      </c>
      <c r="W422" s="35">
        <f t="shared" ca="1" si="166"/>
        <v>44197.98819444445</v>
      </c>
      <c r="X422" s="6" t="str">
        <f t="shared" ca="1" si="167"/>
        <v>Early Arrival</v>
      </c>
      <c r="Y422" s="6">
        <f t="shared" ca="1" si="168"/>
        <v>1.5277777769370005E-2</v>
      </c>
      <c r="Z422" s="8">
        <f t="shared" ca="1" si="152"/>
        <v>0</v>
      </c>
      <c r="AA422" s="8">
        <f t="shared" ca="1" si="169"/>
        <v>22</v>
      </c>
      <c r="AB422" s="8">
        <f t="shared" ca="1" si="153"/>
        <v>-220</v>
      </c>
    </row>
    <row r="423" spans="1:28">
      <c r="A423" s="11">
        <v>0.71527777777777801</v>
      </c>
      <c r="B423" s="34">
        <v>44197.715277777781</v>
      </c>
      <c r="C423" s="8">
        <f t="shared" ca="1" si="170"/>
        <v>0.84995814369353584</v>
      </c>
      <c r="D423" s="8">
        <f t="shared" ca="1" si="170"/>
        <v>0.66032119267713962</v>
      </c>
      <c r="E423">
        <f t="shared" ca="1" si="154"/>
        <v>-3</v>
      </c>
      <c r="F423" s="6">
        <f t="shared" ca="1" si="155"/>
        <v>2.0833333333333333E-3</v>
      </c>
      <c r="G423" t="str">
        <f t="shared" ca="1" si="156"/>
        <v>Early Departure</v>
      </c>
      <c r="H423" s="5">
        <f t="shared" ca="1" si="157"/>
        <v>0.71319444444444469</v>
      </c>
      <c r="I423">
        <f t="shared" ca="1" si="171"/>
        <v>0.20425829738167955</v>
      </c>
      <c r="J423">
        <f t="shared" ca="1" si="171"/>
        <v>0.68246168174027</v>
      </c>
      <c r="K423">
        <f t="shared" ca="1" si="158"/>
        <v>26</v>
      </c>
      <c r="L423" s="5">
        <f t="shared" ca="1" si="159"/>
        <v>0.73125000000000029</v>
      </c>
      <c r="M423" s="27">
        <f t="shared" ca="1" si="172"/>
        <v>0.12431993995259571</v>
      </c>
      <c r="N423" s="27">
        <f t="shared" ca="1" si="172"/>
        <v>0.5795473195875166</v>
      </c>
      <c r="O423" s="8">
        <f t="shared" ca="1" si="160"/>
        <v>346</v>
      </c>
      <c r="P423" s="6">
        <f t="shared" ca="1" si="161"/>
        <v>0.24027777777777778</v>
      </c>
      <c r="Q423" s="5">
        <f t="shared" ca="1" si="162"/>
        <v>0.9715277777777781</v>
      </c>
      <c r="R423" s="27">
        <f t="shared" ca="1" si="173"/>
        <v>0.40006328276654757</v>
      </c>
      <c r="S423" s="27">
        <f t="shared" ca="1" si="173"/>
        <v>9.7256252534086318E-2</v>
      </c>
      <c r="T423" s="27">
        <f t="shared" ca="1" si="163"/>
        <v>9</v>
      </c>
      <c r="U423" s="5">
        <f t="shared" ca="1" si="164"/>
        <v>0.97777777777777808</v>
      </c>
      <c r="V423" s="27">
        <f t="shared" ca="1" si="165"/>
        <v>378</v>
      </c>
      <c r="W423" s="35">
        <f t="shared" ca="1" si="166"/>
        <v>44197.977777777778</v>
      </c>
      <c r="X423" s="6" t="str">
        <f t="shared" ca="1" si="167"/>
        <v>Early Arrival</v>
      </c>
      <c r="Y423" s="6">
        <f t="shared" ca="1" si="168"/>
        <v>2.569444444088731E-2</v>
      </c>
      <c r="Z423" s="8">
        <f t="shared" ca="1" si="152"/>
        <v>0</v>
      </c>
      <c r="AA423" s="8">
        <f t="shared" ca="1" si="169"/>
        <v>37</v>
      </c>
      <c r="AB423" s="8">
        <f t="shared" ca="1" si="153"/>
        <v>70</v>
      </c>
    </row>
    <row r="424" spans="1:28">
      <c r="A424" s="3">
        <v>0.71527777777777801</v>
      </c>
      <c r="B424" s="34">
        <v>44197.715277777781</v>
      </c>
      <c r="C424" s="8">
        <f t="shared" ca="1" si="170"/>
        <v>0.11361720419838583</v>
      </c>
      <c r="D424" s="8">
        <f t="shared" ca="1" si="170"/>
        <v>8.2637850661638201E-2</v>
      </c>
      <c r="E424">
        <f t="shared" ca="1" si="154"/>
        <v>2</v>
      </c>
      <c r="F424" s="6">
        <f t="shared" ca="1" si="155"/>
        <v>1.3888888888888889E-3</v>
      </c>
      <c r="G424" t="str">
        <f t="shared" ca="1" si="156"/>
        <v>Late</v>
      </c>
      <c r="H424" s="5">
        <f t="shared" ca="1" si="157"/>
        <v>0.7166666666666669</v>
      </c>
      <c r="I424">
        <f t="shared" ca="1" si="171"/>
        <v>0.57471755500528532</v>
      </c>
      <c r="J424">
        <f t="shared" ca="1" si="171"/>
        <v>0.54946418745698467</v>
      </c>
      <c r="K424">
        <f t="shared" ca="1" si="158"/>
        <v>25</v>
      </c>
      <c r="L424" s="5">
        <f t="shared" ca="1" si="159"/>
        <v>0.73402777777777806</v>
      </c>
      <c r="M424" s="27">
        <f t="shared" ca="1" si="172"/>
        <v>0.8950445122231615</v>
      </c>
      <c r="N424" s="27">
        <f t="shared" ca="1" si="172"/>
        <v>0.99201016718892776</v>
      </c>
      <c r="O424" s="8">
        <f t="shared" ca="1" si="160"/>
        <v>403</v>
      </c>
      <c r="P424" s="6">
        <f t="shared" ca="1" si="161"/>
        <v>0.27986111111111112</v>
      </c>
      <c r="Q424" s="5">
        <f t="shared" ca="1" si="162"/>
        <v>1.0138888888888893</v>
      </c>
      <c r="R424" s="27">
        <f t="shared" ca="1" si="173"/>
        <v>0.79584645128793963</v>
      </c>
      <c r="S424" s="27">
        <f t="shared" ca="1" si="173"/>
        <v>0.47681551860521398</v>
      </c>
      <c r="T424" s="27">
        <f t="shared" ca="1" si="163"/>
        <v>20</v>
      </c>
      <c r="U424" s="5">
        <f t="shared" ca="1" si="164"/>
        <v>1.0277777777777781</v>
      </c>
      <c r="V424" s="27">
        <f t="shared" ca="1" si="165"/>
        <v>450</v>
      </c>
      <c r="W424" s="35">
        <f t="shared" ca="1" si="166"/>
        <v>44198.027777777781</v>
      </c>
      <c r="X424" s="6" t="str">
        <f t="shared" ca="1" si="167"/>
        <v>Late</v>
      </c>
      <c r="Y424" s="6">
        <f t="shared" ca="1" si="168"/>
        <v>2.4305555562023073E-2</v>
      </c>
      <c r="Z424" s="8">
        <f t="shared" ca="1" si="152"/>
        <v>0</v>
      </c>
      <c r="AA424" s="8">
        <f t="shared" ca="1" si="169"/>
        <v>35</v>
      </c>
      <c r="AB424" s="8">
        <f t="shared" ca="1" si="153"/>
        <v>350</v>
      </c>
    </row>
    <row r="425" spans="1:28">
      <c r="A425" s="11">
        <v>0.71527777777777801</v>
      </c>
      <c r="B425" s="34">
        <v>44197.715277777781</v>
      </c>
      <c r="C425" s="8">
        <f t="shared" ca="1" si="170"/>
        <v>0.29830530799412214</v>
      </c>
      <c r="D425" s="8">
        <f t="shared" ca="1" si="170"/>
        <v>0.72668655556089501</v>
      </c>
      <c r="E425">
        <f t="shared" ca="1" si="154"/>
        <v>28</v>
      </c>
      <c r="F425" s="6">
        <f t="shared" ca="1" si="155"/>
        <v>1.9444444444444445E-2</v>
      </c>
      <c r="G425" t="str">
        <f t="shared" ca="1" si="156"/>
        <v>Late</v>
      </c>
      <c r="H425" s="5">
        <f t="shared" ca="1" si="157"/>
        <v>0.7347222222222225</v>
      </c>
      <c r="I425">
        <f t="shared" ca="1" si="171"/>
        <v>9.9868978935147901E-2</v>
      </c>
      <c r="J425">
        <f t="shared" ca="1" si="171"/>
        <v>0.83274408834884173</v>
      </c>
      <c r="K425">
        <f t="shared" ca="1" si="158"/>
        <v>29</v>
      </c>
      <c r="L425" s="5">
        <f t="shared" ca="1" si="159"/>
        <v>0.75486111111111143</v>
      </c>
      <c r="M425" s="27">
        <f t="shared" ca="1" si="172"/>
        <v>0.26175434195889724</v>
      </c>
      <c r="N425" s="27">
        <f t="shared" ca="1" si="172"/>
        <v>0.82988549880606088</v>
      </c>
      <c r="O425" s="8">
        <f t="shared" ca="1" si="160"/>
        <v>355</v>
      </c>
      <c r="P425" s="6">
        <f t="shared" ca="1" si="161"/>
        <v>0.24652777777777779</v>
      </c>
      <c r="Q425" s="5">
        <f t="shared" ca="1" si="162"/>
        <v>1.0013888888888891</v>
      </c>
      <c r="R425" s="27">
        <f t="shared" ca="1" si="173"/>
        <v>0.67654579610401289</v>
      </c>
      <c r="S425" s="27">
        <f t="shared" ca="1" si="173"/>
        <v>0.37280462828713568</v>
      </c>
      <c r="T425" s="27">
        <f t="shared" ca="1" si="163"/>
        <v>16</v>
      </c>
      <c r="U425" s="5">
        <f t="shared" ca="1" si="164"/>
        <v>1.0125000000000002</v>
      </c>
      <c r="V425" s="27">
        <f t="shared" ca="1" si="165"/>
        <v>428</v>
      </c>
      <c r="W425" s="35">
        <f t="shared" ca="1" si="166"/>
        <v>44198.012500000004</v>
      </c>
      <c r="X425" s="6" t="str">
        <f t="shared" ca="1" si="167"/>
        <v>Late</v>
      </c>
      <c r="Y425" s="6">
        <f t="shared" ca="1" si="168"/>
        <v>9.0277777853771113E-3</v>
      </c>
      <c r="Z425" s="8">
        <f t="shared" ca="1" si="152"/>
        <v>0</v>
      </c>
      <c r="AA425" s="8">
        <f t="shared" ca="1" si="169"/>
        <v>13</v>
      </c>
      <c r="AB425" s="8">
        <f t="shared" ca="1" si="153"/>
        <v>130</v>
      </c>
    </row>
    <row r="426" spans="1:28">
      <c r="A426" s="3">
        <v>0.71527777777777801</v>
      </c>
      <c r="B426" s="34">
        <v>44197.715277777781</v>
      </c>
      <c r="C426" s="8">
        <f t="shared" ca="1" si="170"/>
        <v>0.46515901133948712</v>
      </c>
      <c r="D426" s="8">
        <f t="shared" ca="1" si="170"/>
        <v>0.42529638398346303</v>
      </c>
      <c r="E426">
        <f t="shared" ca="1" si="154"/>
        <v>12</v>
      </c>
      <c r="F426" s="6">
        <f t="shared" ca="1" si="155"/>
        <v>8.3333333333333332E-3</v>
      </c>
      <c r="G426" t="str">
        <f t="shared" ca="1" si="156"/>
        <v>Late</v>
      </c>
      <c r="H426" s="5">
        <f t="shared" ca="1" si="157"/>
        <v>0.72361111111111132</v>
      </c>
      <c r="I426">
        <f t="shared" ca="1" si="171"/>
        <v>0.13006115547089558</v>
      </c>
      <c r="J426">
        <f t="shared" ca="1" si="171"/>
        <v>0.18792904784282649</v>
      </c>
      <c r="K426">
        <f t="shared" ca="1" si="158"/>
        <v>14</v>
      </c>
      <c r="L426" s="5">
        <f t="shared" ca="1" si="159"/>
        <v>0.7333333333333335</v>
      </c>
      <c r="M426" s="27">
        <f t="shared" ca="1" si="172"/>
        <v>0.21147596898210663</v>
      </c>
      <c r="N426" s="27">
        <f t="shared" ca="1" si="172"/>
        <v>0.98950319454147662</v>
      </c>
      <c r="O426" s="8">
        <f t="shared" ca="1" si="160"/>
        <v>361</v>
      </c>
      <c r="P426" s="6">
        <f t="shared" ca="1" si="161"/>
        <v>0.25069444444444444</v>
      </c>
      <c r="Q426" s="5">
        <f t="shared" ca="1" si="162"/>
        <v>0.98402777777777795</v>
      </c>
      <c r="R426" s="27">
        <f t="shared" ca="1" si="173"/>
        <v>0.31029021752783315</v>
      </c>
      <c r="S426" s="27">
        <f t="shared" ca="1" si="173"/>
        <v>0.36143734445654774</v>
      </c>
      <c r="T426" s="27">
        <f t="shared" ca="1" si="163"/>
        <v>16</v>
      </c>
      <c r="U426" s="5">
        <f t="shared" ca="1" si="164"/>
        <v>0.99513888888888902</v>
      </c>
      <c r="V426" s="27">
        <f t="shared" ca="1" si="165"/>
        <v>403</v>
      </c>
      <c r="W426" s="35">
        <f t="shared" ca="1" si="166"/>
        <v>44197.995138888895</v>
      </c>
      <c r="X426" s="6" t="str">
        <f t="shared" ca="1" si="167"/>
        <v>Early Arrival</v>
      </c>
      <c r="Y426" s="6">
        <f t="shared" ca="1" si="168"/>
        <v>8.3333333241171204E-3</v>
      </c>
      <c r="Z426" s="8">
        <f t="shared" ca="1" si="152"/>
        <v>0</v>
      </c>
      <c r="AA426" s="8">
        <f t="shared" ca="1" si="169"/>
        <v>12</v>
      </c>
      <c r="AB426" s="8">
        <f t="shared" ca="1" si="153"/>
        <v>-120</v>
      </c>
    </row>
    <row r="427" spans="1:28">
      <c r="A427" s="11">
        <v>0.71527777777777801</v>
      </c>
      <c r="B427" s="34">
        <v>44197.715277777781</v>
      </c>
      <c r="C427" s="8">
        <f t="shared" ca="1" si="170"/>
        <v>0.46683279990200088</v>
      </c>
      <c r="D427" s="8">
        <f t="shared" ca="1" si="170"/>
        <v>0.58803196239186284</v>
      </c>
      <c r="E427">
        <f t="shared" ca="1" si="154"/>
        <v>19</v>
      </c>
      <c r="F427" s="6">
        <f t="shared" ca="1" si="155"/>
        <v>1.3194444444444444E-2</v>
      </c>
      <c r="G427" t="str">
        <f t="shared" ca="1" si="156"/>
        <v>Late</v>
      </c>
      <c r="H427" s="5">
        <f t="shared" ca="1" si="157"/>
        <v>0.72847222222222241</v>
      </c>
      <c r="I427">
        <f t="shared" ca="1" si="171"/>
        <v>6.5352822649711872E-2</v>
      </c>
      <c r="J427">
        <f t="shared" ca="1" si="171"/>
        <v>0.64624565447723781</v>
      </c>
      <c r="K427">
        <f t="shared" ca="1" si="158"/>
        <v>25</v>
      </c>
      <c r="L427" s="5">
        <f t="shared" ca="1" si="159"/>
        <v>0.74583333333333357</v>
      </c>
      <c r="M427" s="27">
        <f t="shared" ca="1" si="172"/>
        <v>3.9526370152748291E-2</v>
      </c>
      <c r="N427" s="27">
        <f t="shared" ca="1" si="172"/>
        <v>0.96320031971802134</v>
      </c>
      <c r="O427" s="8">
        <f t="shared" ca="1" si="160"/>
        <v>360</v>
      </c>
      <c r="P427" s="6">
        <f t="shared" ca="1" si="161"/>
        <v>0.25</v>
      </c>
      <c r="Q427" s="5">
        <f t="shared" ca="1" si="162"/>
        <v>0.99583333333333357</v>
      </c>
      <c r="R427" s="27">
        <f t="shared" ca="1" si="173"/>
        <v>0.45758637906735922</v>
      </c>
      <c r="S427" s="27">
        <f t="shared" ca="1" si="173"/>
        <v>0.6249514912112335</v>
      </c>
      <c r="T427" s="27">
        <f t="shared" ca="1" si="163"/>
        <v>25</v>
      </c>
      <c r="U427" s="5">
        <f t="shared" ca="1" si="164"/>
        <v>1.0131944444444447</v>
      </c>
      <c r="V427" s="27">
        <f t="shared" ca="1" si="165"/>
        <v>429</v>
      </c>
      <c r="W427" s="35">
        <f t="shared" ca="1" si="166"/>
        <v>44198.013194444451</v>
      </c>
      <c r="X427" s="6" t="str">
        <f t="shared" ca="1" si="167"/>
        <v>Late</v>
      </c>
      <c r="Y427" s="6">
        <f t="shared" ca="1" si="168"/>
        <v>9.722222232085187E-3</v>
      </c>
      <c r="Z427" s="8">
        <f t="shared" ca="1" si="152"/>
        <v>0</v>
      </c>
      <c r="AA427" s="8">
        <f t="shared" ca="1" si="169"/>
        <v>14</v>
      </c>
      <c r="AB427" s="8">
        <f t="shared" ca="1" si="153"/>
        <v>140</v>
      </c>
    </row>
    <row r="428" spans="1:28">
      <c r="A428" s="3">
        <v>0.71527777777777801</v>
      </c>
      <c r="B428" s="34">
        <v>44197.715277777781</v>
      </c>
      <c r="C428" s="8">
        <f t="shared" ca="1" si="170"/>
        <v>0.25057559183056988</v>
      </c>
      <c r="D428" s="8">
        <f t="shared" ca="1" si="170"/>
        <v>0.96616211013715081</v>
      </c>
      <c r="E428">
        <f t="shared" ca="1" si="154"/>
        <v>74</v>
      </c>
      <c r="F428" s="6">
        <f t="shared" ca="1" si="155"/>
        <v>5.1388888888888894E-2</v>
      </c>
      <c r="G428" t="str">
        <f t="shared" ca="1" si="156"/>
        <v>Late</v>
      </c>
      <c r="H428" s="5">
        <f t="shared" ca="1" si="157"/>
        <v>0.76666666666666694</v>
      </c>
      <c r="I428">
        <f t="shared" ca="1" si="171"/>
        <v>0.89797155809137608</v>
      </c>
      <c r="J428">
        <f t="shared" ca="1" si="171"/>
        <v>5.0471681588451833E-2</v>
      </c>
      <c r="K428">
        <f t="shared" ca="1" si="158"/>
        <v>11</v>
      </c>
      <c r="L428" s="5">
        <f t="shared" ca="1" si="159"/>
        <v>0.7743055555555558</v>
      </c>
      <c r="M428" s="27">
        <f t="shared" ca="1" si="172"/>
        <v>0.51280147549353683</v>
      </c>
      <c r="N428" s="27">
        <f t="shared" ca="1" si="172"/>
        <v>0.24730865927204893</v>
      </c>
      <c r="O428" s="8">
        <f t="shared" ca="1" si="160"/>
        <v>329</v>
      </c>
      <c r="P428" s="6">
        <f t="shared" ca="1" si="161"/>
        <v>0.22847222222222222</v>
      </c>
      <c r="Q428" s="5">
        <f t="shared" ca="1" si="162"/>
        <v>1.002777777777778</v>
      </c>
      <c r="R428" s="27">
        <f t="shared" ca="1" si="173"/>
        <v>0.66097466438219865</v>
      </c>
      <c r="S428" s="27">
        <f t="shared" ca="1" si="173"/>
        <v>5.4925634936759282E-2</v>
      </c>
      <c r="T428" s="27">
        <f t="shared" ca="1" si="163"/>
        <v>7</v>
      </c>
      <c r="U428" s="5">
        <f t="shared" ca="1" si="164"/>
        <v>1.0076388888888892</v>
      </c>
      <c r="V428" s="27">
        <f t="shared" ca="1" si="165"/>
        <v>421</v>
      </c>
      <c r="W428" s="35">
        <f t="shared" ca="1" si="166"/>
        <v>44198.007638888892</v>
      </c>
      <c r="X428" s="6" t="str">
        <f t="shared" ca="1" si="167"/>
        <v>Late</v>
      </c>
      <c r="Y428" s="6">
        <f t="shared" ca="1" si="168"/>
        <v>4.1666666729724966E-3</v>
      </c>
      <c r="Z428" s="8">
        <f t="shared" ca="1" si="152"/>
        <v>0</v>
      </c>
      <c r="AA428" s="8">
        <f t="shared" ca="1" si="169"/>
        <v>6</v>
      </c>
      <c r="AB428" s="8">
        <f t="shared" ca="1" si="153"/>
        <v>60</v>
      </c>
    </row>
    <row r="429" spans="1:28">
      <c r="A429" s="11">
        <v>0.71527777777777801</v>
      </c>
      <c r="B429" s="34">
        <v>44197.715277777781</v>
      </c>
      <c r="C429" s="8">
        <f t="shared" ca="1" si="170"/>
        <v>3.9477655708845427E-2</v>
      </c>
      <c r="D429" s="8">
        <f t="shared" ca="1" si="170"/>
        <v>0.41224435531796266</v>
      </c>
      <c r="E429">
        <f t="shared" ca="1" si="154"/>
        <v>12</v>
      </c>
      <c r="F429" s="6">
        <f t="shared" ca="1" si="155"/>
        <v>8.3333333333333332E-3</v>
      </c>
      <c r="G429" t="str">
        <f t="shared" ca="1" si="156"/>
        <v>Late</v>
      </c>
      <c r="H429" s="5">
        <f t="shared" ca="1" si="157"/>
        <v>0.72361111111111132</v>
      </c>
      <c r="I429">
        <f t="shared" ca="1" si="171"/>
        <v>0.72295308938937619</v>
      </c>
      <c r="J429">
        <f t="shared" ca="1" si="171"/>
        <v>0.47777370850412593</v>
      </c>
      <c r="K429">
        <f t="shared" ca="1" si="158"/>
        <v>23</v>
      </c>
      <c r="L429" s="5">
        <f t="shared" ca="1" si="159"/>
        <v>0.73958333333333359</v>
      </c>
      <c r="M429" s="27">
        <f t="shared" ca="1" si="172"/>
        <v>0.12504388658060572</v>
      </c>
      <c r="N429" s="27">
        <f t="shared" ca="1" si="172"/>
        <v>0.85477758164359396</v>
      </c>
      <c r="O429" s="8">
        <f t="shared" ca="1" si="160"/>
        <v>356</v>
      </c>
      <c r="P429" s="6">
        <f t="shared" ca="1" si="161"/>
        <v>0.24722222222222223</v>
      </c>
      <c r="Q429" s="5">
        <f t="shared" ca="1" si="162"/>
        <v>0.98680555555555582</v>
      </c>
      <c r="R429" s="27">
        <f t="shared" ca="1" si="173"/>
        <v>0.77808226162069227</v>
      </c>
      <c r="S429" s="27">
        <f t="shared" ca="1" si="173"/>
        <v>0.80459587760533091</v>
      </c>
      <c r="T429" s="27">
        <f t="shared" ca="1" si="163"/>
        <v>34</v>
      </c>
      <c r="U429" s="5">
        <f t="shared" ca="1" si="164"/>
        <v>1.010416666666667</v>
      </c>
      <c r="V429" s="27">
        <f t="shared" ca="1" si="165"/>
        <v>425</v>
      </c>
      <c r="W429" s="35">
        <f t="shared" ca="1" si="166"/>
        <v>44198.010416666672</v>
      </c>
      <c r="X429" s="6" t="str">
        <f t="shared" ca="1" si="167"/>
        <v>Late</v>
      </c>
      <c r="Y429" s="6">
        <f t="shared" ca="1" si="168"/>
        <v>6.9444444525288418E-3</v>
      </c>
      <c r="Z429" s="8">
        <f t="shared" ca="1" si="152"/>
        <v>0</v>
      </c>
      <c r="AA429" s="8">
        <f t="shared" ca="1" si="169"/>
        <v>10</v>
      </c>
      <c r="AB429" s="8">
        <f t="shared" ca="1" si="153"/>
        <v>100</v>
      </c>
    </row>
    <row r="430" spans="1:28">
      <c r="A430" s="3">
        <v>0.71527777777777801</v>
      </c>
      <c r="B430" s="34">
        <v>44197.715277777781</v>
      </c>
      <c r="C430" s="8">
        <f t="shared" ca="1" si="170"/>
        <v>0.80751291578087925</v>
      </c>
      <c r="D430" s="8">
        <f t="shared" ca="1" si="170"/>
        <v>0.4958321527063253</v>
      </c>
      <c r="E430">
        <f t="shared" ca="1" si="154"/>
        <v>-2</v>
      </c>
      <c r="F430" s="6">
        <f t="shared" ca="1" si="155"/>
        <v>1.3888888888888889E-3</v>
      </c>
      <c r="G430" t="str">
        <f t="shared" ca="1" si="156"/>
        <v>Early Departure</v>
      </c>
      <c r="H430" s="5">
        <f t="shared" ca="1" si="157"/>
        <v>0.71388888888888913</v>
      </c>
      <c r="I430">
        <f t="shared" ca="1" si="171"/>
        <v>0.63925918101305479</v>
      </c>
      <c r="J430">
        <f t="shared" ca="1" si="171"/>
        <v>0.25040235561472335</v>
      </c>
      <c r="K430">
        <f t="shared" ca="1" si="158"/>
        <v>16</v>
      </c>
      <c r="L430" s="5">
        <f t="shared" ca="1" si="159"/>
        <v>0.7250000000000002</v>
      </c>
      <c r="M430" s="27">
        <f t="shared" ca="1" si="172"/>
        <v>2.4242519363161352E-2</v>
      </c>
      <c r="N430" s="27">
        <f t="shared" ca="1" si="172"/>
        <v>0.13847724730423561</v>
      </c>
      <c r="O430" s="8">
        <f t="shared" ca="1" si="160"/>
        <v>321</v>
      </c>
      <c r="P430" s="6">
        <f t="shared" ca="1" si="161"/>
        <v>0.22291666666666665</v>
      </c>
      <c r="Q430" s="5">
        <f t="shared" ca="1" si="162"/>
        <v>0.94791666666666685</v>
      </c>
      <c r="R430" s="27">
        <f t="shared" ca="1" si="173"/>
        <v>0.1435168939202216</v>
      </c>
      <c r="S430" s="27">
        <f t="shared" ca="1" si="173"/>
        <v>7.6982407298206712E-2</v>
      </c>
      <c r="T430" s="27">
        <f t="shared" ca="1" si="163"/>
        <v>8</v>
      </c>
      <c r="U430" s="5">
        <f t="shared" ca="1" si="164"/>
        <v>0.95347222222222239</v>
      </c>
      <c r="V430" s="27">
        <f t="shared" ca="1" si="165"/>
        <v>343</v>
      </c>
      <c r="W430" s="35">
        <f t="shared" ca="1" si="166"/>
        <v>44197.953472222223</v>
      </c>
      <c r="X430" s="6" t="str">
        <f t="shared" ca="1" si="167"/>
        <v>Early Arrival</v>
      </c>
      <c r="Y430" s="6">
        <f t="shared" ca="1" si="168"/>
        <v>4.9999999995634425E-2</v>
      </c>
      <c r="Z430" s="8">
        <f t="shared" ca="1" si="152"/>
        <v>1</v>
      </c>
      <c r="AA430" s="8">
        <f t="shared" ca="1" si="169"/>
        <v>12</v>
      </c>
      <c r="AB430" s="8">
        <f t="shared" ca="1" si="153"/>
        <v>420</v>
      </c>
    </row>
    <row r="431" spans="1:28">
      <c r="A431" s="11">
        <v>0.71527777777777801</v>
      </c>
      <c r="B431" s="34">
        <v>44197.715277777781</v>
      </c>
      <c r="C431" s="8">
        <f t="shared" ca="1" si="170"/>
        <v>0.41925065991435673</v>
      </c>
      <c r="D431" s="8">
        <f t="shared" ca="1" si="170"/>
        <v>0.7497742738881098</v>
      </c>
      <c r="E431">
        <f t="shared" ca="1" si="154"/>
        <v>30</v>
      </c>
      <c r="F431" s="6">
        <f t="shared" ca="1" si="155"/>
        <v>2.0833333333333332E-2</v>
      </c>
      <c r="G431" t="str">
        <f t="shared" ca="1" si="156"/>
        <v>Late</v>
      </c>
      <c r="H431" s="5">
        <f t="shared" ca="1" si="157"/>
        <v>0.73611111111111138</v>
      </c>
      <c r="I431">
        <f t="shared" ca="1" si="171"/>
        <v>8.7589640282874637E-3</v>
      </c>
      <c r="J431">
        <f t="shared" ca="1" si="171"/>
        <v>0.64490093770788204</v>
      </c>
      <c r="K431">
        <f t="shared" ca="1" si="158"/>
        <v>25</v>
      </c>
      <c r="L431" s="5">
        <f t="shared" ca="1" si="159"/>
        <v>0.75347222222222254</v>
      </c>
      <c r="M431" s="27">
        <f t="shared" ca="1" si="172"/>
        <v>0.67605736913429415</v>
      </c>
      <c r="N431" s="27">
        <f t="shared" ca="1" si="172"/>
        <v>0.66016519850272837</v>
      </c>
      <c r="O431" s="8">
        <f t="shared" ca="1" si="160"/>
        <v>356</v>
      </c>
      <c r="P431" s="6">
        <f t="shared" ca="1" si="161"/>
        <v>0.24722222222222223</v>
      </c>
      <c r="Q431" s="5">
        <f t="shared" ca="1" si="162"/>
        <v>1.0006944444444448</v>
      </c>
      <c r="R431" s="27">
        <f t="shared" ca="1" si="173"/>
        <v>0.39313148380676988</v>
      </c>
      <c r="S431" s="27">
        <f t="shared" ca="1" si="173"/>
        <v>0.23335455575112318</v>
      </c>
      <c r="T431" s="27">
        <f t="shared" ca="1" si="163"/>
        <v>12</v>
      </c>
      <c r="U431" s="5">
        <f t="shared" ca="1" si="164"/>
        <v>1.0090277777777781</v>
      </c>
      <c r="V431" s="27">
        <f t="shared" ca="1" si="165"/>
        <v>423</v>
      </c>
      <c r="W431" s="35">
        <f t="shared" ca="1" si="166"/>
        <v>44198.009027777778</v>
      </c>
      <c r="X431" s="6" t="str">
        <f t="shared" ca="1" si="167"/>
        <v>Late</v>
      </c>
      <c r="Y431" s="6">
        <f t="shared" ca="1" si="168"/>
        <v>5.5555555591126904E-3</v>
      </c>
      <c r="Z431" s="8">
        <f t="shared" ca="1" si="152"/>
        <v>0</v>
      </c>
      <c r="AA431" s="8">
        <f t="shared" ca="1" si="169"/>
        <v>8</v>
      </c>
      <c r="AB431" s="8">
        <f t="shared" ca="1" si="153"/>
        <v>80</v>
      </c>
    </row>
    <row r="432" spans="1:28">
      <c r="A432" s="3">
        <v>0.71527777777777801</v>
      </c>
      <c r="B432" s="34">
        <v>44197.715277777781</v>
      </c>
      <c r="C432" s="8">
        <f t="shared" ca="1" si="170"/>
        <v>2.6718181440537836E-2</v>
      </c>
      <c r="D432" s="8">
        <f t="shared" ca="1" si="170"/>
        <v>0.21873228305597492</v>
      </c>
      <c r="E432">
        <f t="shared" ca="1" si="154"/>
        <v>5</v>
      </c>
      <c r="F432" s="6">
        <f t="shared" ca="1" si="155"/>
        <v>3.472222222222222E-3</v>
      </c>
      <c r="G432" t="str">
        <f t="shared" ca="1" si="156"/>
        <v>Late</v>
      </c>
      <c r="H432" s="5">
        <f t="shared" ca="1" si="157"/>
        <v>0.71875000000000022</v>
      </c>
      <c r="I432">
        <f t="shared" ca="1" si="171"/>
        <v>0.44788395259479596</v>
      </c>
      <c r="J432">
        <f t="shared" ca="1" si="171"/>
        <v>0.72085379797498927</v>
      </c>
      <c r="K432">
        <f t="shared" ca="1" si="158"/>
        <v>31</v>
      </c>
      <c r="L432" s="5">
        <f t="shared" ca="1" si="159"/>
        <v>0.74027777777777803</v>
      </c>
      <c r="M432" s="27">
        <f t="shared" ca="1" si="172"/>
        <v>0.95663902322758521</v>
      </c>
      <c r="N432" s="27">
        <f t="shared" ca="1" si="172"/>
        <v>5.3062966277110712E-2</v>
      </c>
      <c r="O432" s="8">
        <f t="shared" ca="1" si="160"/>
        <v>319</v>
      </c>
      <c r="P432" s="6">
        <f t="shared" ca="1" si="161"/>
        <v>0.22152777777777777</v>
      </c>
      <c r="Q432" s="5">
        <f t="shared" ca="1" si="162"/>
        <v>0.9618055555555558</v>
      </c>
      <c r="R432" s="27">
        <f t="shared" ca="1" si="173"/>
        <v>6.330514252483932E-2</v>
      </c>
      <c r="S432" s="27">
        <f t="shared" ca="1" si="173"/>
        <v>0.5058511374324165</v>
      </c>
      <c r="T432" s="27">
        <f t="shared" ca="1" si="163"/>
        <v>14</v>
      </c>
      <c r="U432" s="5">
        <f t="shared" ca="1" si="164"/>
        <v>0.97152777777777799</v>
      </c>
      <c r="V432" s="27">
        <f t="shared" ca="1" si="165"/>
        <v>369</v>
      </c>
      <c r="W432" s="35">
        <f t="shared" ca="1" si="166"/>
        <v>44197.97152777778</v>
      </c>
      <c r="X432" s="6" t="str">
        <f t="shared" ca="1" si="167"/>
        <v>Early Arrival</v>
      </c>
      <c r="Y432" s="6">
        <f t="shared" ca="1" si="168"/>
        <v>3.1944444439432118E-2</v>
      </c>
      <c r="Z432" s="8">
        <f t="shared" ca="1" si="152"/>
        <v>0</v>
      </c>
      <c r="AA432" s="8">
        <f t="shared" ca="1" si="169"/>
        <v>46</v>
      </c>
      <c r="AB432" s="8">
        <f t="shared" ca="1" si="153"/>
        <v>160</v>
      </c>
    </row>
    <row r="433" spans="1:28">
      <c r="A433" s="11">
        <v>0.71527777777777801</v>
      </c>
      <c r="B433" s="34">
        <v>44197.715277777781</v>
      </c>
      <c r="C433" s="8">
        <f t="shared" ca="1" si="170"/>
        <v>0.44748919127149378</v>
      </c>
      <c r="D433" s="8">
        <f t="shared" ca="1" si="170"/>
        <v>0.41488901072766293</v>
      </c>
      <c r="E433">
        <f t="shared" ca="1" si="154"/>
        <v>12</v>
      </c>
      <c r="F433" s="6">
        <f t="shared" ca="1" si="155"/>
        <v>8.3333333333333332E-3</v>
      </c>
      <c r="G433" t="str">
        <f t="shared" ca="1" si="156"/>
        <v>Late</v>
      </c>
      <c r="H433" s="5">
        <f t="shared" ca="1" si="157"/>
        <v>0.72361111111111132</v>
      </c>
      <c r="I433">
        <f t="shared" ca="1" si="171"/>
        <v>0.17702234760561575</v>
      </c>
      <c r="J433">
        <f t="shared" ca="1" si="171"/>
        <v>0.9896388291556929</v>
      </c>
      <c r="K433">
        <f t="shared" ca="1" si="158"/>
        <v>31</v>
      </c>
      <c r="L433" s="5">
        <f t="shared" ca="1" si="159"/>
        <v>0.74513888888888913</v>
      </c>
      <c r="M433" s="27">
        <f t="shared" ca="1" si="172"/>
        <v>0.54736632275053509</v>
      </c>
      <c r="N433" s="27">
        <f t="shared" ca="1" si="172"/>
        <v>0.46561740279734154</v>
      </c>
      <c r="O433" s="8">
        <f t="shared" ca="1" si="160"/>
        <v>342</v>
      </c>
      <c r="P433" s="6">
        <f t="shared" ca="1" si="161"/>
        <v>0.23750000000000002</v>
      </c>
      <c r="Q433" s="5">
        <f t="shared" ca="1" si="162"/>
        <v>0.98263888888888917</v>
      </c>
      <c r="R433" s="27">
        <f t="shared" ca="1" si="173"/>
        <v>0.10997858611651123</v>
      </c>
      <c r="S433" s="27">
        <f t="shared" ca="1" si="173"/>
        <v>0.84860239941950699</v>
      </c>
      <c r="T433" s="27">
        <f t="shared" ca="1" si="163"/>
        <v>37</v>
      </c>
      <c r="U433" s="5">
        <f t="shared" ca="1" si="164"/>
        <v>1.0083333333333335</v>
      </c>
      <c r="V433" s="27">
        <f t="shared" ca="1" si="165"/>
        <v>422</v>
      </c>
      <c r="W433" s="35">
        <f t="shared" ca="1" si="166"/>
        <v>44198.008333333339</v>
      </c>
      <c r="X433" s="6" t="str">
        <f t="shared" ca="1" si="167"/>
        <v>Late</v>
      </c>
      <c r="Y433" s="6">
        <f t="shared" ca="1" si="168"/>
        <v>4.8611111196805723E-3</v>
      </c>
      <c r="Z433" s="8">
        <f t="shared" ca="1" si="152"/>
        <v>0</v>
      </c>
      <c r="AA433" s="8">
        <f t="shared" ca="1" si="169"/>
        <v>7</v>
      </c>
      <c r="AB433" s="8">
        <f t="shared" ca="1" si="153"/>
        <v>70</v>
      </c>
    </row>
    <row r="434" spans="1:28">
      <c r="A434" s="3">
        <v>0.71527777777777801</v>
      </c>
      <c r="B434" s="34">
        <v>44197.715277777781</v>
      </c>
      <c r="C434" s="8">
        <f t="shared" ca="1" si="170"/>
        <v>0.29287646906259412</v>
      </c>
      <c r="D434" s="8">
        <f t="shared" ca="1" si="170"/>
        <v>3.565848430758467E-3</v>
      </c>
      <c r="E434">
        <f t="shared" ca="1" si="154"/>
        <v>0</v>
      </c>
      <c r="F434" s="6">
        <f t="shared" ca="1" si="155"/>
        <v>0</v>
      </c>
      <c r="G434" t="str">
        <f t="shared" ca="1" si="156"/>
        <v>On Time</v>
      </c>
      <c r="H434" s="5">
        <f t="shared" ca="1" si="157"/>
        <v>0.71527777777777801</v>
      </c>
      <c r="I434">
        <f t="shared" ca="1" si="171"/>
        <v>0.25984286811071344</v>
      </c>
      <c r="J434">
        <f t="shared" ca="1" si="171"/>
        <v>0.10263258505817585</v>
      </c>
      <c r="K434">
        <f t="shared" ca="1" si="158"/>
        <v>11</v>
      </c>
      <c r="L434" s="5">
        <f t="shared" ca="1" si="159"/>
        <v>0.72291666666666687</v>
      </c>
      <c r="M434" s="27">
        <f t="shared" ca="1" si="172"/>
        <v>0.52298454708638642</v>
      </c>
      <c r="N434" s="27">
        <f t="shared" ca="1" si="172"/>
        <v>0.81456814317157356</v>
      </c>
      <c r="O434" s="8">
        <f t="shared" ca="1" si="160"/>
        <v>370</v>
      </c>
      <c r="P434" s="6">
        <f t="shared" ca="1" si="161"/>
        <v>0.25694444444444448</v>
      </c>
      <c r="Q434" s="5">
        <f t="shared" ca="1" si="162"/>
        <v>0.97986111111111129</v>
      </c>
      <c r="R434" s="27">
        <f t="shared" ca="1" si="173"/>
        <v>1.2436811609041976E-2</v>
      </c>
      <c r="S434" s="27">
        <f t="shared" ca="1" si="173"/>
        <v>0.60462879461555563</v>
      </c>
      <c r="T434" s="27">
        <f t="shared" ca="1" si="163"/>
        <v>15</v>
      </c>
      <c r="U434" s="5">
        <f t="shared" ca="1" si="164"/>
        <v>0.99027777777777792</v>
      </c>
      <c r="V434" s="27">
        <f t="shared" ca="1" si="165"/>
        <v>396</v>
      </c>
      <c r="W434" s="35">
        <f t="shared" ca="1" si="166"/>
        <v>44197.990277777782</v>
      </c>
      <c r="X434" s="6" t="str">
        <f t="shared" ca="1" si="167"/>
        <v>Early Arrival</v>
      </c>
      <c r="Y434" s="6">
        <f t="shared" ca="1" si="168"/>
        <v>1.3194444436521735E-2</v>
      </c>
      <c r="Z434" s="8">
        <f t="shared" ca="1" si="152"/>
        <v>0</v>
      </c>
      <c r="AA434" s="8">
        <f t="shared" ca="1" si="169"/>
        <v>19</v>
      </c>
      <c r="AB434" s="8">
        <f t="shared" ca="1" si="153"/>
        <v>-190</v>
      </c>
    </row>
    <row r="435" spans="1:28">
      <c r="A435" s="11">
        <v>0.71527777777777801</v>
      </c>
      <c r="B435" s="34">
        <v>44197.715277777781</v>
      </c>
      <c r="C435" s="8">
        <f t="shared" ca="1" si="170"/>
        <v>0.44090436104304165</v>
      </c>
      <c r="D435" s="8">
        <f t="shared" ca="1" si="170"/>
        <v>0.66589325849815828</v>
      </c>
      <c r="E435">
        <f t="shared" ca="1" si="154"/>
        <v>24</v>
      </c>
      <c r="F435" s="6">
        <f t="shared" ca="1" si="155"/>
        <v>1.6666666666666666E-2</v>
      </c>
      <c r="G435" t="str">
        <f t="shared" ca="1" si="156"/>
        <v>Late</v>
      </c>
      <c r="H435" s="5">
        <f t="shared" ca="1" si="157"/>
        <v>0.73194444444444473</v>
      </c>
      <c r="I435">
        <f t="shared" ca="1" si="171"/>
        <v>0.64812177615006661</v>
      </c>
      <c r="J435">
        <f t="shared" ca="1" si="171"/>
        <v>0.9151965534084251</v>
      </c>
      <c r="K435">
        <f t="shared" ca="1" si="158"/>
        <v>42</v>
      </c>
      <c r="L435" s="5">
        <f t="shared" ca="1" si="159"/>
        <v>0.7611111111111114</v>
      </c>
      <c r="M435" s="27">
        <f t="shared" ca="1" si="172"/>
        <v>0.400765366199064</v>
      </c>
      <c r="N435" s="27">
        <f t="shared" ca="1" si="172"/>
        <v>0.68983445013631539</v>
      </c>
      <c r="O435" s="8">
        <f t="shared" ca="1" si="160"/>
        <v>358</v>
      </c>
      <c r="P435" s="6">
        <f t="shared" ca="1" si="161"/>
        <v>0.24861111111111112</v>
      </c>
      <c r="Q435" s="5">
        <f t="shared" ca="1" si="162"/>
        <v>1.0097222222222224</v>
      </c>
      <c r="R435" s="27">
        <f t="shared" ca="1" si="173"/>
        <v>0.99476427663428668</v>
      </c>
      <c r="S435" s="27">
        <f t="shared" ca="1" si="173"/>
        <v>0.47320941858928567</v>
      </c>
      <c r="T435" s="27">
        <f t="shared" ca="1" si="163"/>
        <v>20</v>
      </c>
      <c r="U435" s="5">
        <f t="shared" ca="1" si="164"/>
        <v>1.0236111111111112</v>
      </c>
      <c r="V435" s="27">
        <f t="shared" ca="1" si="165"/>
        <v>444</v>
      </c>
      <c r="W435" s="35">
        <f t="shared" ca="1" si="166"/>
        <v>44198.023611111115</v>
      </c>
      <c r="X435" s="6" t="str">
        <f t="shared" ca="1" si="167"/>
        <v>Late</v>
      </c>
      <c r="Y435" s="6">
        <f t="shared" ca="1" si="168"/>
        <v>2.0138888896326534E-2</v>
      </c>
      <c r="Z435" s="8">
        <f t="shared" ca="1" si="152"/>
        <v>0</v>
      </c>
      <c r="AA435" s="8">
        <f t="shared" ca="1" si="169"/>
        <v>29</v>
      </c>
      <c r="AB435" s="8">
        <f t="shared" ca="1" si="153"/>
        <v>290</v>
      </c>
    </row>
    <row r="436" spans="1:28">
      <c r="A436" s="3">
        <v>0.71527777777777801</v>
      </c>
      <c r="B436" s="34">
        <v>44197.715277777781</v>
      </c>
      <c r="C436" s="8">
        <f t="shared" ca="1" si="170"/>
        <v>0.66633282273640793</v>
      </c>
      <c r="D436" s="8">
        <f t="shared" ca="1" si="170"/>
        <v>0.41265780789022133</v>
      </c>
      <c r="E436">
        <f t="shared" ca="1" si="154"/>
        <v>-2</v>
      </c>
      <c r="F436" s="6">
        <f t="shared" ca="1" si="155"/>
        <v>1.3888888888888889E-3</v>
      </c>
      <c r="G436" t="str">
        <f t="shared" ca="1" si="156"/>
        <v>Early Departure</v>
      </c>
      <c r="H436" s="5">
        <f t="shared" ca="1" si="157"/>
        <v>0.71388888888888913</v>
      </c>
      <c r="I436">
        <f t="shared" ca="1" si="171"/>
        <v>0.3373061627346482</v>
      </c>
      <c r="J436">
        <f t="shared" ca="1" si="171"/>
        <v>0.35405543447518051</v>
      </c>
      <c r="K436">
        <f t="shared" ca="1" si="158"/>
        <v>19</v>
      </c>
      <c r="L436" s="5">
        <f t="shared" ca="1" si="159"/>
        <v>0.72708333333333353</v>
      </c>
      <c r="M436" s="27">
        <f t="shared" ca="1" si="172"/>
        <v>0.74329637713069596</v>
      </c>
      <c r="N436" s="27">
        <f t="shared" ca="1" si="172"/>
        <v>0.31668410975291528</v>
      </c>
      <c r="O436" s="8">
        <f t="shared" ca="1" si="160"/>
        <v>333</v>
      </c>
      <c r="P436" s="6">
        <f t="shared" ca="1" si="161"/>
        <v>0.23124999999999998</v>
      </c>
      <c r="Q436" s="5">
        <f t="shared" ca="1" si="162"/>
        <v>0.95833333333333348</v>
      </c>
      <c r="R436" s="27">
        <f t="shared" ca="1" si="173"/>
        <v>0.28357265346220384</v>
      </c>
      <c r="S436" s="27">
        <f t="shared" ca="1" si="173"/>
        <v>0.56630820079762967</v>
      </c>
      <c r="T436" s="27">
        <f t="shared" ca="1" si="163"/>
        <v>23</v>
      </c>
      <c r="U436" s="5">
        <f t="shared" ca="1" si="164"/>
        <v>0.97430555555555576</v>
      </c>
      <c r="V436" s="27">
        <f t="shared" ca="1" si="165"/>
        <v>373</v>
      </c>
      <c r="W436" s="35">
        <f t="shared" ca="1" si="166"/>
        <v>44197.974305555559</v>
      </c>
      <c r="X436" s="6" t="str">
        <f t="shared" ca="1" si="167"/>
        <v>Early Arrival</v>
      </c>
      <c r="Y436" s="6">
        <f t="shared" ca="1" si="168"/>
        <v>2.9166666659875773E-2</v>
      </c>
      <c r="Z436" s="8">
        <f t="shared" ca="1" si="152"/>
        <v>0</v>
      </c>
      <c r="AA436" s="8">
        <f t="shared" ca="1" si="169"/>
        <v>42</v>
      </c>
      <c r="AB436" s="8">
        <f t="shared" ca="1" si="153"/>
        <v>120</v>
      </c>
    </row>
    <row r="437" spans="1:28">
      <c r="A437" s="11">
        <v>0.71527777777777801</v>
      </c>
      <c r="B437" s="34">
        <v>44197.715277777781</v>
      </c>
      <c r="C437" s="8">
        <f t="shared" ca="1" si="170"/>
        <v>0.38204247347886022</v>
      </c>
      <c r="D437" s="8">
        <f t="shared" ca="1" si="170"/>
        <v>0.36488821939404137</v>
      </c>
      <c r="E437">
        <f t="shared" ca="1" si="154"/>
        <v>10</v>
      </c>
      <c r="F437" s="6">
        <f t="shared" ca="1" si="155"/>
        <v>6.9444444444444441E-3</v>
      </c>
      <c r="G437" t="str">
        <f t="shared" ca="1" si="156"/>
        <v>Late</v>
      </c>
      <c r="H437" s="5">
        <f t="shared" ca="1" si="157"/>
        <v>0.72222222222222243</v>
      </c>
      <c r="I437">
        <f t="shared" ca="1" si="171"/>
        <v>0.85050463342103633</v>
      </c>
      <c r="J437">
        <f t="shared" ca="1" si="171"/>
        <v>0.78563593717041902</v>
      </c>
      <c r="K437">
        <f t="shared" ca="1" si="158"/>
        <v>34</v>
      </c>
      <c r="L437" s="5">
        <f t="shared" ca="1" si="159"/>
        <v>0.74583333333333357</v>
      </c>
      <c r="M437" s="27">
        <f t="shared" ca="1" si="172"/>
        <v>0.48725341766993635</v>
      </c>
      <c r="N437" s="27">
        <f t="shared" ca="1" si="172"/>
        <v>0.82454172600094155</v>
      </c>
      <c r="O437" s="8">
        <f t="shared" ca="1" si="160"/>
        <v>372</v>
      </c>
      <c r="P437" s="6">
        <f t="shared" ca="1" si="161"/>
        <v>0.25833333333333336</v>
      </c>
      <c r="Q437" s="5">
        <f t="shared" ca="1" si="162"/>
        <v>1.0041666666666669</v>
      </c>
      <c r="R437" s="27">
        <f t="shared" ca="1" si="173"/>
        <v>0.81635423663638951</v>
      </c>
      <c r="S437" s="27">
        <f t="shared" ca="1" si="173"/>
        <v>0.59156297603060615</v>
      </c>
      <c r="T437" s="27">
        <f t="shared" ca="1" si="163"/>
        <v>24</v>
      </c>
      <c r="U437" s="5">
        <f t="shared" ca="1" si="164"/>
        <v>1.0208333333333335</v>
      </c>
      <c r="V437" s="27">
        <f t="shared" ca="1" si="165"/>
        <v>440</v>
      </c>
      <c r="W437" s="35">
        <f t="shared" ca="1" si="166"/>
        <v>44198.020833333336</v>
      </c>
      <c r="X437" s="6" t="str">
        <f t="shared" ca="1" si="167"/>
        <v>Late</v>
      </c>
      <c r="Y437" s="6">
        <f t="shared" ca="1" si="168"/>
        <v>1.7361111116770189E-2</v>
      </c>
      <c r="Z437" s="8">
        <f t="shared" ca="1" si="152"/>
        <v>0</v>
      </c>
      <c r="AA437" s="8">
        <f t="shared" ca="1" si="169"/>
        <v>25</v>
      </c>
      <c r="AB437" s="8">
        <f t="shared" ca="1" si="153"/>
        <v>250</v>
      </c>
    </row>
    <row r="438" spans="1:28">
      <c r="A438" s="3">
        <v>0.71527777777777801</v>
      </c>
      <c r="B438" s="34">
        <v>44197.715277777781</v>
      </c>
      <c r="C438" s="8">
        <f t="shared" ca="1" si="170"/>
        <v>0.57155133491863896</v>
      </c>
      <c r="D438" s="8">
        <f t="shared" ca="1" si="170"/>
        <v>0.74992219759836065</v>
      </c>
      <c r="E438">
        <f t="shared" ca="1" si="154"/>
        <v>-4</v>
      </c>
      <c r="F438" s="6">
        <f t="shared" ca="1" si="155"/>
        <v>2.7777777777777779E-3</v>
      </c>
      <c r="G438" t="str">
        <f t="shared" ca="1" si="156"/>
        <v>Early Departure</v>
      </c>
      <c r="H438" s="5">
        <f t="shared" ca="1" si="157"/>
        <v>0.71250000000000024</v>
      </c>
      <c r="I438">
        <f t="shared" ca="1" si="171"/>
        <v>0.67019036978449609</v>
      </c>
      <c r="J438">
        <f t="shared" ca="1" si="171"/>
        <v>0.55590601015996277</v>
      </c>
      <c r="K438">
        <f t="shared" ca="1" si="158"/>
        <v>25</v>
      </c>
      <c r="L438" s="5">
        <f t="shared" ca="1" si="159"/>
        <v>0.7298611111111114</v>
      </c>
      <c r="M438" s="27">
        <f t="shared" ca="1" si="172"/>
        <v>0.2696256423271236</v>
      </c>
      <c r="N438" s="27">
        <f t="shared" ca="1" si="172"/>
        <v>0.67963148296120057</v>
      </c>
      <c r="O438" s="8">
        <f t="shared" ca="1" si="160"/>
        <v>350</v>
      </c>
      <c r="P438" s="6">
        <f t="shared" ca="1" si="161"/>
        <v>0.24305555555555555</v>
      </c>
      <c r="Q438" s="5">
        <f t="shared" ca="1" si="162"/>
        <v>0.97291666666666698</v>
      </c>
      <c r="R438" s="27">
        <f t="shared" ca="1" si="173"/>
        <v>0.99982454565756684</v>
      </c>
      <c r="S438" s="27">
        <f t="shared" ca="1" si="173"/>
        <v>0.56602109311440629</v>
      </c>
      <c r="T438" s="27">
        <f t="shared" ca="1" si="163"/>
        <v>23</v>
      </c>
      <c r="U438" s="5">
        <f t="shared" ca="1" si="164"/>
        <v>0.98888888888888926</v>
      </c>
      <c r="V438" s="27">
        <f t="shared" ca="1" si="165"/>
        <v>394</v>
      </c>
      <c r="W438" s="35">
        <f t="shared" ca="1" si="166"/>
        <v>44197.988888888889</v>
      </c>
      <c r="X438" s="6" t="str">
        <f t="shared" ca="1" si="167"/>
        <v>Early Arrival</v>
      </c>
      <c r="Y438" s="6">
        <f t="shared" ca="1" si="168"/>
        <v>1.4583333329937886E-2</v>
      </c>
      <c r="Z438" s="8">
        <f t="shared" ca="1" si="152"/>
        <v>0</v>
      </c>
      <c r="AA438" s="8">
        <f t="shared" ca="1" si="169"/>
        <v>21</v>
      </c>
      <c r="AB438" s="8">
        <f t="shared" ca="1" si="153"/>
        <v>-210</v>
      </c>
    </row>
    <row r="439" spans="1:28">
      <c r="A439" s="11">
        <v>0.71527777777777801</v>
      </c>
      <c r="B439" s="34">
        <v>44197.715277777781</v>
      </c>
      <c r="C439" s="8">
        <f t="shared" ca="1" si="170"/>
        <v>8.5204992095547549E-2</v>
      </c>
      <c r="D439" s="8">
        <f t="shared" ca="1" si="170"/>
        <v>0.40227874509451422</v>
      </c>
      <c r="E439">
        <f t="shared" ca="1" si="154"/>
        <v>11</v>
      </c>
      <c r="F439" s="6">
        <f t="shared" ca="1" si="155"/>
        <v>7.6388888888888886E-3</v>
      </c>
      <c r="G439" t="str">
        <f t="shared" ca="1" si="156"/>
        <v>Late</v>
      </c>
      <c r="H439" s="5">
        <f t="shared" ca="1" si="157"/>
        <v>0.72291666666666687</v>
      </c>
      <c r="I439">
        <f t="shared" ca="1" si="171"/>
        <v>0.52979572574191447</v>
      </c>
      <c r="J439">
        <f t="shared" ca="1" si="171"/>
        <v>0.4171470875565475</v>
      </c>
      <c r="K439">
        <f t="shared" ca="1" si="158"/>
        <v>21</v>
      </c>
      <c r="L439" s="5">
        <f t="shared" ca="1" si="159"/>
        <v>0.73750000000000016</v>
      </c>
      <c r="M439" s="27">
        <f t="shared" ca="1" si="172"/>
        <v>0.94845238090264261</v>
      </c>
      <c r="N439" s="27">
        <f t="shared" ca="1" si="172"/>
        <v>0.39768667899416421</v>
      </c>
      <c r="O439" s="8">
        <f t="shared" ca="1" si="160"/>
        <v>338</v>
      </c>
      <c r="P439" s="6">
        <f t="shared" ca="1" si="161"/>
        <v>0.23472222222222219</v>
      </c>
      <c r="Q439" s="5">
        <f t="shared" ca="1" si="162"/>
        <v>0.97222222222222232</v>
      </c>
      <c r="R439" s="27">
        <f t="shared" ca="1" si="173"/>
        <v>0.36650934228489374</v>
      </c>
      <c r="S439" s="27">
        <f t="shared" ca="1" si="173"/>
        <v>0.11585708127825722</v>
      </c>
      <c r="T439" s="27">
        <f t="shared" ca="1" si="163"/>
        <v>9</v>
      </c>
      <c r="U439" s="5">
        <f t="shared" ca="1" si="164"/>
        <v>0.9784722222222223</v>
      </c>
      <c r="V439" s="27">
        <f t="shared" ca="1" si="165"/>
        <v>379</v>
      </c>
      <c r="W439" s="35">
        <f t="shared" ca="1" si="166"/>
        <v>44197.978472222225</v>
      </c>
      <c r="X439" s="6" t="str">
        <f t="shared" ca="1" si="167"/>
        <v>Early Arrival</v>
      </c>
      <c r="Y439" s="6">
        <f t="shared" ca="1" si="168"/>
        <v>2.4999999994179234E-2</v>
      </c>
      <c r="Z439" s="8">
        <f t="shared" ca="1" si="152"/>
        <v>0</v>
      </c>
      <c r="AA439" s="8">
        <f t="shared" ca="1" si="169"/>
        <v>36</v>
      </c>
      <c r="AB439" s="8">
        <f t="shared" ca="1" si="153"/>
        <v>60</v>
      </c>
    </row>
    <row r="440" spans="1:28">
      <c r="A440" s="3">
        <v>0.71527777777777801</v>
      </c>
      <c r="B440" s="34">
        <v>44197.715277777781</v>
      </c>
      <c r="C440" s="8">
        <f t="shared" ca="1" si="170"/>
        <v>0.89383025160390506</v>
      </c>
      <c r="D440" s="8">
        <f t="shared" ca="1" si="170"/>
        <v>0.49145928422115359</v>
      </c>
      <c r="E440">
        <f t="shared" ca="1" si="154"/>
        <v>-2</v>
      </c>
      <c r="F440" s="6">
        <f t="shared" ca="1" si="155"/>
        <v>1.3888888888888889E-3</v>
      </c>
      <c r="G440" t="str">
        <f t="shared" ca="1" si="156"/>
        <v>Early Departure</v>
      </c>
      <c r="H440" s="5">
        <f t="shared" ca="1" si="157"/>
        <v>0.71388888888888913</v>
      </c>
      <c r="I440">
        <f t="shared" ca="1" si="171"/>
        <v>0.89951685886607113</v>
      </c>
      <c r="J440">
        <f t="shared" ca="1" si="171"/>
        <v>0.86547664577849681</v>
      </c>
      <c r="K440">
        <f t="shared" ca="1" si="158"/>
        <v>39</v>
      </c>
      <c r="L440" s="5">
        <f t="shared" ca="1" si="159"/>
        <v>0.74097222222222248</v>
      </c>
      <c r="M440" s="27">
        <f t="shared" ca="1" si="172"/>
        <v>0.25333348844456194</v>
      </c>
      <c r="N440" s="27">
        <f t="shared" ca="1" si="172"/>
        <v>0.92556078963150556</v>
      </c>
      <c r="O440" s="8">
        <f t="shared" ca="1" si="160"/>
        <v>359</v>
      </c>
      <c r="P440" s="6">
        <f t="shared" ca="1" si="161"/>
        <v>0.24930555555555556</v>
      </c>
      <c r="Q440" s="5">
        <f t="shared" ca="1" si="162"/>
        <v>0.99027777777777803</v>
      </c>
      <c r="R440" s="27">
        <f t="shared" ca="1" si="173"/>
        <v>0.60582890264108069</v>
      </c>
      <c r="S440" s="27">
        <f t="shared" ca="1" si="173"/>
        <v>0.90565024981006137</v>
      </c>
      <c r="T440" s="27">
        <f t="shared" ca="1" si="163"/>
        <v>41</v>
      </c>
      <c r="U440" s="5">
        <f t="shared" ca="1" si="164"/>
        <v>1.0187500000000003</v>
      </c>
      <c r="V440" s="27">
        <f t="shared" ca="1" si="165"/>
        <v>437</v>
      </c>
      <c r="W440" s="35">
        <f t="shared" ca="1" si="166"/>
        <v>44198.018750000003</v>
      </c>
      <c r="X440" s="6" t="str">
        <f t="shared" ca="1" si="167"/>
        <v>Late</v>
      </c>
      <c r="Y440" s="6">
        <f t="shared" ca="1" si="168"/>
        <v>1.527777778392192E-2</v>
      </c>
      <c r="Z440" s="8">
        <f t="shared" ca="1" si="152"/>
        <v>0</v>
      </c>
      <c r="AA440" s="8">
        <f t="shared" ca="1" si="169"/>
        <v>22</v>
      </c>
      <c r="AB440" s="8">
        <f t="shared" ca="1" si="153"/>
        <v>220</v>
      </c>
    </row>
    <row r="441" spans="1:28">
      <c r="A441" s="11">
        <v>0.71527777777777801</v>
      </c>
      <c r="B441" s="34">
        <v>44197.715277777781</v>
      </c>
      <c r="C441" s="8">
        <f t="shared" ca="1" si="170"/>
        <v>0.14940431615531502</v>
      </c>
      <c r="D441" s="8">
        <f t="shared" ca="1" si="170"/>
        <v>0.37748081451451432</v>
      </c>
      <c r="E441">
        <f t="shared" ca="1" si="154"/>
        <v>10</v>
      </c>
      <c r="F441" s="6">
        <f t="shared" ca="1" si="155"/>
        <v>6.9444444444444441E-3</v>
      </c>
      <c r="G441" t="str">
        <f t="shared" ca="1" si="156"/>
        <v>Late</v>
      </c>
      <c r="H441" s="5">
        <f t="shared" ca="1" si="157"/>
        <v>0.72222222222222243</v>
      </c>
      <c r="I441">
        <f t="shared" ca="1" si="171"/>
        <v>0.77469033350995486</v>
      </c>
      <c r="J441">
        <f t="shared" ca="1" si="171"/>
        <v>0.51334195916421399</v>
      </c>
      <c r="K441">
        <f t="shared" ca="1" si="158"/>
        <v>24</v>
      </c>
      <c r="L441" s="5">
        <f t="shared" ca="1" si="159"/>
        <v>0.73888888888888915</v>
      </c>
      <c r="M441" s="27">
        <f t="shared" ca="1" si="172"/>
        <v>0.92825598900821438</v>
      </c>
      <c r="N441" s="27">
        <f t="shared" ca="1" si="172"/>
        <v>0.19826901500215965</v>
      </c>
      <c r="O441" s="8">
        <f t="shared" ca="1" si="160"/>
        <v>327</v>
      </c>
      <c r="P441" s="6">
        <f t="shared" ca="1" si="161"/>
        <v>0.22708333333333333</v>
      </c>
      <c r="Q441" s="5">
        <f t="shared" ca="1" si="162"/>
        <v>0.96597222222222245</v>
      </c>
      <c r="R441" s="27">
        <f t="shared" ca="1" si="173"/>
        <v>0.46754717305159343</v>
      </c>
      <c r="S441" s="27">
        <f t="shared" ca="1" si="173"/>
        <v>0.43251612439162568</v>
      </c>
      <c r="T441" s="27">
        <f t="shared" ca="1" si="163"/>
        <v>18</v>
      </c>
      <c r="U441" s="5">
        <f t="shared" ca="1" si="164"/>
        <v>0.97847222222222241</v>
      </c>
      <c r="V441" s="27">
        <f t="shared" ca="1" si="165"/>
        <v>379</v>
      </c>
      <c r="W441" s="35">
        <f t="shared" ca="1" si="166"/>
        <v>44197.978472222225</v>
      </c>
      <c r="X441" s="6" t="str">
        <f t="shared" ca="1" si="167"/>
        <v>Early Arrival</v>
      </c>
      <c r="Y441" s="6">
        <f t="shared" ca="1" si="168"/>
        <v>2.4999999994179234E-2</v>
      </c>
      <c r="Z441" s="8">
        <f t="shared" ca="1" si="152"/>
        <v>0</v>
      </c>
      <c r="AA441" s="8">
        <f t="shared" ca="1" si="169"/>
        <v>36</v>
      </c>
      <c r="AB441" s="8">
        <f t="shared" ca="1" si="153"/>
        <v>60</v>
      </c>
    </row>
    <row r="442" spans="1:28">
      <c r="A442" s="3">
        <v>0.71527777777777801</v>
      </c>
      <c r="B442" s="34">
        <v>44197.715277777781</v>
      </c>
      <c r="C442" s="8">
        <f t="shared" ca="1" si="170"/>
        <v>0.39866724811426613</v>
      </c>
      <c r="D442" s="8">
        <f t="shared" ca="1" si="170"/>
        <v>0.7530871236706419</v>
      </c>
      <c r="E442">
        <f t="shared" ca="1" si="154"/>
        <v>31</v>
      </c>
      <c r="F442" s="6">
        <f t="shared" ca="1" si="155"/>
        <v>2.1527777777777781E-2</v>
      </c>
      <c r="G442" t="str">
        <f t="shared" ca="1" si="156"/>
        <v>Late</v>
      </c>
      <c r="H442" s="5">
        <f t="shared" ca="1" si="157"/>
        <v>0.73680555555555582</v>
      </c>
      <c r="I442">
        <f t="shared" ca="1" si="171"/>
        <v>0.60600566983036497</v>
      </c>
      <c r="J442">
        <f t="shared" ca="1" si="171"/>
        <v>6.3199280300952121E-2</v>
      </c>
      <c r="K442">
        <f t="shared" ca="1" si="158"/>
        <v>12</v>
      </c>
      <c r="L442" s="5">
        <f t="shared" ca="1" si="159"/>
        <v>0.74513888888888913</v>
      </c>
      <c r="M442" s="27">
        <f t="shared" ca="1" si="172"/>
        <v>0.92082441375080659</v>
      </c>
      <c r="N442" s="27">
        <f t="shared" ca="1" si="172"/>
        <v>0.88182676173216423</v>
      </c>
      <c r="O442" s="8">
        <f t="shared" ca="1" si="160"/>
        <v>379</v>
      </c>
      <c r="P442" s="6">
        <f t="shared" ca="1" si="161"/>
        <v>0.26319444444444445</v>
      </c>
      <c r="Q442" s="5">
        <f t="shared" ca="1" si="162"/>
        <v>1.0083333333333335</v>
      </c>
      <c r="R442" s="27">
        <f t="shared" ca="1" si="173"/>
        <v>0.95598637048886503</v>
      </c>
      <c r="S442" s="27">
        <f t="shared" ca="1" si="173"/>
        <v>0.78943152872141187</v>
      </c>
      <c r="T442" s="27">
        <f t="shared" ca="1" si="163"/>
        <v>33</v>
      </c>
      <c r="U442" s="5">
        <f t="shared" ca="1" si="164"/>
        <v>1.0312500000000002</v>
      </c>
      <c r="V442" s="27">
        <f t="shared" ca="1" si="165"/>
        <v>455</v>
      </c>
      <c r="W442" s="35">
        <f t="shared" ca="1" si="166"/>
        <v>44198.03125</v>
      </c>
      <c r="X442" s="6" t="str">
        <f t="shared" ca="1" si="167"/>
        <v>Late</v>
      </c>
      <c r="Y442" s="6">
        <f t="shared" ca="1" si="168"/>
        <v>2.7777777781011537E-2</v>
      </c>
      <c r="Z442" s="8">
        <f t="shared" ca="1" si="152"/>
        <v>0</v>
      </c>
      <c r="AA442" s="8">
        <f t="shared" ca="1" si="169"/>
        <v>40</v>
      </c>
      <c r="AB442" s="8">
        <f t="shared" ca="1" si="153"/>
        <v>400</v>
      </c>
    </row>
    <row r="443" spans="1:28">
      <c r="A443" s="11">
        <v>0.71527777777777801</v>
      </c>
      <c r="B443" s="34">
        <v>44197.715277777781</v>
      </c>
      <c r="C443" s="8">
        <f t="shared" ca="1" si="170"/>
        <v>0.13179175718823166</v>
      </c>
      <c r="D443" s="8">
        <f t="shared" ca="1" si="170"/>
        <v>0.15840808848535903</v>
      </c>
      <c r="E443">
        <f t="shared" ca="1" si="154"/>
        <v>4</v>
      </c>
      <c r="F443" s="6">
        <f t="shared" ca="1" si="155"/>
        <v>2.7777777777777779E-3</v>
      </c>
      <c r="G443" t="str">
        <f t="shared" ca="1" si="156"/>
        <v>Late</v>
      </c>
      <c r="H443" s="5">
        <f t="shared" ca="1" si="157"/>
        <v>0.71805555555555578</v>
      </c>
      <c r="I443">
        <f t="shared" ca="1" si="171"/>
        <v>0.5520923930770969</v>
      </c>
      <c r="J443">
        <f t="shared" ca="1" si="171"/>
        <v>0.12005150831326039</v>
      </c>
      <c r="K443">
        <f t="shared" ca="1" si="158"/>
        <v>13</v>
      </c>
      <c r="L443" s="5">
        <f t="shared" ca="1" si="159"/>
        <v>0.72708333333333353</v>
      </c>
      <c r="M443" s="27">
        <f t="shared" ca="1" si="172"/>
        <v>0.22732747801954389</v>
      </c>
      <c r="N443" s="27">
        <f t="shared" ca="1" si="172"/>
        <v>0.97771808203181754</v>
      </c>
      <c r="O443" s="8">
        <f t="shared" ca="1" si="160"/>
        <v>360</v>
      </c>
      <c r="P443" s="6">
        <f t="shared" ca="1" si="161"/>
        <v>0.25</v>
      </c>
      <c r="Q443" s="5">
        <f t="shared" ca="1" si="162"/>
        <v>0.97708333333333353</v>
      </c>
      <c r="R443" s="27">
        <f t="shared" ca="1" si="173"/>
        <v>0.74987943820017344</v>
      </c>
      <c r="S443" s="27">
        <f t="shared" ca="1" si="173"/>
        <v>0.35987759654208573</v>
      </c>
      <c r="T443" s="27">
        <f t="shared" ca="1" si="163"/>
        <v>16</v>
      </c>
      <c r="U443" s="5">
        <f t="shared" ca="1" si="164"/>
        <v>0.9881944444444446</v>
      </c>
      <c r="V443" s="27">
        <f t="shared" ca="1" si="165"/>
        <v>393</v>
      </c>
      <c r="W443" s="35">
        <f t="shared" ca="1" si="166"/>
        <v>44197.98819444445</v>
      </c>
      <c r="X443" s="6" t="str">
        <f t="shared" ca="1" si="167"/>
        <v>Early Arrival</v>
      </c>
      <c r="Y443" s="6">
        <f t="shared" ca="1" si="168"/>
        <v>1.5277777769370005E-2</v>
      </c>
      <c r="Z443" s="8">
        <f t="shared" ca="1" si="152"/>
        <v>0</v>
      </c>
      <c r="AA443" s="8">
        <f t="shared" ca="1" si="169"/>
        <v>22</v>
      </c>
      <c r="AB443" s="8">
        <f t="shared" ca="1" si="153"/>
        <v>-220</v>
      </c>
    </row>
    <row r="444" spans="1:28">
      <c r="A444" s="3">
        <v>0.71527777777777801</v>
      </c>
      <c r="B444" s="34">
        <v>44197.715277777781</v>
      </c>
      <c r="C444" s="8">
        <f t="shared" ca="1" si="170"/>
        <v>0.90363780763792967</v>
      </c>
      <c r="D444" s="8">
        <f t="shared" ca="1" si="170"/>
        <v>0.92098808874851468</v>
      </c>
      <c r="E444">
        <f t="shared" ca="1" si="154"/>
        <v>0</v>
      </c>
      <c r="F444" s="6">
        <f t="shared" ca="1" si="155"/>
        <v>0</v>
      </c>
      <c r="G444" t="str">
        <f t="shared" ca="1" si="156"/>
        <v>On Time</v>
      </c>
      <c r="H444" s="5">
        <f t="shared" ca="1" si="157"/>
        <v>0.71527777777777801</v>
      </c>
      <c r="I444">
        <f t="shared" ca="1" si="171"/>
        <v>5.8476207435263827E-2</v>
      </c>
      <c r="J444">
        <f t="shared" ca="1" si="171"/>
        <v>0.2471736324957633</v>
      </c>
      <c r="K444">
        <f t="shared" ca="1" si="158"/>
        <v>16</v>
      </c>
      <c r="L444" s="5">
        <f t="shared" ca="1" si="159"/>
        <v>0.72638888888888908</v>
      </c>
      <c r="M444" s="27">
        <f t="shared" ca="1" si="172"/>
        <v>0.36916561285080152</v>
      </c>
      <c r="N444" s="27">
        <f t="shared" ca="1" si="172"/>
        <v>0.90788261453647345</v>
      </c>
      <c r="O444" s="8">
        <f t="shared" ca="1" si="160"/>
        <v>382</v>
      </c>
      <c r="P444" s="6">
        <f t="shared" ca="1" si="161"/>
        <v>0.26527777777777778</v>
      </c>
      <c r="Q444" s="5">
        <f t="shared" ca="1" si="162"/>
        <v>0.99166666666666692</v>
      </c>
      <c r="R444" s="27">
        <f t="shared" ca="1" si="173"/>
        <v>0.69907931321304839</v>
      </c>
      <c r="S444" s="27">
        <f t="shared" ca="1" si="173"/>
        <v>8.962292504646685E-2</v>
      </c>
      <c r="T444" s="27">
        <f t="shared" ca="1" si="163"/>
        <v>8</v>
      </c>
      <c r="U444" s="5">
        <f t="shared" ca="1" si="164"/>
        <v>0.99722222222222245</v>
      </c>
      <c r="V444" s="27">
        <f t="shared" ca="1" si="165"/>
        <v>406</v>
      </c>
      <c r="W444" s="35">
        <f t="shared" ca="1" si="166"/>
        <v>44197.997222222228</v>
      </c>
      <c r="X444" s="6" t="str">
        <f t="shared" ca="1" si="167"/>
        <v>Early Arrival</v>
      </c>
      <c r="Y444" s="6">
        <f t="shared" ca="1" si="168"/>
        <v>6.2499999912688509E-3</v>
      </c>
      <c r="Z444" s="8">
        <f t="shared" ca="1" si="152"/>
        <v>0</v>
      </c>
      <c r="AA444" s="8">
        <f t="shared" ca="1" si="169"/>
        <v>9</v>
      </c>
      <c r="AB444" s="8">
        <f t="shared" ca="1" si="153"/>
        <v>-90</v>
      </c>
    </row>
    <row r="445" spans="1:28">
      <c r="A445" s="11">
        <v>0.71527777777777801</v>
      </c>
      <c r="B445" s="34">
        <v>44197.715277777781</v>
      </c>
      <c r="C445" s="8">
        <f t="shared" ca="1" si="170"/>
        <v>0.55178753256109225</v>
      </c>
      <c r="D445" s="8">
        <f t="shared" ca="1" si="170"/>
        <v>0.33969109216338378</v>
      </c>
      <c r="E445">
        <f t="shared" ca="1" si="154"/>
        <v>-1</v>
      </c>
      <c r="F445" s="6">
        <f t="shared" ca="1" si="155"/>
        <v>6.9444444444444447E-4</v>
      </c>
      <c r="G445" t="str">
        <f t="shared" ca="1" si="156"/>
        <v>Early Departure</v>
      </c>
      <c r="H445" s="5">
        <f t="shared" ca="1" si="157"/>
        <v>0.71458333333333357</v>
      </c>
      <c r="I445">
        <f t="shared" ca="1" si="171"/>
        <v>0.7524848963610018</v>
      </c>
      <c r="J445">
        <f t="shared" ca="1" si="171"/>
        <v>0.29487774754161733</v>
      </c>
      <c r="K445">
        <f t="shared" ca="1" si="158"/>
        <v>17</v>
      </c>
      <c r="L445" s="5">
        <f t="shared" ca="1" si="159"/>
        <v>0.72638888888888908</v>
      </c>
      <c r="M445" s="27">
        <f t="shared" ca="1" si="172"/>
        <v>0.25347283331800374</v>
      </c>
      <c r="N445" s="27">
        <f t="shared" ca="1" si="172"/>
        <v>0.80455819156764752</v>
      </c>
      <c r="O445" s="8">
        <f t="shared" ca="1" si="160"/>
        <v>354</v>
      </c>
      <c r="P445" s="6">
        <f t="shared" ca="1" si="161"/>
        <v>0.24583333333333335</v>
      </c>
      <c r="Q445" s="5">
        <f t="shared" ca="1" si="162"/>
        <v>0.97222222222222243</v>
      </c>
      <c r="R445" s="27">
        <f t="shared" ca="1" si="173"/>
        <v>0.38008782849579203</v>
      </c>
      <c r="S445" s="27">
        <f t="shared" ca="1" si="173"/>
        <v>0.25880650347713918</v>
      </c>
      <c r="T445" s="27">
        <f t="shared" ca="1" si="163"/>
        <v>13</v>
      </c>
      <c r="U445" s="5">
        <f t="shared" ca="1" si="164"/>
        <v>0.98125000000000018</v>
      </c>
      <c r="V445" s="27">
        <f t="shared" ca="1" si="165"/>
        <v>383</v>
      </c>
      <c r="W445" s="35">
        <f t="shared" ca="1" si="166"/>
        <v>44197.981250000004</v>
      </c>
      <c r="X445" s="6" t="str">
        <f t="shared" ca="1" si="167"/>
        <v>Early Arrival</v>
      </c>
      <c r="Y445" s="6">
        <f t="shared" ca="1" si="168"/>
        <v>2.2222222214622889E-2</v>
      </c>
      <c r="Z445" s="8">
        <f t="shared" ca="1" si="152"/>
        <v>0</v>
      </c>
      <c r="AA445" s="8">
        <f t="shared" ca="1" si="169"/>
        <v>32</v>
      </c>
      <c r="AB445" s="8">
        <f t="shared" ca="1" si="153"/>
        <v>20</v>
      </c>
    </row>
    <row r="446" spans="1:28">
      <c r="A446" s="3">
        <v>0.71527777777777801</v>
      </c>
      <c r="B446" s="34">
        <v>44197.715277777781</v>
      </c>
      <c r="C446" s="8">
        <f t="shared" ca="1" si="170"/>
        <v>0.71255085877748192</v>
      </c>
      <c r="D446" s="8">
        <f t="shared" ca="1" si="170"/>
        <v>0.89402679732183477</v>
      </c>
      <c r="E446">
        <f t="shared" ca="1" si="154"/>
        <v>-7</v>
      </c>
      <c r="F446" s="6">
        <f t="shared" ca="1" si="155"/>
        <v>4.8611111111111112E-3</v>
      </c>
      <c r="G446" t="str">
        <f t="shared" ca="1" si="156"/>
        <v>Early Departure</v>
      </c>
      <c r="H446" s="5">
        <f t="shared" ca="1" si="157"/>
        <v>0.71041666666666692</v>
      </c>
      <c r="I446">
        <f t="shared" ca="1" si="171"/>
        <v>5.1546556438909819E-2</v>
      </c>
      <c r="J446">
        <f t="shared" ca="1" si="171"/>
        <v>0.53025365915094613</v>
      </c>
      <c r="K446">
        <f t="shared" ca="1" si="158"/>
        <v>23</v>
      </c>
      <c r="L446" s="5">
        <f t="shared" ca="1" si="159"/>
        <v>0.72638888888888919</v>
      </c>
      <c r="M446" s="27">
        <f t="shared" ca="1" si="172"/>
        <v>0.4468644971792356</v>
      </c>
      <c r="N446" s="27">
        <f t="shared" ca="1" si="172"/>
        <v>0.46803901738022702</v>
      </c>
      <c r="O446" s="8">
        <f t="shared" ca="1" si="160"/>
        <v>342</v>
      </c>
      <c r="P446" s="6">
        <f t="shared" ca="1" si="161"/>
        <v>0.23750000000000002</v>
      </c>
      <c r="Q446" s="5">
        <f t="shared" ca="1" si="162"/>
        <v>0.96388888888888924</v>
      </c>
      <c r="R446" s="27">
        <f t="shared" ca="1" si="173"/>
        <v>0.91029170584763064</v>
      </c>
      <c r="S446" s="27">
        <f t="shared" ca="1" si="173"/>
        <v>0.17987307425177823</v>
      </c>
      <c r="T446" s="27">
        <f t="shared" ca="1" si="163"/>
        <v>11</v>
      </c>
      <c r="U446" s="5">
        <f t="shared" ca="1" si="164"/>
        <v>0.9715277777777781</v>
      </c>
      <c r="V446" s="27">
        <f t="shared" ca="1" si="165"/>
        <v>369</v>
      </c>
      <c r="W446" s="35">
        <f t="shared" ca="1" si="166"/>
        <v>44197.97152777778</v>
      </c>
      <c r="X446" s="6" t="str">
        <f t="shared" ca="1" si="167"/>
        <v>Early Arrival</v>
      </c>
      <c r="Y446" s="6">
        <f t="shared" ca="1" si="168"/>
        <v>3.1944444439432118E-2</v>
      </c>
      <c r="Z446" s="8">
        <f t="shared" ca="1" si="152"/>
        <v>0</v>
      </c>
      <c r="AA446" s="8">
        <f t="shared" ca="1" si="169"/>
        <v>46</v>
      </c>
      <c r="AB446" s="8">
        <f t="shared" ca="1" si="153"/>
        <v>160</v>
      </c>
    </row>
    <row r="447" spans="1:28">
      <c r="A447" s="11">
        <v>0.71527777777777801</v>
      </c>
      <c r="B447" s="34">
        <v>44197.715277777781</v>
      </c>
      <c r="C447" s="8">
        <f t="shared" ca="1" si="170"/>
        <v>0.37999837661358793</v>
      </c>
      <c r="D447" s="8">
        <f t="shared" ca="1" si="170"/>
        <v>0.81531638254609895</v>
      </c>
      <c r="E447">
        <f t="shared" ca="1" si="154"/>
        <v>37</v>
      </c>
      <c r="F447" s="6">
        <f t="shared" ca="1" si="155"/>
        <v>2.5694444444444447E-2</v>
      </c>
      <c r="G447" t="str">
        <f t="shared" ca="1" si="156"/>
        <v>Late</v>
      </c>
      <c r="H447" s="5">
        <f t="shared" ca="1" si="157"/>
        <v>0.74097222222222248</v>
      </c>
      <c r="I447">
        <f t="shared" ca="1" si="171"/>
        <v>0.65618431181067294</v>
      </c>
      <c r="J447">
        <f t="shared" ca="1" si="171"/>
        <v>0.38821457244732982</v>
      </c>
      <c r="K447">
        <f t="shared" ca="1" si="158"/>
        <v>20</v>
      </c>
      <c r="L447" s="5">
        <f t="shared" ca="1" si="159"/>
        <v>0.75486111111111132</v>
      </c>
      <c r="M447" s="27">
        <f t="shared" ca="1" si="172"/>
        <v>0.87939684342161928</v>
      </c>
      <c r="N447" s="27">
        <f t="shared" ca="1" si="172"/>
        <v>0.13563353475152262</v>
      </c>
      <c r="O447" s="8">
        <f t="shared" ca="1" si="160"/>
        <v>323</v>
      </c>
      <c r="P447" s="6">
        <f t="shared" ca="1" si="161"/>
        <v>0.22430555555555556</v>
      </c>
      <c r="Q447" s="5">
        <f t="shared" ca="1" si="162"/>
        <v>0.97916666666666685</v>
      </c>
      <c r="R447" s="27">
        <f t="shared" ca="1" si="173"/>
        <v>0.81476165377028009</v>
      </c>
      <c r="S447" s="27">
        <f t="shared" ca="1" si="173"/>
        <v>0.11767560438286995</v>
      </c>
      <c r="T447" s="27">
        <f t="shared" ca="1" si="163"/>
        <v>9</v>
      </c>
      <c r="U447" s="5">
        <f t="shared" ca="1" si="164"/>
        <v>0.98541666666666683</v>
      </c>
      <c r="V447" s="27">
        <f t="shared" ca="1" si="165"/>
        <v>389</v>
      </c>
      <c r="W447" s="35">
        <f t="shared" ca="1" si="166"/>
        <v>44197.98541666667</v>
      </c>
      <c r="X447" s="6" t="str">
        <f t="shared" ca="1" si="167"/>
        <v>Early Arrival</v>
      </c>
      <c r="Y447" s="6">
        <f t="shared" ca="1" si="168"/>
        <v>1.805555554892635E-2</v>
      </c>
      <c r="Z447" s="8">
        <f t="shared" ca="1" si="152"/>
        <v>0</v>
      </c>
      <c r="AA447" s="8">
        <f t="shared" ca="1" si="169"/>
        <v>26</v>
      </c>
      <c r="AB447" s="8">
        <f t="shared" ca="1" si="153"/>
        <v>-260</v>
      </c>
    </row>
    <row r="448" spans="1:28">
      <c r="A448" s="3">
        <v>0.71527777777777801</v>
      </c>
      <c r="B448" s="34">
        <v>44197.715277777781</v>
      </c>
      <c r="C448" s="8">
        <f t="shared" ca="1" si="170"/>
        <v>0.77901154394757044</v>
      </c>
      <c r="D448" s="8">
        <f t="shared" ca="1" si="170"/>
        <v>0.2266723074056417</v>
      </c>
      <c r="E448">
        <f t="shared" ca="1" si="154"/>
        <v>-1</v>
      </c>
      <c r="F448" s="6">
        <f t="shared" ca="1" si="155"/>
        <v>6.9444444444444447E-4</v>
      </c>
      <c r="G448" t="str">
        <f t="shared" ca="1" si="156"/>
        <v>Early Departure</v>
      </c>
      <c r="H448" s="5">
        <f t="shared" ca="1" si="157"/>
        <v>0.71458333333333357</v>
      </c>
      <c r="I448">
        <f t="shared" ca="1" si="171"/>
        <v>0.86907805428253915</v>
      </c>
      <c r="J448">
        <f t="shared" ca="1" si="171"/>
        <v>0.71385508721167101</v>
      </c>
      <c r="K448">
        <f t="shared" ca="1" si="158"/>
        <v>31</v>
      </c>
      <c r="L448" s="5">
        <f t="shared" ca="1" si="159"/>
        <v>0.73611111111111138</v>
      </c>
      <c r="M448" s="27">
        <f t="shared" ca="1" si="172"/>
        <v>0.64460730918619447</v>
      </c>
      <c r="N448" s="27">
        <f t="shared" ca="1" si="172"/>
        <v>0.93003057165188419</v>
      </c>
      <c r="O448" s="8">
        <f t="shared" ca="1" si="160"/>
        <v>386</v>
      </c>
      <c r="P448" s="6">
        <f t="shared" ca="1" si="161"/>
        <v>0.26805555555555555</v>
      </c>
      <c r="Q448" s="5">
        <f t="shared" ca="1" si="162"/>
        <v>1.0041666666666669</v>
      </c>
      <c r="R448" s="27">
        <f t="shared" ca="1" si="173"/>
        <v>0.99127222877021959</v>
      </c>
      <c r="S448" s="27">
        <f t="shared" ca="1" si="173"/>
        <v>0.959133705449008</v>
      </c>
      <c r="T448" s="27">
        <f t="shared" ca="1" si="163"/>
        <v>46</v>
      </c>
      <c r="U448" s="5">
        <f t="shared" ca="1" si="164"/>
        <v>1.0361111111111114</v>
      </c>
      <c r="V448" s="27">
        <f t="shared" ca="1" si="165"/>
        <v>462</v>
      </c>
      <c r="W448" s="35">
        <f t="shared" ca="1" si="166"/>
        <v>44198.036111111112</v>
      </c>
      <c r="X448" s="6" t="str">
        <f t="shared" ca="1" si="167"/>
        <v>Late</v>
      </c>
      <c r="Y448" s="6">
        <f t="shared" ca="1" si="168"/>
        <v>3.2638888893416151E-2</v>
      </c>
      <c r="Z448" s="8">
        <f t="shared" ca="1" si="152"/>
        <v>0</v>
      </c>
      <c r="AA448" s="8">
        <f t="shared" ca="1" si="169"/>
        <v>47</v>
      </c>
      <c r="AB448" s="8">
        <f t="shared" ca="1" si="153"/>
        <v>470</v>
      </c>
    </row>
    <row r="449" spans="1:28">
      <c r="A449" s="11">
        <v>0.71527777777777801</v>
      </c>
      <c r="B449" s="34">
        <v>44197.715277777781</v>
      </c>
      <c r="C449" s="8">
        <f t="shared" ca="1" si="170"/>
        <v>0.35893732109036836</v>
      </c>
      <c r="D449" s="8">
        <f t="shared" ca="1" si="170"/>
        <v>0.43149213816774701</v>
      </c>
      <c r="E449">
        <f t="shared" ca="1" si="154"/>
        <v>12</v>
      </c>
      <c r="F449" s="6">
        <f t="shared" ca="1" si="155"/>
        <v>8.3333333333333332E-3</v>
      </c>
      <c r="G449" t="str">
        <f t="shared" ca="1" si="156"/>
        <v>Late</v>
      </c>
      <c r="H449" s="5">
        <f t="shared" ca="1" si="157"/>
        <v>0.72361111111111132</v>
      </c>
      <c r="I449">
        <f t="shared" ca="1" si="171"/>
        <v>0.32979596807719225</v>
      </c>
      <c r="J449">
        <f t="shared" ca="1" si="171"/>
        <v>0.53231882609999437</v>
      </c>
      <c r="K449">
        <f t="shared" ca="1" si="158"/>
        <v>24</v>
      </c>
      <c r="L449" s="5">
        <f t="shared" ca="1" si="159"/>
        <v>0.74027777777777803</v>
      </c>
      <c r="M449" s="27">
        <f t="shared" ca="1" si="172"/>
        <v>0.27878276372778688</v>
      </c>
      <c r="N449" s="27">
        <f t="shared" ca="1" si="172"/>
        <v>0.99145753807208092</v>
      </c>
      <c r="O449" s="8">
        <f t="shared" ca="1" si="160"/>
        <v>361</v>
      </c>
      <c r="P449" s="6">
        <f t="shared" ca="1" si="161"/>
        <v>0.25069444444444444</v>
      </c>
      <c r="Q449" s="5">
        <f t="shared" ca="1" si="162"/>
        <v>0.99097222222222248</v>
      </c>
      <c r="R449" s="27">
        <f t="shared" ca="1" si="173"/>
        <v>0.59462938883650485</v>
      </c>
      <c r="S449" s="27">
        <f t="shared" ca="1" si="173"/>
        <v>0.46597870668180885</v>
      </c>
      <c r="T449" s="27">
        <f t="shared" ca="1" si="163"/>
        <v>19</v>
      </c>
      <c r="U449" s="5">
        <f t="shared" ca="1" si="164"/>
        <v>1.0041666666666669</v>
      </c>
      <c r="V449" s="27">
        <f t="shared" ca="1" si="165"/>
        <v>416</v>
      </c>
      <c r="W449" s="35">
        <f t="shared" ca="1" si="166"/>
        <v>44198.004166666673</v>
      </c>
      <c r="X449" s="6" t="str">
        <f t="shared" ca="1" si="167"/>
        <v>Late</v>
      </c>
      <c r="Y449" s="6">
        <f t="shared" ca="1" si="168"/>
        <v>6.9444445398403332E-4</v>
      </c>
      <c r="Z449" s="8">
        <f t="shared" ca="1" si="152"/>
        <v>0</v>
      </c>
      <c r="AA449" s="8">
        <f t="shared" ca="1" si="169"/>
        <v>1</v>
      </c>
      <c r="AB449" s="8">
        <f t="shared" ca="1" si="153"/>
        <v>10</v>
      </c>
    </row>
    <row r="450" spans="1:28">
      <c r="A450" s="3">
        <v>0.71527777777777801</v>
      </c>
      <c r="B450" s="34">
        <v>44197.715277777781</v>
      </c>
      <c r="C450" s="8">
        <f t="shared" ca="1" si="170"/>
        <v>0.17739691476009767</v>
      </c>
      <c r="D450" s="8">
        <f t="shared" ca="1" si="170"/>
        <v>0.64792055510476887</v>
      </c>
      <c r="E450">
        <f t="shared" ca="1" si="154"/>
        <v>23</v>
      </c>
      <c r="F450" s="6">
        <f t="shared" ca="1" si="155"/>
        <v>1.5972222222222224E-2</v>
      </c>
      <c r="G450" t="str">
        <f t="shared" ca="1" si="156"/>
        <v>Late</v>
      </c>
      <c r="H450" s="5">
        <f t="shared" ca="1" si="157"/>
        <v>0.73125000000000029</v>
      </c>
      <c r="I450">
        <f t="shared" ca="1" si="171"/>
        <v>0.83818146200278454</v>
      </c>
      <c r="J450">
        <f t="shared" ca="1" si="171"/>
        <v>0.92126513083488371</v>
      </c>
      <c r="K450">
        <f t="shared" ca="1" si="158"/>
        <v>42</v>
      </c>
      <c r="L450" s="5">
        <f t="shared" ca="1" si="159"/>
        <v>0.76041666666666696</v>
      </c>
      <c r="M450" s="27">
        <f t="shared" ca="1" si="172"/>
        <v>1.355082318671752E-2</v>
      </c>
      <c r="N450" s="27">
        <f t="shared" ca="1" si="172"/>
        <v>0.74551848648837327</v>
      </c>
      <c r="O450" s="8">
        <f t="shared" ca="1" si="160"/>
        <v>352</v>
      </c>
      <c r="P450" s="6">
        <f t="shared" ca="1" si="161"/>
        <v>0.24444444444444446</v>
      </c>
      <c r="Q450" s="5">
        <f t="shared" ca="1" si="162"/>
        <v>1.0048611111111114</v>
      </c>
      <c r="R450" s="27">
        <f t="shared" ca="1" si="173"/>
        <v>0.28141704708319504</v>
      </c>
      <c r="S450" s="27">
        <f t="shared" ca="1" si="173"/>
        <v>0.17186117789759248</v>
      </c>
      <c r="T450" s="27">
        <f t="shared" ca="1" si="163"/>
        <v>11</v>
      </c>
      <c r="U450" s="5">
        <f t="shared" ca="1" si="164"/>
        <v>1.0125000000000004</v>
      </c>
      <c r="V450" s="27">
        <f t="shared" ca="1" si="165"/>
        <v>428</v>
      </c>
      <c r="W450" s="35">
        <f t="shared" ca="1" si="166"/>
        <v>44198.012500000004</v>
      </c>
      <c r="X450" s="6" t="str">
        <f t="shared" ca="1" si="167"/>
        <v>Late</v>
      </c>
      <c r="Y450" s="6">
        <f t="shared" ca="1" si="168"/>
        <v>9.0277777853771113E-3</v>
      </c>
      <c r="Z450" s="8">
        <f t="shared" ca="1" si="152"/>
        <v>0</v>
      </c>
      <c r="AA450" s="8">
        <f t="shared" ca="1" si="169"/>
        <v>13</v>
      </c>
      <c r="AB450" s="8">
        <f t="shared" ca="1" si="153"/>
        <v>130</v>
      </c>
    </row>
    <row r="451" spans="1:28">
      <c r="A451" s="11">
        <v>0.71527777777777801</v>
      </c>
      <c r="B451" s="34">
        <v>44197.715277777781</v>
      </c>
      <c r="C451" s="8">
        <f t="shared" ca="1" si="170"/>
        <v>0.58709668756328715</v>
      </c>
      <c r="D451" s="8">
        <f t="shared" ca="1" si="170"/>
        <v>2.6497949275023691E-2</v>
      </c>
      <c r="E451">
        <f t="shared" ca="1" si="154"/>
        <v>0</v>
      </c>
      <c r="F451" s="6">
        <f t="shared" ca="1" si="155"/>
        <v>0</v>
      </c>
      <c r="G451" t="str">
        <f t="shared" ca="1" si="156"/>
        <v>On Time</v>
      </c>
      <c r="H451" s="5">
        <f t="shared" ca="1" si="157"/>
        <v>0.71527777777777801</v>
      </c>
      <c r="I451">
        <f t="shared" ca="1" si="171"/>
        <v>0.97676714555737387</v>
      </c>
      <c r="J451">
        <f t="shared" ca="1" si="171"/>
        <v>0.93512018462510438</v>
      </c>
      <c r="K451">
        <f t="shared" ca="1" si="158"/>
        <v>44</v>
      </c>
      <c r="L451" s="5">
        <f t="shared" ca="1" si="159"/>
        <v>0.74583333333333357</v>
      </c>
      <c r="M451" s="27">
        <f t="shared" ca="1" si="172"/>
        <v>0.85331129366926728</v>
      </c>
      <c r="N451" s="27">
        <f t="shared" ca="1" si="172"/>
        <v>0.10702835827700685</v>
      </c>
      <c r="O451" s="8">
        <f t="shared" ca="1" si="160"/>
        <v>322</v>
      </c>
      <c r="P451" s="6">
        <f t="shared" ca="1" si="161"/>
        <v>0.22361111111111109</v>
      </c>
      <c r="Q451" s="5">
        <f t="shared" ca="1" si="162"/>
        <v>0.96944444444444466</v>
      </c>
      <c r="R451" s="27">
        <f t="shared" ca="1" si="173"/>
        <v>0.39777815723532917</v>
      </c>
      <c r="S451" s="27">
        <f t="shared" ca="1" si="173"/>
        <v>0.87755555557259168</v>
      </c>
      <c r="T451" s="27">
        <f t="shared" ca="1" si="163"/>
        <v>39</v>
      </c>
      <c r="U451" s="5">
        <f t="shared" ca="1" si="164"/>
        <v>0.99652777777777801</v>
      </c>
      <c r="V451" s="27">
        <f t="shared" ca="1" si="165"/>
        <v>405</v>
      </c>
      <c r="W451" s="35">
        <f t="shared" ca="1" si="166"/>
        <v>44197.996527777781</v>
      </c>
      <c r="X451" s="6" t="str">
        <f t="shared" ca="1" si="167"/>
        <v>Early Arrival</v>
      </c>
      <c r="Y451" s="6">
        <f t="shared" ca="1" si="168"/>
        <v>6.9444444379769266E-3</v>
      </c>
      <c r="Z451" s="8">
        <f t="shared" ref="Z451:Z514" ca="1" si="174">HOUR(Y451)</f>
        <v>0</v>
      </c>
      <c r="AA451" s="8">
        <f t="shared" ca="1" si="169"/>
        <v>10</v>
      </c>
      <c r="AB451" s="8">
        <f t="shared" ref="AB451:AB514" ca="1" si="175">IF(X451="Early Arrival",IF(((Z451*60)+AA451)&lt;=$AF$5,((Z451*60)+AA451)*(-$AF$8),(((Z451*60)+AA451)-$AF$5)*$AF$6),((Z451*60)+AA451)*($AF$8))</f>
        <v>-100</v>
      </c>
    </row>
    <row r="452" spans="1:28">
      <c r="A452" s="3">
        <v>0.71527777777777801</v>
      </c>
      <c r="B452" s="34">
        <v>44197.715277777781</v>
      </c>
      <c r="C452" s="8">
        <f t="shared" ca="1" si="170"/>
        <v>0.51999775061630216</v>
      </c>
      <c r="D452" s="8">
        <f t="shared" ca="1" si="170"/>
        <v>0.31613463684747389</v>
      </c>
      <c r="E452">
        <f t="shared" ca="1" si="154"/>
        <v>8</v>
      </c>
      <c r="F452" s="6">
        <f t="shared" ca="1" si="155"/>
        <v>5.5555555555555558E-3</v>
      </c>
      <c r="G452" t="str">
        <f t="shared" ca="1" si="156"/>
        <v>Late</v>
      </c>
      <c r="H452" s="5">
        <f t="shared" ca="1" si="157"/>
        <v>0.72083333333333355</v>
      </c>
      <c r="I452">
        <f t="shared" ca="1" si="171"/>
        <v>0.88165821848231329</v>
      </c>
      <c r="J452">
        <f t="shared" ca="1" si="171"/>
        <v>0.37276244653134638</v>
      </c>
      <c r="K452">
        <f t="shared" ca="1" si="158"/>
        <v>20</v>
      </c>
      <c r="L452" s="5">
        <f t="shared" ca="1" si="159"/>
        <v>0.73472222222222239</v>
      </c>
      <c r="M452" s="27">
        <f t="shared" ca="1" si="172"/>
        <v>0.59087489336622689</v>
      </c>
      <c r="N452" s="27">
        <f t="shared" ca="1" si="172"/>
        <v>0.97598587809948811</v>
      </c>
      <c r="O452" s="8">
        <f t="shared" ca="1" si="160"/>
        <v>396</v>
      </c>
      <c r="P452" s="6">
        <f t="shared" ca="1" si="161"/>
        <v>0.27499999999999997</v>
      </c>
      <c r="Q452" s="5">
        <f t="shared" ca="1" si="162"/>
        <v>1.0097222222222224</v>
      </c>
      <c r="R452" s="27">
        <f t="shared" ca="1" si="173"/>
        <v>0.85133451228066481</v>
      </c>
      <c r="S452" s="27">
        <f t="shared" ca="1" si="173"/>
        <v>0.31905353543478876</v>
      </c>
      <c r="T452" s="27">
        <f t="shared" ca="1" si="163"/>
        <v>15</v>
      </c>
      <c r="U452" s="5">
        <f t="shared" ca="1" si="164"/>
        <v>1.0201388888888892</v>
      </c>
      <c r="V452" s="27">
        <f t="shared" ca="1" si="165"/>
        <v>439</v>
      </c>
      <c r="W452" s="35">
        <f t="shared" ca="1" si="166"/>
        <v>44198.020138888889</v>
      </c>
      <c r="X452" s="6" t="str">
        <f t="shared" ca="1" si="167"/>
        <v>Late</v>
      </c>
      <c r="Y452" s="6">
        <f t="shared" ca="1" si="168"/>
        <v>1.6666666670062114E-2</v>
      </c>
      <c r="Z452" s="8">
        <f t="shared" ca="1" si="174"/>
        <v>0</v>
      </c>
      <c r="AA452" s="8">
        <f t="shared" ca="1" si="169"/>
        <v>24</v>
      </c>
      <c r="AB452" s="8">
        <f t="shared" ca="1" si="175"/>
        <v>240</v>
      </c>
    </row>
    <row r="453" spans="1:28">
      <c r="A453" s="11">
        <v>0.71527777777777801</v>
      </c>
      <c r="B453" s="34">
        <v>44197.715277777781</v>
      </c>
      <c r="C453" s="8">
        <f t="shared" ca="1" si="170"/>
        <v>0.72657876394573884</v>
      </c>
      <c r="D453" s="8">
        <f t="shared" ca="1" si="170"/>
        <v>0.28814045685112311</v>
      </c>
      <c r="E453">
        <f t="shared" ca="1" si="154"/>
        <v>-1</v>
      </c>
      <c r="F453" s="6">
        <f t="shared" ca="1" si="155"/>
        <v>6.9444444444444447E-4</v>
      </c>
      <c r="G453" t="str">
        <f t="shared" ca="1" si="156"/>
        <v>Early Departure</v>
      </c>
      <c r="H453" s="5">
        <f t="shared" ca="1" si="157"/>
        <v>0.71458333333333357</v>
      </c>
      <c r="I453">
        <f t="shared" ca="1" si="171"/>
        <v>0.66405847832066811</v>
      </c>
      <c r="J453">
        <f t="shared" ca="1" si="171"/>
        <v>0.92539678628103783</v>
      </c>
      <c r="K453">
        <f t="shared" ca="1" si="158"/>
        <v>43</v>
      </c>
      <c r="L453" s="5">
        <f t="shared" ca="1" si="159"/>
        <v>0.74444444444444469</v>
      </c>
      <c r="M453" s="27">
        <f t="shared" ca="1" si="172"/>
        <v>0.88073271282671506</v>
      </c>
      <c r="N453" s="27">
        <f t="shared" ca="1" si="172"/>
        <v>0.28359102876982101</v>
      </c>
      <c r="O453" s="8">
        <f t="shared" ca="1" si="160"/>
        <v>331</v>
      </c>
      <c r="P453" s="6">
        <f t="shared" ca="1" si="161"/>
        <v>0.2298611111111111</v>
      </c>
      <c r="Q453" s="5">
        <f t="shared" ca="1" si="162"/>
        <v>0.97430555555555576</v>
      </c>
      <c r="R453" s="27">
        <f t="shared" ca="1" si="173"/>
        <v>0.86974761161188052</v>
      </c>
      <c r="S453" s="27">
        <f t="shared" ca="1" si="173"/>
        <v>0.31828474354465164</v>
      </c>
      <c r="T453" s="27">
        <f t="shared" ca="1" si="163"/>
        <v>15</v>
      </c>
      <c r="U453" s="5">
        <f t="shared" ca="1" si="164"/>
        <v>0.98472222222222239</v>
      </c>
      <c r="V453" s="27">
        <f t="shared" ca="1" si="165"/>
        <v>388</v>
      </c>
      <c r="W453" s="35">
        <f t="shared" ca="1" si="166"/>
        <v>44197.984722222223</v>
      </c>
      <c r="X453" s="6" t="str">
        <f t="shared" ca="1" si="167"/>
        <v>Early Arrival</v>
      </c>
      <c r="Y453" s="6">
        <f t="shared" ca="1" si="168"/>
        <v>1.8749999995634425E-2</v>
      </c>
      <c r="Z453" s="8">
        <f t="shared" ca="1" si="174"/>
        <v>0</v>
      </c>
      <c r="AA453" s="8">
        <f t="shared" ca="1" si="169"/>
        <v>27</v>
      </c>
      <c r="AB453" s="8">
        <f t="shared" ca="1" si="175"/>
        <v>-270</v>
      </c>
    </row>
    <row r="454" spans="1:28">
      <c r="A454" s="3">
        <v>0.71527777777777801</v>
      </c>
      <c r="B454" s="34">
        <v>44197.715277777781</v>
      </c>
      <c r="C454" s="8">
        <f t="shared" ca="1" si="170"/>
        <v>0.19126331371900163</v>
      </c>
      <c r="D454" s="8">
        <f t="shared" ca="1" si="170"/>
        <v>0.89199345953054665</v>
      </c>
      <c r="E454">
        <f t="shared" ca="1" si="154"/>
        <v>49</v>
      </c>
      <c r="F454" s="6">
        <f t="shared" ca="1" si="155"/>
        <v>3.4027777777777775E-2</v>
      </c>
      <c r="G454" t="str">
        <f t="shared" ca="1" si="156"/>
        <v>Late</v>
      </c>
      <c r="H454" s="5">
        <f t="shared" ca="1" si="157"/>
        <v>0.74930555555555578</v>
      </c>
      <c r="I454">
        <f t="shared" ca="1" si="171"/>
        <v>0.74944432476971645</v>
      </c>
      <c r="J454">
        <f t="shared" ca="1" si="171"/>
        <v>0.29699939952562759</v>
      </c>
      <c r="K454">
        <f t="shared" ca="1" si="158"/>
        <v>18</v>
      </c>
      <c r="L454" s="5">
        <f t="shared" ca="1" si="159"/>
        <v>0.76180555555555574</v>
      </c>
      <c r="M454" s="27">
        <f t="shared" ca="1" si="172"/>
        <v>0.16445229655493143</v>
      </c>
      <c r="N454" s="27">
        <f t="shared" ca="1" si="172"/>
        <v>0.98350399479220041</v>
      </c>
      <c r="O454" s="8">
        <f t="shared" ca="1" si="160"/>
        <v>361</v>
      </c>
      <c r="P454" s="6">
        <f t="shared" ca="1" si="161"/>
        <v>0.25069444444444444</v>
      </c>
      <c r="Q454" s="5">
        <f t="shared" ca="1" si="162"/>
        <v>1.0125000000000002</v>
      </c>
      <c r="R454" s="27">
        <f t="shared" ca="1" si="173"/>
        <v>0.3536046743437059</v>
      </c>
      <c r="S454" s="27">
        <f t="shared" ca="1" si="173"/>
        <v>0.40004858418439448</v>
      </c>
      <c r="T454" s="27">
        <f t="shared" ca="1" si="163"/>
        <v>17</v>
      </c>
      <c r="U454" s="5">
        <f t="shared" ca="1" si="164"/>
        <v>1.0243055555555558</v>
      </c>
      <c r="V454" s="27">
        <f t="shared" ca="1" si="165"/>
        <v>445</v>
      </c>
      <c r="W454" s="35">
        <f t="shared" ca="1" si="166"/>
        <v>44198.024305555562</v>
      </c>
      <c r="X454" s="6" t="str">
        <f t="shared" ca="1" si="167"/>
        <v>Late</v>
      </c>
      <c r="Y454" s="6">
        <f t="shared" ca="1" si="168"/>
        <v>2.083333334303461E-2</v>
      </c>
      <c r="Z454" s="8">
        <f t="shared" ca="1" si="174"/>
        <v>0</v>
      </c>
      <c r="AA454" s="8">
        <f t="shared" ca="1" si="169"/>
        <v>30</v>
      </c>
      <c r="AB454" s="8">
        <f t="shared" ca="1" si="175"/>
        <v>300</v>
      </c>
    </row>
    <row r="455" spans="1:28">
      <c r="A455" s="11">
        <v>0.71527777777777801</v>
      </c>
      <c r="B455" s="34">
        <v>44197.715277777781</v>
      </c>
      <c r="C455" s="8">
        <f t="shared" ca="1" si="170"/>
        <v>0.61676012338987951</v>
      </c>
      <c r="D455" s="8">
        <f t="shared" ca="1" si="170"/>
        <v>0.54396917581534143</v>
      </c>
      <c r="E455">
        <f t="shared" ca="1" si="154"/>
        <v>-2</v>
      </c>
      <c r="F455" s="6">
        <f t="shared" ca="1" si="155"/>
        <v>1.3888888888888889E-3</v>
      </c>
      <c r="G455" t="str">
        <f t="shared" ca="1" si="156"/>
        <v>Early Departure</v>
      </c>
      <c r="H455" s="5">
        <f t="shared" ca="1" si="157"/>
        <v>0.71388888888888913</v>
      </c>
      <c r="I455">
        <f t="shared" ca="1" si="171"/>
        <v>0.33934353399995354</v>
      </c>
      <c r="J455">
        <f t="shared" ca="1" si="171"/>
        <v>0.69852963991063255</v>
      </c>
      <c r="K455">
        <f t="shared" ca="1" si="158"/>
        <v>30</v>
      </c>
      <c r="L455" s="5">
        <f t="shared" ca="1" si="159"/>
        <v>0.7347222222222225</v>
      </c>
      <c r="M455" s="27">
        <f t="shared" ca="1" si="172"/>
        <v>0.75554691177936517</v>
      </c>
      <c r="N455" s="27">
        <f t="shared" ca="1" si="172"/>
        <v>0.90291028320535394</v>
      </c>
      <c r="O455" s="8">
        <f t="shared" ca="1" si="160"/>
        <v>382</v>
      </c>
      <c r="P455" s="6">
        <f t="shared" ca="1" si="161"/>
        <v>0.26527777777777778</v>
      </c>
      <c r="Q455" s="5">
        <f t="shared" ca="1" si="162"/>
        <v>1.0000000000000002</v>
      </c>
      <c r="R455" s="27">
        <f t="shared" ca="1" si="173"/>
        <v>0.19163343076267481</v>
      </c>
      <c r="S455" s="27">
        <f t="shared" ca="1" si="173"/>
        <v>0.86892822422618976</v>
      </c>
      <c r="T455" s="27">
        <f t="shared" ca="1" si="163"/>
        <v>38</v>
      </c>
      <c r="U455" s="5">
        <f t="shared" ca="1" si="164"/>
        <v>1.026388888888889</v>
      </c>
      <c r="V455" s="27">
        <f t="shared" ca="1" si="165"/>
        <v>448</v>
      </c>
      <c r="W455" s="35">
        <f t="shared" ca="1" si="166"/>
        <v>44198.026388888895</v>
      </c>
      <c r="X455" s="6" t="str">
        <f t="shared" ca="1" si="167"/>
        <v>Late</v>
      </c>
      <c r="Y455" s="6">
        <f t="shared" ca="1" si="168"/>
        <v>2.291666667588288E-2</v>
      </c>
      <c r="Z455" s="8">
        <f t="shared" ca="1" si="174"/>
        <v>0</v>
      </c>
      <c r="AA455" s="8">
        <f t="shared" ca="1" si="169"/>
        <v>33</v>
      </c>
      <c r="AB455" s="8">
        <f t="shared" ca="1" si="175"/>
        <v>330</v>
      </c>
    </row>
    <row r="456" spans="1:28">
      <c r="A456" s="3">
        <v>0.71527777777777801</v>
      </c>
      <c r="B456" s="34">
        <v>44197.715277777781</v>
      </c>
      <c r="C456" s="8">
        <f t="shared" ca="1" si="170"/>
        <v>0.86576641257414599</v>
      </c>
      <c r="D456" s="8">
        <f t="shared" ca="1" si="170"/>
        <v>0.7740242085678084</v>
      </c>
      <c r="E456">
        <f t="shared" ca="1" si="154"/>
        <v>-5</v>
      </c>
      <c r="F456" s="6">
        <f t="shared" ca="1" si="155"/>
        <v>3.472222222222222E-3</v>
      </c>
      <c r="G456" t="str">
        <f t="shared" ca="1" si="156"/>
        <v>Early Departure</v>
      </c>
      <c r="H456" s="5">
        <f t="shared" ca="1" si="157"/>
        <v>0.7118055555555558</v>
      </c>
      <c r="I456">
        <f t="shared" ca="1" si="171"/>
        <v>0.70707434929579838</v>
      </c>
      <c r="J456">
        <f t="shared" ca="1" si="171"/>
        <v>0.44215613690764499</v>
      </c>
      <c r="K456">
        <f t="shared" ca="1" si="158"/>
        <v>22</v>
      </c>
      <c r="L456" s="5">
        <f t="shared" ca="1" si="159"/>
        <v>0.72708333333333353</v>
      </c>
      <c r="M456" s="27">
        <f t="shared" ca="1" si="172"/>
        <v>0.501352203550952</v>
      </c>
      <c r="N456" s="27">
        <f t="shared" ca="1" si="172"/>
        <v>0.35612610757760477</v>
      </c>
      <c r="O456" s="8">
        <f t="shared" ca="1" si="160"/>
        <v>335</v>
      </c>
      <c r="P456" s="6">
        <f t="shared" ca="1" si="161"/>
        <v>0.23263888888888887</v>
      </c>
      <c r="Q456" s="5">
        <f t="shared" ca="1" si="162"/>
        <v>0.95972222222222237</v>
      </c>
      <c r="R456" s="27">
        <f t="shared" ca="1" si="173"/>
        <v>0.93195448811292392</v>
      </c>
      <c r="S456" s="27">
        <f t="shared" ca="1" si="173"/>
        <v>0.13010769744578332</v>
      </c>
      <c r="T456" s="27">
        <f t="shared" ca="1" si="163"/>
        <v>9</v>
      </c>
      <c r="U456" s="5">
        <f t="shared" ca="1" si="164"/>
        <v>0.96597222222222234</v>
      </c>
      <c r="V456" s="27">
        <f t="shared" ca="1" si="165"/>
        <v>361</v>
      </c>
      <c r="W456" s="35">
        <f t="shared" ca="1" si="166"/>
        <v>44197.965972222228</v>
      </c>
      <c r="X456" s="6" t="str">
        <f t="shared" ca="1" si="167"/>
        <v>Early Arrival</v>
      </c>
      <c r="Y456" s="6">
        <f t="shared" ca="1" si="168"/>
        <v>3.7499999991268851E-2</v>
      </c>
      <c r="Z456" s="8">
        <f t="shared" ca="1" si="174"/>
        <v>0</v>
      </c>
      <c r="AA456" s="8">
        <f t="shared" ca="1" si="169"/>
        <v>54</v>
      </c>
      <c r="AB456" s="8">
        <f t="shared" ca="1" si="175"/>
        <v>240</v>
      </c>
    </row>
    <row r="457" spans="1:28">
      <c r="A457" s="11">
        <v>0.71527777777777801</v>
      </c>
      <c r="B457" s="34">
        <v>44197.715277777781</v>
      </c>
      <c r="C457" s="8">
        <f t="shared" ca="1" si="170"/>
        <v>0.20112219623028393</v>
      </c>
      <c r="D457" s="8">
        <f t="shared" ca="1" si="170"/>
        <v>0.20693028153041004</v>
      </c>
      <c r="E457">
        <f t="shared" ca="1" si="154"/>
        <v>5</v>
      </c>
      <c r="F457" s="6">
        <f t="shared" ca="1" si="155"/>
        <v>3.472222222222222E-3</v>
      </c>
      <c r="G457" t="str">
        <f t="shared" ca="1" si="156"/>
        <v>Late</v>
      </c>
      <c r="H457" s="5">
        <f t="shared" ca="1" si="157"/>
        <v>0.71875000000000022</v>
      </c>
      <c r="I457">
        <f t="shared" ca="1" si="171"/>
        <v>0.18382094145799355</v>
      </c>
      <c r="J457">
        <f t="shared" ca="1" si="171"/>
        <v>0.84756208095782792</v>
      </c>
      <c r="K457">
        <f t="shared" ca="1" si="158"/>
        <v>29</v>
      </c>
      <c r="L457" s="5">
        <f t="shared" ca="1" si="159"/>
        <v>0.73888888888888915</v>
      </c>
      <c r="M457" s="27">
        <f t="shared" ca="1" si="172"/>
        <v>0.91013573593759345</v>
      </c>
      <c r="N457" s="27">
        <f t="shared" ca="1" si="172"/>
        <v>0.80194907872776222</v>
      </c>
      <c r="O457" s="8">
        <f t="shared" ca="1" si="160"/>
        <v>369</v>
      </c>
      <c r="P457" s="6">
        <f t="shared" ca="1" si="161"/>
        <v>0.25625000000000003</v>
      </c>
      <c r="Q457" s="5">
        <f t="shared" ca="1" si="162"/>
        <v>0.99513888888888924</v>
      </c>
      <c r="R457" s="27">
        <f t="shared" ca="1" si="173"/>
        <v>0.80796507271203422</v>
      </c>
      <c r="S457" s="27">
        <f t="shared" ca="1" si="173"/>
        <v>0.28006321935956746</v>
      </c>
      <c r="T457" s="27">
        <f t="shared" ca="1" si="163"/>
        <v>14</v>
      </c>
      <c r="U457" s="5">
        <f t="shared" ca="1" si="164"/>
        <v>1.0048611111111114</v>
      </c>
      <c r="V457" s="27">
        <f t="shared" ca="1" si="165"/>
        <v>417</v>
      </c>
      <c r="W457" s="35">
        <f t="shared" ca="1" si="166"/>
        <v>44198.004861111112</v>
      </c>
      <c r="X457" s="6" t="str">
        <f t="shared" ca="1" si="167"/>
        <v>Late</v>
      </c>
      <c r="Y457" s="6">
        <f t="shared" ca="1" si="168"/>
        <v>1.3888888934161514E-3</v>
      </c>
      <c r="Z457" s="8">
        <f t="shared" ca="1" si="174"/>
        <v>0</v>
      </c>
      <c r="AA457" s="8">
        <f t="shared" ca="1" si="169"/>
        <v>2</v>
      </c>
      <c r="AB457" s="8">
        <f t="shared" ca="1" si="175"/>
        <v>20</v>
      </c>
    </row>
    <row r="458" spans="1:28">
      <c r="A458" s="3">
        <v>0.71527777777777801</v>
      </c>
      <c r="B458" s="34">
        <v>44197.715277777781</v>
      </c>
      <c r="C458" s="8">
        <f t="shared" ca="1" si="170"/>
        <v>0.21749970005141517</v>
      </c>
      <c r="D458" s="8">
        <f t="shared" ca="1" si="170"/>
        <v>0.83097217412978019</v>
      </c>
      <c r="E458">
        <f t="shared" ca="1" si="154"/>
        <v>39</v>
      </c>
      <c r="F458" s="6">
        <f t="shared" ca="1" si="155"/>
        <v>2.7083333333333334E-2</v>
      </c>
      <c r="G458" t="str">
        <f t="shared" ca="1" si="156"/>
        <v>Late</v>
      </c>
      <c r="H458" s="5">
        <f t="shared" ca="1" si="157"/>
        <v>0.74236111111111136</v>
      </c>
      <c r="I458">
        <f t="shared" ca="1" si="171"/>
        <v>0.13426575329343982</v>
      </c>
      <c r="J458">
        <f t="shared" ca="1" si="171"/>
        <v>0.82313823453932178</v>
      </c>
      <c r="K458">
        <f t="shared" ca="1" si="158"/>
        <v>28</v>
      </c>
      <c r="L458" s="5">
        <f t="shared" ca="1" si="159"/>
        <v>0.76180555555555585</v>
      </c>
      <c r="M458" s="27">
        <f t="shared" ca="1" si="172"/>
        <v>0.39799008243547362</v>
      </c>
      <c r="N458" s="27">
        <f t="shared" ca="1" si="172"/>
        <v>0.98558108387014332</v>
      </c>
      <c r="O458" s="8">
        <f t="shared" ca="1" si="160"/>
        <v>400</v>
      </c>
      <c r="P458" s="6">
        <f t="shared" ca="1" si="161"/>
        <v>0.27777777777777779</v>
      </c>
      <c r="Q458" s="5">
        <f t="shared" ca="1" si="162"/>
        <v>1.0395833333333337</v>
      </c>
      <c r="R458" s="27">
        <f t="shared" ca="1" si="173"/>
        <v>0.95667523623738793</v>
      </c>
      <c r="S458" s="27">
        <f t="shared" ca="1" si="173"/>
        <v>0.1337241143975918</v>
      </c>
      <c r="T458" s="27">
        <f t="shared" ca="1" si="163"/>
        <v>10</v>
      </c>
      <c r="U458" s="5">
        <f t="shared" ca="1" si="164"/>
        <v>1.0465277777777782</v>
      </c>
      <c r="V458" s="27">
        <f t="shared" ca="1" si="165"/>
        <v>477</v>
      </c>
      <c r="W458" s="35">
        <f t="shared" ca="1" si="166"/>
        <v>44198.046527777784</v>
      </c>
      <c r="X458" s="6" t="str">
        <f t="shared" ca="1" si="167"/>
        <v>Late</v>
      </c>
      <c r="Y458" s="6">
        <f t="shared" ca="1" si="168"/>
        <v>4.3055555564933456E-2</v>
      </c>
      <c r="Z458" s="8">
        <f t="shared" ca="1" si="174"/>
        <v>1</v>
      </c>
      <c r="AA458" s="8">
        <f t="shared" ca="1" si="169"/>
        <v>2</v>
      </c>
      <c r="AB458" s="8">
        <f t="shared" ca="1" si="175"/>
        <v>620</v>
      </c>
    </row>
    <row r="459" spans="1:28">
      <c r="A459" s="11">
        <v>0.71527777777777801</v>
      </c>
      <c r="B459" s="34">
        <v>44197.715277777781</v>
      </c>
      <c r="C459" s="8">
        <f t="shared" ca="1" si="170"/>
        <v>0.99200956595675749</v>
      </c>
      <c r="D459" s="8">
        <f t="shared" ca="1" si="170"/>
        <v>0.81656772840423264</v>
      </c>
      <c r="E459">
        <f t="shared" ref="E459:E522" ca="1" si="176">VALUE(IF(C459&lt;$AG$14,ROUND((-LN(1-D459)/$AF$12),0),IF(AND(C459&gt;=$AG$14,C459&lt;$AG$15),-ROUND((-LN(1-D459)/$AF$13),0),0)))</f>
        <v>0</v>
      </c>
      <c r="F459" s="6">
        <f t="shared" ref="F459:F522" ca="1" si="177">TIME(QUOTIENT(E459,60),IF(E459&gt;0,(E459-(QUOTIENT(E459,60)*60)),((-E459)-(QUOTIENT(E459,60)*60))),0)</f>
        <v>0</v>
      </c>
      <c r="G459" t="str">
        <f t="shared" ref="G459:G522" ca="1" si="178">IF(E459&lt;0,"Early Departure",IF(E459=0,"On Time","Late"))</f>
        <v>On Time</v>
      </c>
      <c r="H459" s="5">
        <f t="shared" ref="H459:H522" ca="1" si="179">IF(G459="Late",A459+F459,IF(G459="Early Departure",A459-F459,A459))</f>
        <v>0.71527777777777801</v>
      </c>
      <c r="I459">
        <f t="shared" ca="1" si="171"/>
        <v>0.99944478538996995</v>
      </c>
      <c r="J459">
        <f t="shared" ca="1" si="171"/>
        <v>9.9911933563680444E-2</v>
      </c>
      <c r="K459">
        <f t="shared" ref="K459:K522" ca="1" si="180">ROUND(IF(($AF$28-$AF$26)/($AF$27-$AF$26)&gt;=I459,(SQRT(J459*(($AF$27-$AF$26)*($AF$28-$AF$26))))+$AF$26,($AF$27-SQRT((1-J459)*($AF$27-$AF$26)*($AF$27-$AF$28)))),0)</f>
        <v>13</v>
      </c>
      <c r="L459" s="5">
        <f t="shared" ref="L459:L522" ca="1" si="181">H459+TIME(0,K459,0)</f>
        <v>0.72430555555555576</v>
      </c>
      <c r="M459" s="27">
        <f t="shared" ca="1" si="172"/>
        <v>7.4080604591083565E-3</v>
      </c>
      <c r="N459" s="27">
        <f t="shared" ca="1" si="172"/>
        <v>0.13826834278982314</v>
      </c>
      <c r="O459" s="8">
        <f t="shared" ref="O459:O522" ca="1" si="182">ROUND(IF(($AF$22-$AF$20)/($AF$21-$AF$20)&gt;=M459,(SQRT(N459*(($AF$21-$AF$20)*($AF$22-$AF$20))))+$AF$20,($AF$21-SQRT((1-N459)*($AF$21-$AF$20)*($AF$21-$AF$22)))),0)</f>
        <v>321</v>
      </c>
      <c r="P459" s="6">
        <f t="shared" ref="P459:P522" ca="1" si="183">TIME(QUOTIENT(O459,60),O459-(QUOTIENT(O459,60)*60),0)</f>
        <v>0.22291666666666665</v>
      </c>
      <c r="Q459" s="5">
        <f t="shared" ref="Q459:Q522" ca="1" si="184">L459+P459</f>
        <v>0.94722222222222241</v>
      </c>
      <c r="R459" s="27">
        <f t="shared" ca="1" si="173"/>
        <v>0.31038226783100709</v>
      </c>
      <c r="S459" s="27">
        <f t="shared" ca="1" si="173"/>
        <v>0.19331204534244062</v>
      </c>
      <c r="T459" s="27">
        <f t="shared" ref="T459:T522" ca="1" si="185">ROUND(IF(($AF$34-$AF$32)/($AF$33-$AF$32)&gt;=R459,(SQRT(S459*(($AF$33-$AF$32)*($AF$34-$AF$32))))+$AF$32,($AF$33-SQRT((1-S459)*($AF$33-$AF$32)*($AF$33-$AF$34)))),0)</f>
        <v>11</v>
      </c>
      <c r="U459" s="5">
        <f t="shared" ref="U459:U522" ca="1" si="186">Q459+TIME(0,T459,0)</f>
        <v>0.95486111111111127</v>
      </c>
      <c r="V459" s="27">
        <f t="shared" ref="V459:V522" ca="1" si="187">SUM(T459,O459,K459,E459)</f>
        <v>345</v>
      </c>
      <c r="W459" s="35">
        <f t="shared" ref="W459:W522" ca="1" si="188">B459+TIME(0,V459,0)</f>
        <v>44197.954861111117</v>
      </c>
      <c r="X459" s="6" t="str">
        <f t="shared" ref="X459:X522" ca="1" si="189">IF($AF$7=W459,"On Time",IF($AF$7&gt;W459,"Early Arrival","Late"))</f>
        <v>Early Arrival</v>
      </c>
      <c r="Y459" s="6">
        <f t="shared" ref="Y459:Y522" ca="1" si="190">IF(X459="On Time",0,IF(X459="Early Arrival",$AF$7-W459,W459-$AF$7))</f>
        <v>4.8611111102218274E-2</v>
      </c>
      <c r="Z459" s="8">
        <f t="shared" ca="1" si="174"/>
        <v>1</v>
      </c>
      <c r="AA459" s="8">
        <f t="shared" ref="AA459:AA522" ca="1" si="191">MINUTE(Y459)</f>
        <v>10</v>
      </c>
      <c r="AB459" s="8">
        <f t="shared" ca="1" si="175"/>
        <v>400</v>
      </c>
    </row>
    <row r="460" spans="1:28">
      <c r="A460" s="3">
        <v>0.71527777777777801</v>
      </c>
      <c r="B460" s="34">
        <v>44197.715277777781</v>
      </c>
      <c r="C460" s="8">
        <f t="shared" ca="1" si="170"/>
        <v>0.40368201725290209</v>
      </c>
      <c r="D460" s="8">
        <f t="shared" ca="1" si="170"/>
        <v>0.56787066739828496</v>
      </c>
      <c r="E460">
        <f t="shared" ca="1" si="176"/>
        <v>18</v>
      </c>
      <c r="F460" s="6">
        <f t="shared" ca="1" si="177"/>
        <v>1.2499999999999999E-2</v>
      </c>
      <c r="G460" t="str">
        <f t="shared" ca="1" si="178"/>
        <v>Late</v>
      </c>
      <c r="H460" s="5">
        <f t="shared" ca="1" si="179"/>
        <v>0.72777777777777797</v>
      </c>
      <c r="I460">
        <f t="shared" ca="1" si="171"/>
        <v>0.20414529407681203</v>
      </c>
      <c r="J460">
        <f t="shared" ca="1" si="171"/>
        <v>1.9779582466469714E-2</v>
      </c>
      <c r="K460">
        <f t="shared" ca="1" si="180"/>
        <v>5</v>
      </c>
      <c r="L460" s="5">
        <f t="shared" ca="1" si="181"/>
        <v>0.73125000000000018</v>
      </c>
      <c r="M460" s="27">
        <f t="shared" ca="1" si="172"/>
        <v>0.12991271631507861</v>
      </c>
      <c r="N460" s="27">
        <f t="shared" ca="1" si="172"/>
        <v>0.67754511781965754</v>
      </c>
      <c r="O460" s="8">
        <f t="shared" ca="1" si="182"/>
        <v>350</v>
      </c>
      <c r="P460" s="6">
        <f t="shared" ca="1" si="183"/>
        <v>0.24305555555555555</v>
      </c>
      <c r="Q460" s="5">
        <f t="shared" ca="1" si="184"/>
        <v>0.97430555555555576</v>
      </c>
      <c r="R460" s="27">
        <f t="shared" ca="1" si="173"/>
        <v>0.78330031914037546</v>
      </c>
      <c r="S460" s="27">
        <f t="shared" ca="1" si="173"/>
        <v>0.49659779970417139</v>
      </c>
      <c r="T460" s="27">
        <f t="shared" ca="1" si="185"/>
        <v>21</v>
      </c>
      <c r="U460" s="5">
        <f t="shared" ca="1" si="186"/>
        <v>0.98888888888888904</v>
      </c>
      <c r="V460" s="27">
        <f t="shared" ca="1" si="187"/>
        <v>394</v>
      </c>
      <c r="W460" s="35">
        <f t="shared" ca="1" si="188"/>
        <v>44197.988888888889</v>
      </c>
      <c r="X460" s="6" t="str">
        <f t="shared" ca="1" si="189"/>
        <v>Early Arrival</v>
      </c>
      <c r="Y460" s="6">
        <f t="shared" ca="1" si="190"/>
        <v>1.4583333329937886E-2</v>
      </c>
      <c r="Z460" s="8">
        <f t="shared" ca="1" si="174"/>
        <v>0</v>
      </c>
      <c r="AA460" s="8">
        <f t="shared" ca="1" si="191"/>
        <v>21</v>
      </c>
      <c r="AB460" s="8">
        <f t="shared" ca="1" si="175"/>
        <v>-210</v>
      </c>
    </row>
    <row r="461" spans="1:28">
      <c r="A461" s="11">
        <v>0.71527777777777801</v>
      </c>
      <c r="B461" s="34">
        <v>44197.715277777781</v>
      </c>
      <c r="C461" s="8">
        <f t="shared" ca="1" si="170"/>
        <v>0.8366089033552363</v>
      </c>
      <c r="D461" s="8">
        <f t="shared" ca="1" si="170"/>
        <v>0.58268168104311158</v>
      </c>
      <c r="E461">
        <f t="shared" ca="1" si="176"/>
        <v>-3</v>
      </c>
      <c r="F461" s="6">
        <f t="shared" ca="1" si="177"/>
        <v>2.0833333333333333E-3</v>
      </c>
      <c r="G461" t="str">
        <f t="shared" ca="1" si="178"/>
        <v>Early Departure</v>
      </c>
      <c r="H461" s="5">
        <f t="shared" ca="1" si="179"/>
        <v>0.71319444444444469</v>
      </c>
      <c r="I461">
        <f t="shared" ca="1" si="171"/>
        <v>0.72675627174805979</v>
      </c>
      <c r="J461">
        <f t="shared" ca="1" si="171"/>
        <v>0.483519169283533</v>
      </c>
      <c r="K461">
        <f t="shared" ca="1" si="180"/>
        <v>23</v>
      </c>
      <c r="L461" s="5">
        <f t="shared" ca="1" si="181"/>
        <v>0.72916666666666696</v>
      </c>
      <c r="M461" s="27">
        <f t="shared" ca="1" si="172"/>
        <v>0.57731042499101115</v>
      </c>
      <c r="N461" s="27">
        <f t="shared" ca="1" si="172"/>
        <v>0.49191708723407002</v>
      </c>
      <c r="O461" s="8">
        <f t="shared" ca="1" si="182"/>
        <v>344</v>
      </c>
      <c r="P461" s="6">
        <f t="shared" ca="1" si="183"/>
        <v>0.2388888888888889</v>
      </c>
      <c r="Q461" s="5">
        <f t="shared" ca="1" si="184"/>
        <v>0.96805555555555589</v>
      </c>
      <c r="R461" s="27">
        <f t="shared" ca="1" si="173"/>
        <v>0.24367074221158258</v>
      </c>
      <c r="S461" s="27">
        <f t="shared" ca="1" si="173"/>
        <v>0.86160996796144296</v>
      </c>
      <c r="T461" s="27">
        <f t="shared" ca="1" si="185"/>
        <v>37</v>
      </c>
      <c r="U461" s="5">
        <f t="shared" ca="1" si="186"/>
        <v>0.99375000000000036</v>
      </c>
      <c r="V461" s="27">
        <f t="shared" ca="1" si="187"/>
        <v>401</v>
      </c>
      <c r="W461" s="35">
        <f t="shared" ca="1" si="188"/>
        <v>44197.993750000001</v>
      </c>
      <c r="X461" s="6" t="str">
        <f t="shared" ca="1" si="189"/>
        <v>Early Arrival</v>
      </c>
      <c r="Y461" s="6">
        <f t="shared" ca="1" si="190"/>
        <v>9.7222222175332718E-3</v>
      </c>
      <c r="Z461" s="8">
        <f t="shared" ca="1" si="174"/>
        <v>0</v>
      </c>
      <c r="AA461" s="8">
        <f t="shared" ca="1" si="191"/>
        <v>14</v>
      </c>
      <c r="AB461" s="8">
        <f t="shared" ca="1" si="175"/>
        <v>-140</v>
      </c>
    </row>
    <row r="462" spans="1:28">
      <c r="A462" s="3">
        <v>0.71527777777777801</v>
      </c>
      <c r="B462" s="34">
        <v>44197.715277777781</v>
      </c>
      <c r="C462" s="8">
        <f t="shared" ca="1" si="170"/>
        <v>0.81497624818069303</v>
      </c>
      <c r="D462" s="8">
        <f t="shared" ca="1" si="170"/>
        <v>0.586162999625648</v>
      </c>
      <c r="E462">
        <f t="shared" ca="1" si="176"/>
        <v>-3</v>
      </c>
      <c r="F462" s="6">
        <f t="shared" ca="1" si="177"/>
        <v>2.0833333333333333E-3</v>
      </c>
      <c r="G462" t="str">
        <f t="shared" ca="1" si="178"/>
        <v>Early Departure</v>
      </c>
      <c r="H462" s="5">
        <f t="shared" ca="1" si="179"/>
        <v>0.71319444444444469</v>
      </c>
      <c r="I462">
        <f t="shared" ca="1" si="171"/>
        <v>0.81499977720711525</v>
      </c>
      <c r="J462">
        <f t="shared" ca="1" si="171"/>
        <v>0.57670270206997465</v>
      </c>
      <c r="K462">
        <f t="shared" ca="1" si="180"/>
        <v>26</v>
      </c>
      <c r="L462" s="5">
        <f t="shared" ca="1" si="181"/>
        <v>0.73125000000000029</v>
      </c>
      <c r="M462" s="27">
        <f t="shared" ca="1" si="172"/>
        <v>0.26329747753616661</v>
      </c>
      <c r="N462" s="27">
        <f t="shared" ca="1" si="172"/>
        <v>0.41483244035720324</v>
      </c>
      <c r="O462" s="8">
        <f t="shared" ca="1" si="182"/>
        <v>338</v>
      </c>
      <c r="P462" s="6">
        <f t="shared" ca="1" si="183"/>
        <v>0.23472222222222219</v>
      </c>
      <c r="Q462" s="5">
        <f t="shared" ca="1" si="184"/>
        <v>0.96597222222222245</v>
      </c>
      <c r="R462" s="27">
        <f t="shared" ca="1" si="173"/>
        <v>0.77059899742755444</v>
      </c>
      <c r="S462" s="27">
        <f t="shared" ca="1" si="173"/>
        <v>0.36603040468202186</v>
      </c>
      <c r="T462" s="27">
        <f t="shared" ca="1" si="185"/>
        <v>16</v>
      </c>
      <c r="U462" s="5">
        <f t="shared" ca="1" si="186"/>
        <v>0.97708333333333353</v>
      </c>
      <c r="V462" s="27">
        <f t="shared" ca="1" si="187"/>
        <v>377</v>
      </c>
      <c r="W462" s="35">
        <f t="shared" ca="1" si="188"/>
        <v>44197.977083333339</v>
      </c>
      <c r="X462" s="6" t="str">
        <f t="shared" ca="1" si="189"/>
        <v>Early Arrival</v>
      </c>
      <c r="Y462" s="6">
        <f t="shared" ca="1" si="190"/>
        <v>2.6388888880319428E-2</v>
      </c>
      <c r="Z462" s="8">
        <f t="shared" ca="1" si="174"/>
        <v>0</v>
      </c>
      <c r="AA462" s="8">
        <f t="shared" ca="1" si="191"/>
        <v>38</v>
      </c>
      <c r="AB462" s="8">
        <f t="shared" ca="1" si="175"/>
        <v>80</v>
      </c>
    </row>
    <row r="463" spans="1:28">
      <c r="A463" s="11">
        <v>0.71527777777777801</v>
      </c>
      <c r="B463" s="34">
        <v>44197.715277777781</v>
      </c>
      <c r="C463" s="8">
        <f t="shared" ca="1" si="170"/>
        <v>0.18075200977603922</v>
      </c>
      <c r="D463" s="8">
        <f t="shared" ca="1" si="170"/>
        <v>0.92434163856018337</v>
      </c>
      <c r="E463">
        <f t="shared" ca="1" si="176"/>
        <v>57</v>
      </c>
      <c r="F463" s="6">
        <f t="shared" ca="1" si="177"/>
        <v>3.9583333333333331E-2</v>
      </c>
      <c r="G463" t="str">
        <f t="shared" ca="1" si="178"/>
        <v>Late</v>
      </c>
      <c r="H463" s="5">
        <f t="shared" ca="1" si="179"/>
        <v>0.75486111111111132</v>
      </c>
      <c r="I463">
        <f t="shared" ca="1" si="171"/>
        <v>0.88846759754679028</v>
      </c>
      <c r="J463">
        <f t="shared" ca="1" si="171"/>
        <v>0.52321726972764471</v>
      </c>
      <c r="K463">
        <f t="shared" ca="1" si="180"/>
        <v>24</v>
      </c>
      <c r="L463" s="5">
        <f t="shared" ca="1" si="181"/>
        <v>0.77152777777777803</v>
      </c>
      <c r="M463" s="27">
        <f t="shared" ca="1" si="172"/>
        <v>0.12313051079602477</v>
      </c>
      <c r="N463" s="27">
        <f t="shared" ca="1" si="172"/>
        <v>0.56547446313346683</v>
      </c>
      <c r="O463" s="8">
        <f t="shared" ca="1" si="182"/>
        <v>345</v>
      </c>
      <c r="P463" s="6">
        <f t="shared" ca="1" si="183"/>
        <v>0.23958333333333334</v>
      </c>
      <c r="Q463" s="5">
        <f t="shared" ca="1" si="184"/>
        <v>1.0111111111111113</v>
      </c>
      <c r="R463" s="27">
        <f t="shared" ca="1" si="173"/>
        <v>0.33655333818788424</v>
      </c>
      <c r="S463" s="27">
        <f t="shared" ca="1" si="173"/>
        <v>0.29340711238134065</v>
      </c>
      <c r="T463" s="27">
        <f t="shared" ca="1" si="185"/>
        <v>14</v>
      </c>
      <c r="U463" s="5">
        <f t="shared" ca="1" si="186"/>
        <v>1.0208333333333335</v>
      </c>
      <c r="V463" s="27">
        <f t="shared" ca="1" si="187"/>
        <v>440</v>
      </c>
      <c r="W463" s="35">
        <f t="shared" ca="1" si="188"/>
        <v>44198.020833333336</v>
      </c>
      <c r="X463" s="6" t="str">
        <f t="shared" ca="1" si="189"/>
        <v>Late</v>
      </c>
      <c r="Y463" s="6">
        <f t="shared" ca="1" si="190"/>
        <v>1.7361111116770189E-2</v>
      </c>
      <c r="Z463" s="8">
        <f t="shared" ca="1" si="174"/>
        <v>0</v>
      </c>
      <c r="AA463" s="8">
        <f t="shared" ca="1" si="191"/>
        <v>25</v>
      </c>
      <c r="AB463" s="8">
        <f t="shared" ca="1" si="175"/>
        <v>250</v>
      </c>
    </row>
    <row r="464" spans="1:28">
      <c r="A464" s="3">
        <v>0.71527777777777801</v>
      </c>
      <c r="B464" s="34">
        <v>44197.715277777781</v>
      </c>
      <c r="C464" s="8">
        <f t="shared" ca="1" si="170"/>
        <v>0.73799879740572083</v>
      </c>
      <c r="D464" s="8">
        <f t="shared" ca="1" si="170"/>
        <v>0.65370868691311335</v>
      </c>
      <c r="E464">
        <f t="shared" ca="1" si="176"/>
        <v>-3</v>
      </c>
      <c r="F464" s="6">
        <f t="shared" ca="1" si="177"/>
        <v>2.0833333333333333E-3</v>
      </c>
      <c r="G464" t="str">
        <f t="shared" ca="1" si="178"/>
        <v>Early Departure</v>
      </c>
      <c r="H464" s="5">
        <f t="shared" ca="1" si="179"/>
        <v>0.71319444444444469</v>
      </c>
      <c r="I464">
        <f t="shared" ca="1" si="171"/>
        <v>0.96102983377815632</v>
      </c>
      <c r="J464">
        <f t="shared" ca="1" si="171"/>
        <v>0.34199847220882529</v>
      </c>
      <c r="K464">
        <f t="shared" ca="1" si="180"/>
        <v>19</v>
      </c>
      <c r="L464" s="5">
        <f t="shared" ca="1" si="181"/>
        <v>0.72638888888888908</v>
      </c>
      <c r="M464" s="27">
        <f t="shared" ca="1" si="172"/>
        <v>0.74966322205712388</v>
      </c>
      <c r="N464" s="27">
        <f t="shared" ca="1" si="172"/>
        <v>0.88255095115094573</v>
      </c>
      <c r="O464" s="8">
        <f t="shared" ca="1" si="182"/>
        <v>379</v>
      </c>
      <c r="P464" s="6">
        <f t="shared" ca="1" si="183"/>
        <v>0.26319444444444445</v>
      </c>
      <c r="Q464" s="5">
        <f t="shared" ca="1" si="184"/>
        <v>0.98958333333333348</v>
      </c>
      <c r="R464" s="27">
        <f t="shared" ca="1" si="173"/>
        <v>0.89704572890118572</v>
      </c>
      <c r="S464" s="27">
        <f t="shared" ca="1" si="173"/>
        <v>0.61543495798388759</v>
      </c>
      <c r="T464" s="27">
        <f t="shared" ca="1" si="185"/>
        <v>25</v>
      </c>
      <c r="U464" s="5">
        <f t="shared" ca="1" si="186"/>
        <v>1.0069444444444446</v>
      </c>
      <c r="V464" s="27">
        <f t="shared" ca="1" si="187"/>
        <v>420</v>
      </c>
      <c r="W464" s="35">
        <f t="shared" ca="1" si="188"/>
        <v>44198.006944444445</v>
      </c>
      <c r="X464" s="6" t="str">
        <f t="shared" ca="1" si="189"/>
        <v>Late</v>
      </c>
      <c r="Y464" s="6">
        <f t="shared" ca="1" si="190"/>
        <v>3.4722222262644209E-3</v>
      </c>
      <c r="Z464" s="8">
        <f t="shared" ca="1" si="174"/>
        <v>0</v>
      </c>
      <c r="AA464" s="8">
        <f t="shared" ca="1" si="191"/>
        <v>5</v>
      </c>
      <c r="AB464" s="8">
        <f t="shared" ca="1" si="175"/>
        <v>50</v>
      </c>
    </row>
    <row r="465" spans="1:28">
      <c r="A465" s="11">
        <v>0.71527777777777801</v>
      </c>
      <c r="B465" s="34">
        <v>44197.715277777781</v>
      </c>
      <c r="C465" s="8">
        <f t="shared" ca="1" si="170"/>
        <v>0.34964405833162271</v>
      </c>
      <c r="D465" s="8">
        <f t="shared" ca="1" si="170"/>
        <v>0.74302817858385029</v>
      </c>
      <c r="E465">
        <f t="shared" ca="1" si="176"/>
        <v>30</v>
      </c>
      <c r="F465" s="6">
        <f t="shared" ca="1" si="177"/>
        <v>2.0833333333333332E-2</v>
      </c>
      <c r="G465" t="str">
        <f t="shared" ca="1" si="178"/>
        <v>Late</v>
      </c>
      <c r="H465" s="5">
        <f t="shared" ca="1" si="179"/>
        <v>0.73611111111111138</v>
      </c>
      <c r="I465">
        <f t="shared" ca="1" si="171"/>
        <v>0.55927614190953467</v>
      </c>
      <c r="J465">
        <f t="shared" ca="1" si="171"/>
        <v>0.97311772677892516</v>
      </c>
      <c r="K465">
        <f t="shared" ca="1" si="180"/>
        <v>48</v>
      </c>
      <c r="L465" s="5">
        <f t="shared" ca="1" si="181"/>
        <v>0.76944444444444471</v>
      </c>
      <c r="M465" s="27">
        <f t="shared" ca="1" si="172"/>
        <v>0.83694087895819669</v>
      </c>
      <c r="N465" s="27">
        <f t="shared" ca="1" si="172"/>
        <v>0.72961447833943216</v>
      </c>
      <c r="O465" s="8">
        <f t="shared" ca="1" si="182"/>
        <v>362</v>
      </c>
      <c r="P465" s="6">
        <f t="shared" ca="1" si="183"/>
        <v>0.25138888888888888</v>
      </c>
      <c r="Q465" s="5">
        <f t="shared" ca="1" si="184"/>
        <v>1.0208333333333335</v>
      </c>
      <c r="R465" s="27">
        <f t="shared" ca="1" si="173"/>
        <v>0.62972071235831728</v>
      </c>
      <c r="S465" s="27">
        <f t="shared" ca="1" si="173"/>
        <v>0.59441292427686565</v>
      </c>
      <c r="T465" s="27">
        <f t="shared" ca="1" si="185"/>
        <v>24</v>
      </c>
      <c r="U465" s="5">
        <f t="shared" ca="1" si="186"/>
        <v>1.0375000000000001</v>
      </c>
      <c r="V465" s="27">
        <f t="shared" ca="1" si="187"/>
        <v>464</v>
      </c>
      <c r="W465" s="35">
        <f t="shared" ca="1" si="188"/>
        <v>44198.037500000006</v>
      </c>
      <c r="X465" s="6" t="str">
        <f t="shared" ca="1" si="189"/>
        <v>Late</v>
      </c>
      <c r="Y465" s="6">
        <f t="shared" ca="1" si="190"/>
        <v>3.4027777786832303E-2</v>
      </c>
      <c r="Z465" s="8">
        <f t="shared" ca="1" si="174"/>
        <v>0</v>
      </c>
      <c r="AA465" s="8">
        <f t="shared" ca="1" si="191"/>
        <v>49</v>
      </c>
      <c r="AB465" s="8">
        <f t="shared" ca="1" si="175"/>
        <v>490</v>
      </c>
    </row>
    <row r="466" spans="1:28">
      <c r="A466" s="3">
        <v>0.71527777777777801</v>
      </c>
      <c r="B466" s="34">
        <v>44197.715277777781</v>
      </c>
      <c r="C466" s="8">
        <f t="shared" ca="1" si="170"/>
        <v>0.66276668096379054</v>
      </c>
      <c r="D466" s="8">
        <f t="shared" ca="1" si="170"/>
        <v>0.32500215990318171</v>
      </c>
      <c r="E466">
        <f t="shared" ca="1" si="176"/>
        <v>-1</v>
      </c>
      <c r="F466" s="6">
        <f t="shared" ca="1" si="177"/>
        <v>6.9444444444444447E-4</v>
      </c>
      <c r="G466" t="str">
        <f t="shared" ca="1" si="178"/>
        <v>Early Departure</v>
      </c>
      <c r="H466" s="5">
        <f t="shared" ca="1" si="179"/>
        <v>0.71458333333333357</v>
      </c>
      <c r="I466">
        <f t="shared" ca="1" si="171"/>
        <v>0.26414411102203483</v>
      </c>
      <c r="J466">
        <f t="shared" ca="1" si="171"/>
        <v>0.28993007073087729</v>
      </c>
      <c r="K466">
        <f t="shared" ca="1" si="180"/>
        <v>17</v>
      </c>
      <c r="L466" s="5">
        <f t="shared" ca="1" si="181"/>
        <v>0.72638888888888908</v>
      </c>
      <c r="M466" s="27">
        <f t="shared" ca="1" si="172"/>
        <v>0.97428152795587408</v>
      </c>
      <c r="N466" s="27">
        <f t="shared" ca="1" si="172"/>
        <v>0.12244485911599512</v>
      </c>
      <c r="O466" s="8">
        <f t="shared" ca="1" si="182"/>
        <v>323</v>
      </c>
      <c r="P466" s="6">
        <f t="shared" ca="1" si="183"/>
        <v>0.22430555555555556</v>
      </c>
      <c r="Q466" s="5">
        <f t="shared" ca="1" si="184"/>
        <v>0.95069444444444462</v>
      </c>
      <c r="R466" s="27">
        <f t="shared" ca="1" si="173"/>
        <v>0.78193359362537695</v>
      </c>
      <c r="S466" s="27">
        <f t="shared" ca="1" si="173"/>
        <v>0.41638248312033665</v>
      </c>
      <c r="T466" s="27">
        <f t="shared" ca="1" si="185"/>
        <v>18</v>
      </c>
      <c r="U466" s="5">
        <f t="shared" ca="1" si="186"/>
        <v>0.96319444444444458</v>
      </c>
      <c r="V466" s="27">
        <f t="shared" ca="1" si="187"/>
        <v>357</v>
      </c>
      <c r="W466" s="35">
        <f t="shared" ca="1" si="188"/>
        <v>44197.963194444448</v>
      </c>
      <c r="X466" s="6" t="str">
        <f t="shared" ca="1" si="189"/>
        <v>Early Arrival</v>
      </c>
      <c r="Y466" s="6">
        <f t="shared" ca="1" si="190"/>
        <v>4.0277777770825196E-2</v>
      </c>
      <c r="Z466" s="8">
        <f t="shared" ca="1" si="174"/>
        <v>0</v>
      </c>
      <c r="AA466" s="8">
        <f t="shared" ca="1" si="191"/>
        <v>58</v>
      </c>
      <c r="AB466" s="8">
        <f t="shared" ca="1" si="175"/>
        <v>280</v>
      </c>
    </row>
    <row r="467" spans="1:28">
      <c r="A467" s="11">
        <v>0.71527777777777801</v>
      </c>
      <c r="B467" s="34">
        <v>44197.715277777781</v>
      </c>
      <c r="C467" s="8">
        <f t="shared" ref="C467:D530" ca="1" si="192">RAND()</f>
        <v>0.4739128892634179</v>
      </c>
      <c r="D467" s="8">
        <f t="shared" ca="1" si="192"/>
        <v>0.4375771261493907</v>
      </c>
      <c r="E467">
        <f t="shared" ca="1" si="176"/>
        <v>13</v>
      </c>
      <c r="F467" s="6">
        <f t="shared" ca="1" si="177"/>
        <v>9.0277777777777787E-3</v>
      </c>
      <c r="G467" t="str">
        <f t="shared" ca="1" si="178"/>
        <v>Late</v>
      </c>
      <c r="H467" s="5">
        <f t="shared" ca="1" si="179"/>
        <v>0.72430555555555576</v>
      </c>
      <c r="I467">
        <f t="shared" ref="I467:J530" ca="1" si="193">RAND()</f>
        <v>0.89936314078307789</v>
      </c>
      <c r="J467">
        <f t="shared" ca="1" si="193"/>
        <v>0.44667773973341207</v>
      </c>
      <c r="K467">
        <f t="shared" ca="1" si="180"/>
        <v>22</v>
      </c>
      <c r="L467" s="5">
        <f t="shared" ca="1" si="181"/>
        <v>0.73958333333333348</v>
      </c>
      <c r="M467" s="27">
        <f t="shared" ref="M467:N530" ca="1" si="194">RAND()</f>
        <v>0.96408452203038297</v>
      </c>
      <c r="N467" s="27">
        <f t="shared" ca="1" si="194"/>
        <v>0.18017496546852885</v>
      </c>
      <c r="O467" s="8">
        <f t="shared" ca="1" si="182"/>
        <v>326</v>
      </c>
      <c r="P467" s="6">
        <f t="shared" ca="1" si="183"/>
        <v>0.22638888888888889</v>
      </c>
      <c r="Q467" s="5">
        <f t="shared" ca="1" si="184"/>
        <v>0.96597222222222234</v>
      </c>
      <c r="R467" s="27">
        <f t="shared" ref="R467:S530" ca="1" si="195">RAND()</f>
        <v>0.32721740047741332</v>
      </c>
      <c r="S467" s="27">
        <f t="shared" ca="1" si="195"/>
        <v>0.25034784008137345</v>
      </c>
      <c r="T467" s="27">
        <f t="shared" ca="1" si="185"/>
        <v>13</v>
      </c>
      <c r="U467" s="5">
        <f t="shared" ca="1" si="186"/>
        <v>0.97500000000000009</v>
      </c>
      <c r="V467" s="27">
        <f t="shared" ca="1" si="187"/>
        <v>374</v>
      </c>
      <c r="W467" s="35">
        <f t="shared" ca="1" si="188"/>
        <v>44197.975000000006</v>
      </c>
      <c r="X467" s="6" t="str">
        <f t="shared" ca="1" si="189"/>
        <v>Early Arrival</v>
      </c>
      <c r="Y467" s="6">
        <f t="shared" ca="1" si="190"/>
        <v>2.8472222213167697E-2</v>
      </c>
      <c r="Z467" s="8">
        <f t="shared" ca="1" si="174"/>
        <v>0</v>
      </c>
      <c r="AA467" s="8">
        <f t="shared" ca="1" si="191"/>
        <v>41</v>
      </c>
      <c r="AB467" s="8">
        <f t="shared" ca="1" si="175"/>
        <v>110</v>
      </c>
    </row>
    <row r="468" spans="1:28">
      <c r="A468" s="3">
        <v>0.71527777777777801</v>
      </c>
      <c r="B468" s="34">
        <v>44197.715277777781</v>
      </c>
      <c r="C468" s="8">
        <f t="shared" ca="1" si="192"/>
        <v>0.36129524064762486</v>
      </c>
      <c r="D468" s="8">
        <f t="shared" ca="1" si="192"/>
        <v>0.11835455100217251</v>
      </c>
      <c r="E468">
        <f t="shared" ca="1" si="176"/>
        <v>3</v>
      </c>
      <c r="F468" s="6">
        <f t="shared" ca="1" si="177"/>
        <v>2.0833333333333333E-3</v>
      </c>
      <c r="G468" t="str">
        <f t="shared" ca="1" si="178"/>
        <v>Late</v>
      </c>
      <c r="H468" s="5">
        <f t="shared" ca="1" si="179"/>
        <v>0.71736111111111134</v>
      </c>
      <c r="I468">
        <f t="shared" ca="1" si="193"/>
        <v>0.71450376156359163</v>
      </c>
      <c r="J468">
        <f t="shared" ca="1" si="193"/>
        <v>0.92370421002600089</v>
      </c>
      <c r="K468">
        <f t="shared" ca="1" si="180"/>
        <v>43</v>
      </c>
      <c r="L468" s="5">
        <f t="shared" ca="1" si="181"/>
        <v>0.74722222222222245</v>
      </c>
      <c r="M468" s="27">
        <f t="shared" ca="1" si="194"/>
        <v>0.86937545333714561</v>
      </c>
      <c r="N468" s="27">
        <f t="shared" ca="1" si="194"/>
        <v>0.89187014434648271</v>
      </c>
      <c r="O468" s="8">
        <f t="shared" ca="1" si="182"/>
        <v>380</v>
      </c>
      <c r="P468" s="6">
        <f t="shared" ca="1" si="183"/>
        <v>0.2638888888888889</v>
      </c>
      <c r="Q468" s="5">
        <f t="shared" ca="1" si="184"/>
        <v>1.0111111111111113</v>
      </c>
      <c r="R468" s="27">
        <f t="shared" ca="1" si="195"/>
        <v>0.97883716263297849</v>
      </c>
      <c r="S468" s="27">
        <f t="shared" ca="1" si="195"/>
        <v>0.68227225968922567</v>
      </c>
      <c r="T468" s="27">
        <f t="shared" ca="1" si="185"/>
        <v>28</v>
      </c>
      <c r="U468" s="5">
        <f t="shared" ca="1" si="186"/>
        <v>1.0305555555555557</v>
      </c>
      <c r="V468" s="27">
        <f t="shared" ca="1" si="187"/>
        <v>454</v>
      </c>
      <c r="W468" s="35">
        <f t="shared" ca="1" si="188"/>
        <v>44198.030555555561</v>
      </c>
      <c r="X468" s="6" t="str">
        <f t="shared" ca="1" si="189"/>
        <v>Late</v>
      </c>
      <c r="Y468" s="6">
        <f t="shared" ca="1" si="190"/>
        <v>2.7083333341579419E-2</v>
      </c>
      <c r="Z468" s="8">
        <f t="shared" ca="1" si="174"/>
        <v>0</v>
      </c>
      <c r="AA468" s="8">
        <f t="shared" ca="1" si="191"/>
        <v>39</v>
      </c>
      <c r="AB468" s="8">
        <f t="shared" ca="1" si="175"/>
        <v>390</v>
      </c>
    </row>
    <row r="469" spans="1:28">
      <c r="A469" s="11">
        <v>0.71527777777777801</v>
      </c>
      <c r="B469" s="34">
        <v>44197.715277777781</v>
      </c>
      <c r="C469" s="8">
        <f t="shared" ca="1" si="192"/>
        <v>0.98973960851980658</v>
      </c>
      <c r="D469" s="8">
        <f t="shared" ca="1" si="192"/>
        <v>0.19668907531265156</v>
      </c>
      <c r="E469">
        <f t="shared" ca="1" si="176"/>
        <v>0</v>
      </c>
      <c r="F469" s="6">
        <f t="shared" ca="1" si="177"/>
        <v>0</v>
      </c>
      <c r="G469" t="str">
        <f t="shared" ca="1" si="178"/>
        <v>On Time</v>
      </c>
      <c r="H469" s="5">
        <f t="shared" ca="1" si="179"/>
        <v>0.71527777777777801</v>
      </c>
      <c r="I469">
        <f t="shared" ca="1" si="193"/>
        <v>0.17331317404834234</v>
      </c>
      <c r="J469">
        <f t="shared" ca="1" si="193"/>
        <v>0.4837846804840934</v>
      </c>
      <c r="K469">
        <f t="shared" ca="1" si="180"/>
        <v>22</v>
      </c>
      <c r="L469" s="5">
        <f t="shared" ca="1" si="181"/>
        <v>0.73055555555555574</v>
      </c>
      <c r="M469" s="27">
        <f t="shared" ca="1" si="194"/>
        <v>0.26055784635875545</v>
      </c>
      <c r="N469" s="27">
        <f t="shared" ca="1" si="194"/>
        <v>0.82161395707169438</v>
      </c>
      <c r="O469" s="8">
        <f t="shared" ca="1" si="182"/>
        <v>355</v>
      </c>
      <c r="P469" s="6">
        <f t="shared" ca="1" si="183"/>
        <v>0.24652777777777779</v>
      </c>
      <c r="Q469" s="5">
        <f t="shared" ca="1" si="184"/>
        <v>0.97708333333333353</v>
      </c>
      <c r="R469" s="27">
        <f t="shared" ca="1" si="195"/>
        <v>0.2232940740392686</v>
      </c>
      <c r="S469" s="27">
        <f t="shared" ca="1" si="195"/>
        <v>0.7774896844549779</v>
      </c>
      <c r="T469" s="27">
        <f t="shared" ca="1" si="185"/>
        <v>32</v>
      </c>
      <c r="U469" s="5">
        <f t="shared" ca="1" si="186"/>
        <v>0.99930555555555578</v>
      </c>
      <c r="V469" s="27">
        <f t="shared" ca="1" si="187"/>
        <v>409</v>
      </c>
      <c r="W469" s="35">
        <f t="shared" ca="1" si="188"/>
        <v>44197.999305555561</v>
      </c>
      <c r="X469" s="6" t="str">
        <f t="shared" ca="1" si="189"/>
        <v>Early Arrival</v>
      </c>
      <c r="Y469" s="6">
        <f t="shared" ca="1" si="190"/>
        <v>4.1666666584205814E-3</v>
      </c>
      <c r="Z469" s="8">
        <f t="shared" ca="1" si="174"/>
        <v>0</v>
      </c>
      <c r="AA469" s="8">
        <f t="shared" ca="1" si="191"/>
        <v>6</v>
      </c>
      <c r="AB469" s="8">
        <f t="shared" ca="1" si="175"/>
        <v>-60</v>
      </c>
    </row>
    <row r="470" spans="1:28">
      <c r="A470" s="3">
        <v>0.71527777777777801</v>
      </c>
      <c r="B470" s="34">
        <v>44197.715277777781</v>
      </c>
      <c r="C470" s="8">
        <f t="shared" ca="1" si="192"/>
        <v>0.5596701958834035</v>
      </c>
      <c r="D470" s="8">
        <f t="shared" ca="1" si="192"/>
        <v>0.52945659552959279</v>
      </c>
      <c r="E470">
        <f t="shared" ca="1" si="176"/>
        <v>-2</v>
      </c>
      <c r="F470" s="6">
        <f t="shared" ca="1" si="177"/>
        <v>1.3888888888888889E-3</v>
      </c>
      <c r="G470" t="str">
        <f t="shared" ca="1" si="178"/>
        <v>Early Departure</v>
      </c>
      <c r="H470" s="5">
        <f t="shared" ca="1" si="179"/>
        <v>0.71388888888888913</v>
      </c>
      <c r="I470">
        <f t="shared" ca="1" si="193"/>
        <v>0.36699534890479246</v>
      </c>
      <c r="J470">
        <f t="shared" ca="1" si="193"/>
        <v>0.55932223328240427</v>
      </c>
      <c r="K470">
        <f t="shared" ca="1" si="180"/>
        <v>25</v>
      </c>
      <c r="L470" s="5">
        <f t="shared" ca="1" si="181"/>
        <v>0.73125000000000029</v>
      </c>
      <c r="M470" s="27">
        <f t="shared" ca="1" si="194"/>
        <v>0.44480671393685434</v>
      </c>
      <c r="N470" s="27">
        <f t="shared" ca="1" si="194"/>
        <v>0.73253629632954553</v>
      </c>
      <c r="O470" s="8">
        <f t="shared" ca="1" si="182"/>
        <v>362</v>
      </c>
      <c r="P470" s="6">
        <f t="shared" ca="1" si="183"/>
        <v>0.25138888888888888</v>
      </c>
      <c r="Q470" s="5">
        <f t="shared" ca="1" si="184"/>
        <v>0.98263888888888917</v>
      </c>
      <c r="R470" s="27">
        <f t="shared" ca="1" si="195"/>
        <v>0.47530090729038488</v>
      </c>
      <c r="S470" s="27">
        <f t="shared" ca="1" si="195"/>
        <v>0.42084921589251079</v>
      </c>
      <c r="T470" s="27">
        <f t="shared" ca="1" si="185"/>
        <v>18</v>
      </c>
      <c r="U470" s="5">
        <f t="shared" ca="1" si="186"/>
        <v>0.99513888888888913</v>
      </c>
      <c r="V470" s="27">
        <f t="shared" ca="1" si="187"/>
        <v>403</v>
      </c>
      <c r="W470" s="35">
        <f t="shared" ca="1" si="188"/>
        <v>44197.995138888895</v>
      </c>
      <c r="X470" s="6" t="str">
        <f t="shared" ca="1" si="189"/>
        <v>Early Arrival</v>
      </c>
      <c r="Y470" s="6">
        <f t="shared" ca="1" si="190"/>
        <v>8.3333333241171204E-3</v>
      </c>
      <c r="Z470" s="8">
        <f t="shared" ca="1" si="174"/>
        <v>0</v>
      </c>
      <c r="AA470" s="8">
        <f t="shared" ca="1" si="191"/>
        <v>12</v>
      </c>
      <c r="AB470" s="8">
        <f t="shared" ca="1" si="175"/>
        <v>-120</v>
      </c>
    </row>
    <row r="471" spans="1:28">
      <c r="A471" s="11">
        <v>0.71527777777777801</v>
      </c>
      <c r="B471" s="34">
        <v>44197.715277777781</v>
      </c>
      <c r="C471" s="8">
        <f t="shared" ca="1" si="192"/>
        <v>0.31574798666016601</v>
      </c>
      <c r="D471" s="8">
        <f t="shared" ca="1" si="192"/>
        <v>6.8645410140759422E-2</v>
      </c>
      <c r="E471">
        <f t="shared" ca="1" si="176"/>
        <v>2</v>
      </c>
      <c r="F471" s="6">
        <f t="shared" ca="1" si="177"/>
        <v>1.3888888888888889E-3</v>
      </c>
      <c r="G471" t="str">
        <f t="shared" ca="1" si="178"/>
        <v>Late</v>
      </c>
      <c r="H471" s="5">
        <f t="shared" ca="1" si="179"/>
        <v>0.7166666666666669</v>
      </c>
      <c r="I471">
        <f t="shared" ca="1" si="193"/>
        <v>9.6174124779357939E-5</v>
      </c>
      <c r="J471">
        <f t="shared" ca="1" si="193"/>
        <v>0.2887995279458262</v>
      </c>
      <c r="K471">
        <f t="shared" ca="1" si="180"/>
        <v>17</v>
      </c>
      <c r="L471" s="5">
        <f t="shared" ca="1" si="181"/>
        <v>0.72847222222222241</v>
      </c>
      <c r="M471" s="27">
        <f t="shared" ca="1" si="194"/>
        <v>0.18059383030994092</v>
      </c>
      <c r="N471" s="27">
        <f t="shared" ca="1" si="194"/>
        <v>7.5618916249234336E-2</v>
      </c>
      <c r="O471" s="8">
        <f t="shared" ca="1" si="182"/>
        <v>315</v>
      </c>
      <c r="P471" s="6">
        <f t="shared" ca="1" si="183"/>
        <v>0.21875</v>
      </c>
      <c r="Q471" s="5">
        <f t="shared" ca="1" si="184"/>
        <v>0.94722222222222241</v>
      </c>
      <c r="R471" s="27">
        <f t="shared" ca="1" si="195"/>
        <v>0.51570650408092977</v>
      </c>
      <c r="S471" s="27">
        <f t="shared" ca="1" si="195"/>
        <v>0.24075356947381332</v>
      </c>
      <c r="T471" s="27">
        <f t="shared" ca="1" si="185"/>
        <v>12</v>
      </c>
      <c r="U471" s="5">
        <f t="shared" ca="1" si="186"/>
        <v>0.95555555555555571</v>
      </c>
      <c r="V471" s="27">
        <f t="shared" ca="1" si="187"/>
        <v>346</v>
      </c>
      <c r="W471" s="35">
        <f t="shared" ca="1" si="188"/>
        <v>44197.955555555556</v>
      </c>
      <c r="X471" s="6" t="str">
        <f t="shared" ca="1" si="189"/>
        <v>Early Arrival</v>
      </c>
      <c r="Y471" s="6">
        <f t="shared" ca="1" si="190"/>
        <v>4.7916666662786156E-2</v>
      </c>
      <c r="Z471" s="8">
        <f t="shared" ca="1" si="174"/>
        <v>1</v>
      </c>
      <c r="AA471" s="8">
        <f t="shared" ca="1" si="191"/>
        <v>9</v>
      </c>
      <c r="AB471" s="8">
        <f t="shared" ca="1" si="175"/>
        <v>390</v>
      </c>
    </row>
    <row r="472" spans="1:28">
      <c r="A472" s="3">
        <v>0.71527777777777801</v>
      </c>
      <c r="B472" s="34">
        <v>44197.715277777781</v>
      </c>
      <c r="C472" s="8">
        <f t="shared" ca="1" si="192"/>
        <v>0.91030092880507019</v>
      </c>
      <c r="D472" s="8">
        <f t="shared" ca="1" si="192"/>
        <v>0.62185369467013452</v>
      </c>
      <c r="E472">
        <f t="shared" ca="1" si="176"/>
        <v>0</v>
      </c>
      <c r="F472" s="6">
        <f t="shared" ca="1" si="177"/>
        <v>0</v>
      </c>
      <c r="G472" t="str">
        <f t="shared" ca="1" si="178"/>
        <v>On Time</v>
      </c>
      <c r="H472" s="5">
        <f t="shared" ca="1" si="179"/>
        <v>0.71527777777777801</v>
      </c>
      <c r="I472">
        <f t="shared" ca="1" si="193"/>
        <v>0.16595139743881193</v>
      </c>
      <c r="J472">
        <f t="shared" ca="1" si="193"/>
        <v>0.21555215842956188</v>
      </c>
      <c r="K472">
        <f t="shared" ca="1" si="180"/>
        <v>15</v>
      </c>
      <c r="L472" s="5">
        <f t="shared" ca="1" si="181"/>
        <v>0.72569444444444464</v>
      </c>
      <c r="M472" s="27">
        <f t="shared" ca="1" si="194"/>
        <v>0.20434358516213302</v>
      </c>
      <c r="N472" s="27">
        <f t="shared" ca="1" si="194"/>
        <v>0.54079087793740854</v>
      </c>
      <c r="O472" s="8">
        <f t="shared" ca="1" si="182"/>
        <v>344</v>
      </c>
      <c r="P472" s="6">
        <f t="shared" ca="1" si="183"/>
        <v>0.2388888888888889</v>
      </c>
      <c r="Q472" s="5">
        <f t="shared" ca="1" si="184"/>
        <v>0.96458333333333357</v>
      </c>
      <c r="R472" s="27">
        <f t="shared" ca="1" si="195"/>
        <v>0.7247275433663396</v>
      </c>
      <c r="S472" s="27">
        <f t="shared" ca="1" si="195"/>
        <v>0.84840230583375054</v>
      </c>
      <c r="T472" s="27">
        <f t="shared" ca="1" si="185"/>
        <v>37</v>
      </c>
      <c r="U472" s="5">
        <f t="shared" ca="1" si="186"/>
        <v>0.99027777777777803</v>
      </c>
      <c r="V472" s="27">
        <f t="shared" ca="1" si="187"/>
        <v>396</v>
      </c>
      <c r="W472" s="35">
        <f t="shared" ca="1" si="188"/>
        <v>44197.990277777782</v>
      </c>
      <c r="X472" s="6" t="str">
        <f t="shared" ca="1" si="189"/>
        <v>Early Arrival</v>
      </c>
      <c r="Y472" s="6">
        <f t="shared" ca="1" si="190"/>
        <v>1.3194444436521735E-2</v>
      </c>
      <c r="Z472" s="8">
        <f t="shared" ca="1" si="174"/>
        <v>0</v>
      </c>
      <c r="AA472" s="8">
        <f t="shared" ca="1" si="191"/>
        <v>19</v>
      </c>
      <c r="AB472" s="8">
        <f t="shared" ca="1" si="175"/>
        <v>-190</v>
      </c>
    </row>
    <row r="473" spans="1:28">
      <c r="A473" s="11">
        <v>0.71527777777777801</v>
      </c>
      <c r="B473" s="34">
        <v>44197.715277777781</v>
      </c>
      <c r="C473" s="8">
        <f t="shared" ca="1" si="192"/>
        <v>0.96571132804984938</v>
      </c>
      <c r="D473" s="8">
        <f t="shared" ca="1" si="192"/>
        <v>0.93121004582350608</v>
      </c>
      <c r="E473">
        <f t="shared" ca="1" si="176"/>
        <v>0</v>
      </c>
      <c r="F473" s="6">
        <f t="shared" ca="1" si="177"/>
        <v>0</v>
      </c>
      <c r="G473" t="str">
        <f t="shared" ca="1" si="178"/>
        <v>On Time</v>
      </c>
      <c r="H473" s="5">
        <f t="shared" ca="1" si="179"/>
        <v>0.71527777777777801</v>
      </c>
      <c r="I473">
        <f t="shared" ca="1" si="193"/>
        <v>0.40145017339122435</v>
      </c>
      <c r="J473">
        <f t="shared" ca="1" si="193"/>
        <v>0.86880194954258594</v>
      </c>
      <c r="K473">
        <f t="shared" ca="1" si="180"/>
        <v>39</v>
      </c>
      <c r="L473" s="5">
        <f t="shared" ca="1" si="181"/>
        <v>0.74236111111111136</v>
      </c>
      <c r="M473" s="27">
        <f t="shared" ca="1" si="194"/>
        <v>0.85465278437944825</v>
      </c>
      <c r="N473" s="27">
        <f t="shared" ca="1" si="194"/>
        <v>0.80195923132203295</v>
      </c>
      <c r="O473" s="8">
        <f t="shared" ca="1" si="182"/>
        <v>369</v>
      </c>
      <c r="P473" s="6">
        <f t="shared" ca="1" si="183"/>
        <v>0.25625000000000003</v>
      </c>
      <c r="Q473" s="5">
        <f t="shared" ca="1" si="184"/>
        <v>0.99861111111111134</v>
      </c>
      <c r="R473" s="27">
        <f t="shared" ca="1" si="195"/>
        <v>0.96520476018852253</v>
      </c>
      <c r="S473" s="27">
        <f t="shared" ca="1" si="195"/>
        <v>0.12996569053394402</v>
      </c>
      <c r="T473" s="27">
        <f t="shared" ca="1" si="185"/>
        <v>9</v>
      </c>
      <c r="U473" s="5">
        <f t="shared" ca="1" si="186"/>
        <v>1.0048611111111114</v>
      </c>
      <c r="V473" s="27">
        <f t="shared" ca="1" si="187"/>
        <v>417</v>
      </c>
      <c r="W473" s="35">
        <f t="shared" ca="1" si="188"/>
        <v>44198.004861111112</v>
      </c>
      <c r="X473" s="6" t="str">
        <f t="shared" ca="1" si="189"/>
        <v>Late</v>
      </c>
      <c r="Y473" s="6">
        <f t="shared" ca="1" si="190"/>
        <v>1.3888888934161514E-3</v>
      </c>
      <c r="Z473" s="8">
        <f t="shared" ca="1" si="174"/>
        <v>0</v>
      </c>
      <c r="AA473" s="8">
        <f t="shared" ca="1" si="191"/>
        <v>2</v>
      </c>
      <c r="AB473" s="8">
        <f t="shared" ca="1" si="175"/>
        <v>20</v>
      </c>
    </row>
    <row r="474" spans="1:28">
      <c r="A474" s="3">
        <v>0.71527777777777801</v>
      </c>
      <c r="B474" s="34">
        <v>44197.715277777781</v>
      </c>
      <c r="C474" s="8">
        <f t="shared" ca="1" si="192"/>
        <v>0.91637489193701538</v>
      </c>
      <c r="D474" s="8">
        <f t="shared" ca="1" si="192"/>
        <v>0.48533368159427182</v>
      </c>
      <c r="E474">
        <f t="shared" ca="1" si="176"/>
        <v>0</v>
      </c>
      <c r="F474" s="6">
        <f t="shared" ca="1" si="177"/>
        <v>0</v>
      </c>
      <c r="G474" t="str">
        <f t="shared" ca="1" si="178"/>
        <v>On Time</v>
      </c>
      <c r="H474" s="5">
        <f t="shared" ca="1" si="179"/>
        <v>0.71527777777777801</v>
      </c>
      <c r="I474">
        <f t="shared" ca="1" si="193"/>
        <v>0.20631021154426032</v>
      </c>
      <c r="J474">
        <f t="shared" ca="1" si="193"/>
        <v>0.58835053363190548</v>
      </c>
      <c r="K474">
        <f t="shared" ca="1" si="180"/>
        <v>24</v>
      </c>
      <c r="L474" s="5">
        <f t="shared" ca="1" si="181"/>
        <v>0.73194444444444473</v>
      </c>
      <c r="M474" s="27">
        <f t="shared" ca="1" si="194"/>
        <v>0.36921762583220186</v>
      </c>
      <c r="N474" s="27">
        <f t="shared" ca="1" si="194"/>
        <v>0.69641805925337219</v>
      </c>
      <c r="O474" s="8">
        <f t="shared" ca="1" si="182"/>
        <v>359</v>
      </c>
      <c r="P474" s="6">
        <f t="shared" ca="1" si="183"/>
        <v>0.24930555555555556</v>
      </c>
      <c r="Q474" s="5">
        <f t="shared" ca="1" si="184"/>
        <v>0.98125000000000029</v>
      </c>
      <c r="R474" s="27">
        <f t="shared" ca="1" si="195"/>
        <v>0.91566140467403145</v>
      </c>
      <c r="S474" s="27">
        <f t="shared" ca="1" si="195"/>
        <v>0.83429060286347867</v>
      </c>
      <c r="T474" s="27">
        <f t="shared" ca="1" si="185"/>
        <v>36</v>
      </c>
      <c r="U474" s="5">
        <f t="shared" ca="1" si="186"/>
        <v>1.0062500000000003</v>
      </c>
      <c r="V474" s="27">
        <f t="shared" ca="1" si="187"/>
        <v>419</v>
      </c>
      <c r="W474" s="35">
        <f t="shared" ca="1" si="188"/>
        <v>44198.006250000006</v>
      </c>
      <c r="X474" s="6" t="str">
        <f t="shared" ca="1" si="189"/>
        <v>Late</v>
      </c>
      <c r="Y474" s="6">
        <f t="shared" ca="1" si="190"/>
        <v>2.7777777868323028E-3</v>
      </c>
      <c r="Z474" s="8">
        <f t="shared" ca="1" si="174"/>
        <v>0</v>
      </c>
      <c r="AA474" s="8">
        <f t="shared" ca="1" si="191"/>
        <v>4</v>
      </c>
      <c r="AB474" s="8">
        <f t="shared" ca="1" si="175"/>
        <v>40</v>
      </c>
    </row>
    <row r="475" spans="1:28">
      <c r="A475" s="11">
        <v>0.71527777777777801</v>
      </c>
      <c r="B475" s="34">
        <v>44197.715277777781</v>
      </c>
      <c r="C475" s="8">
        <f t="shared" ca="1" si="192"/>
        <v>0.58975791053277271</v>
      </c>
      <c r="D475" s="8">
        <f t="shared" ca="1" si="192"/>
        <v>0.43849271133826651</v>
      </c>
      <c r="E475">
        <f t="shared" ca="1" si="176"/>
        <v>-2</v>
      </c>
      <c r="F475" s="6">
        <f t="shared" ca="1" si="177"/>
        <v>1.3888888888888889E-3</v>
      </c>
      <c r="G475" t="str">
        <f t="shared" ca="1" si="178"/>
        <v>Early Departure</v>
      </c>
      <c r="H475" s="5">
        <f t="shared" ca="1" si="179"/>
        <v>0.71388888888888913</v>
      </c>
      <c r="I475">
        <f t="shared" ca="1" si="193"/>
        <v>0.12682347306025321</v>
      </c>
      <c r="J475">
        <f t="shared" ca="1" si="193"/>
        <v>0.73487918168960142</v>
      </c>
      <c r="K475">
        <f t="shared" ca="1" si="180"/>
        <v>27</v>
      </c>
      <c r="L475" s="5">
        <f t="shared" ca="1" si="181"/>
        <v>0.73263888888888917</v>
      </c>
      <c r="M475" s="27">
        <f t="shared" ca="1" si="194"/>
        <v>9.3121677365620381E-2</v>
      </c>
      <c r="N475" s="27">
        <f t="shared" ca="1" si="194"/>
        <v>0.46335510912469979</v>
      </c>
      <c r="O475" s="8">
        <f t="shared" ca="1" si="182"/>
        <v>341</v>
      </c>
      <c r="P475" s="6">
        <f t="shared" ca="1" si="183"/>
        <v>0.23680555555555557</v>
      </c>
      <c r="Q475" s="5">
        <f t="shared" ca="1" si="184"/>
        <v>0.96944444444444478</v>
      </c>
      <c r="R475" s="27">
        <f t="shared" ca="1" si="195"/>
        <v>0.85844120477125208</v>
      </c>
      <c r="S475" s="27">
        <f t="shared" ca="1" si="195"/>
        <v>0.90884105037048624</v>
      </c>
      <c r="T475" s="27">
        <f t="shared" ca="1" si="185"/>
        <v>41</v>
      </c>
      <c r="U475" s="5">
        <f t="shared" ca="1" si="186"/>
        <v>0.99791666666666701</v>
      </c>
      <c r="V475" s="27">
        <f t="shared" ca="1" si="187"/>
        <v>407</v>
      </c>
      <c r="W475" s="35">
        <f t="shared" ca="1" si="188"/>
        <v>44197.997916666667</v>
      </c>
      <c r="X475" s="6" t="str">
        <f t="shared" ca="1" si="189"/>
        <v>Early Arrival</v>
      </c>
      <c r="Y475" s="6">
        <f t="shared" ca="1" si="190"/>
        <v>5.5555555518367328E-3</v>
      </c>
      <c r="Z475" s="8">
        <f t="shared" ca="1" si="174"/>
        <v>0</v>
      </c>
      <c r="AA475" s="8">
        <f t="shared" ca="1" si="191"/>
        <v>8</v>
      </c>
      <c r="AB475" s="8">
        <f t="shared" ca="1" si="175"/>
        <v>-80</v>
      </c>
    </row>
    <row r="476" spans="1:28">
      <c r="A476" s="3">
        <v>0.71527777777777801</v>
      </c>
      <c r="B476" s="34">
        <v>44197.715277777781</v>
      </c>
      <c r="C476" s="8">
        <f t="shared" ca="1" si="192"/>
        <v>0.86484853471955503</v>
      </c>
      <c r="D476" s="8">
        <f t="shared" ca="1" si="192"/>
        <v>0.63202539023789561</v>
      </c>
      <c r="E476">
        <f t="shared" ca="1" si="176"/>
        <v>-3</v>
      </c>
      <c r="F476" s="6">
        <f t="shared" ca="1" si="177"/>
        <v>2.0833333333333333E-3</v>
      </c>
      <c r="G476" t="str">
        <f t="shared" ca="1" si="178"/>
        <v>Early Departure</v>
      </c>
      <c r="H476" s="5">
        <f t="shared" ca="1" si="179"/>
        <v>0.71319444444444469</v>
      </c>
      <c r="I476">
        <f t="shared" ca="1" si="193"/>
        <v>2.5770820375670356E-2</v>
      </c>
      <c r="J476">
        <f t="shared" ca="1" si="193"/>
        <v>0.20604708398869886</v>
      </c>
      <c r="K476">
        <f t="shared" ca="1" si="180"/>
        <v>15</v>
      </c>
      <c r="L476" s="5">
        <f t="shared" ca="1" si="181"/>
        <v>0.72361111111111132</v>
      </c>
      <c r="M476" s="27">
        <f t="shared" ca="1" si="194"/>
        <v>0.34487855535767131</v>
      </c>
      <c r="N476" s="27">
        <f t="shared" ca="1" si="194"/>
        <v>0.93023522584134333</v>
      </c>
      <c r="O476" s="8">
        <f t="shared" ca="1" si="182"/>
        <v>386</v>
      </c>
      <c r="P476" s="6">
        <f t="shared" ca="1" si="183"/>
        <v>0.26805555555555555</v>
      </c>
      <c r="Q476" s="5">
        <f t="shared" ca="1" si="184"/>
        <v>0.99166666666666692</v>
      </c>
      <c r="R476" s="27">
        <f t="shared" ca="1" si="195"/>
        <v>0.17641496440946269</v>
      </c>
      <c r="S476" s="27">
        <f t="shared" ca="1" si="195"/>
        <v>0.48108576004567227</v>
      </c>
      <c r="T476" s="27">
        <f t="shared" ca="1" si="185"/>
        <v>20</v>
      </c>
      <c r="U476" s="5">
        <f t="shared" ca="1" si="186"/>
        <v>1.0055555555555558</v>
      </c>
      <c r="V476" s="27">
        <f t="shared" ca="1" si="187"/>
        <v>418</v>
      </c>
      <c r="W476" s="35">
        <f t="shared" ca="1" si="188"/>
        <v>44198.005555555559</v>
      </c>
      <c r="X476" s="6" t="str">
        <f t="shared" ca="1" si="189"/>
        <v>Late</v>
      </c>
      <c r="Y476" s="6">
        <f t="shared" ca="1" si="190"/>
        <v>2.0833333401242271E-3</v>
      </c>
      <c r="Z476" s="8">
        <f t="shared" ca="1" si="174"/>
        <v>0</v>
      </c>
      <c r="AA476" s="8">
        <f t="shared" ca="1" si="191"/>
        <v>3</v>
      </c>
      <c r="AB476" s="8">
        <f t="shared" ca="1" si="175"/>
        <v>30</v>
      </c>
    </row>
    <row r="477" spans="1:28">
      <c r="A477" s="11">
        <v>0.71527777777777801</v>
      </c>
      <c r="B477" s="34">
        <v>44197.715277777781</v>
      </c>
      <c r="C477" s="8">
        <f t="shared" ca="1" si="192"/>
        <v>0.37265644299555112</v>
      </c>
      <c r="D477" s="8">
        <f t="shared" ca="1" si="192"/>
        <v>0.65590599877688405</v>
      </c>
      <c r="E477">
        <f t="shared" ca="1" si="176"/>
        <v>23</v>
      </c>
      <c r="F477" s="6">
        <f t="shared" ca="1" si="177"/>
        <v>1.5972222222222224E-2</v>
      </c>
      <c r="G477" t="str">
        <f t="shared" ca="1" si="178"/>
        <v>Late</v>
      </c>
      <c r="H477" s="5">
        <f t="shared" ca="1" si="179"/>
        <v>0.73125000000000029</v>
      </c>
      <c r="I477">
        <f t="shared" ca="1" si="193"/>
        <v>0.27569706747521805</v>
      </c>
      <c r="J477">
        <f t="shared" ca="1" si="193"/>
        <v>0.11415762010846264</v>
      </c>
      <c r="K477">
        <f t="shared" ca="1" si="180"/>
        <v>11</v>
      </c>
      <c r="L477" s="5">
        <f t="shared" ca="1" si="181"/>
        <v>0.73888888888888915</v>
      </c>
      <c r="M477" s="27">
        <f t="shared" ca="1" si="194"/>
        <v>0.51289445499606534</v>
      </c>
      <c r="N477" s="27">
        <f t="shared" ca="1" si="194"/>
        <v>0.42297956077709231</v>
      </c>
      <c r="O477" s="8">
        <f t="shared" ca="1" si="182"/>
        <v>339</v>
      </c>
      <c r="P477" s="6">
        <f t="shared" ca="1" si="183"/>
        <v>0.23541666666666669</v>
      </c>
      <c r="Q477" s="5">
        <f t="shared" ca="1" si="184"/>
        <v>0.97430555555555587</v>
      </c>
      <c r="R477" s="27">
        <f t="shared" ca="1" si="195"/>
        <v>6.2403138576438977E-2</v>
      </c>
      <c r="S477" s="27">
        <f t="shared" ca="1" si="195"/>
        <v>0.37994753971097572</v>
      </c>
      <c r="T477" s="27">
        <f t="shared" ca="1" si="185"/>
        <v>13</v>
      </c>
      <c r="U477" s="5">
        <f t="shared" ca="1" si="186"/>
        <v>0.98333333333333361</v>
      </c>
      <c r="V477" s="27">
        <f t="shared" ca="1" si="187"/>
        <v>386</v>
      </c>
      <c r="W477" s="35">
        <f t="shared" ca="1" si="188"/>
        <v>44197.983333333337</v>
      </c>
      <c r="X477" s="6" t="str">
        <f t="shared" ca="1" si="189"/>
        <v>Early Arrival</v>
      </c>
      <c r="Y477" s="6">
        <f t="shared" ca="1" si="190"/>
        <v>2.0138888881774619E-2</v>
      </c>
      <c r="Z477" s="8">
        <f t="shared" ca="1" si="174"/>
        <v>0</v>
      </c>
      <c r="AA477" s="8">
        <f t="shared" ca="1" si="191"/>
        <v>29</v>
      </c>
      <c r="AB477" s="8">
        <f t="shared" ca="1" si="175"/>
        <v>-290</v>
      </c>
    </row>
    <row r="478" spans="1:28">
      <c r="A478" s="3">
        <v>0.71527777777777801</v>
      </c>
      <c r="B478" s="34">
        <v>44197.715277777781</v>
      </c>
      <c r="C478" s="8">
        <f t="shared" ca="1" si="192"/>
        <v>0.58907297000048142</v>
      </c>
      <c r="D478" s="8">
        <f t="shared" ca="1" si="192"/>
        <v>0.44348872500226122</v>
      </c>
      <c r="E478">
        <f t="shared" ca="1" si="176"/>
        <v>-2</v>
      </c>
      <c r="F478" s="6">
        <f t="shared" ca="1" si="177"/>
        <v>1.3888888888888889E-3</v>
      </c>
      <c r="G478" t="str">
        <f t="shared" ca="1" si="178"/>
        <v>Early Departure</v>
      </c>
      <c r="H478" s="5">
        <f t="shared" ca="1" si="179"/>
        <v>0.71388888888888913</v>
      </c>
      <c r="I478">
        <f t="shared" ca="1" si="193"/>
        <v>0.18781156457566206</v>
      </c>
      <c r="J478">
        <f t="shared" ca="1" si="193"/>
        <v>0.8365215040911026</v>
      </c>
      <c r="K478">
        <f t="shared" ca="1" si="180"/>
        <v>29</v>
      </c>
      <c r="L478" s="5">
        <f t="shared" ca="1" si="181"/>
        <v>0.73402777777777806</v>
      </c>
      <c r="M478" s="27">
        <f t="shared" ca="1" si="194"/>
        <v>0.68169876890934189</v>
      </c>
      <c r="N478" s="27">
        <f t="shared" ca="1" si="194"/>
        <v>0.89897059429215465</v>
      </c>
      <c r="O478" s="8">
        <f t="shared" ca="1" si="182"/>
        <v>381</v>
      </c>
      <c r="P478" s="6">
        <f t="shared" ca="1" si="183"/>
        <v>0.26458333333333334</v>
      </c>
      <c r="Q478" s="5">
        <f t="shared" ca="1" si="184"/>
        <v>0.99861111111111134</v>
      </c>
      <c r="R478" s="27">
        <f t="shared" ca="1" si="195"/>
        <v>0.17854613992995039</v>
      </c>
      <c r="S478" s="27">
        <f t="shared" ca="1" si="195"/>
        <v>0.84297996660454322</v>
      </c>
      <c r="T478" s="27">
        <f t="shared" ca="1" si="185"/>
        <v>36</v>
      </c>
      <c r="U478" s="5">
        <f t="shared" ca="1" si="186"/>
        <v>1.0236111111111112</v>
      </c>
      <c r="V478" s="27">
        <f t="shared" ca="1" si="187"/>
        <v>444</v>
      </c>
      <c r="W478" s="35">
        <f t="shared" ca="1" si="188"/>
        <v>44198.023611111115</v>
      </c>
      <c r="X478" s="6" t="str">
        <f t="shared" ca="1" si="189"/>
        <v>Late</v>
      </c>
      <c r="Y478" s="6">
        <f t="shared" ca="1" si="190"/>
        <v>2.0138888896326534E-2</v>
      </c>
      <c r="Z478" s="8">
        <f t="shared" ca="1" si="174"/>
        <v>0</v>
      </c>
      <c r="AA478" s="8">
        <f t="shared" ca="1" si="191"/>
        <v>29</v>
      </c>
      <c r="AB478" s="8">
        <f t="shared" ca="1" si="175"/>
        <v>290</v>
      </c>
    </row>
    <row r="479" spans="1:28">
      <c r="A479" s="11">
        <v>0.71527777777777801</v>
      </c>
      <c r="B479" s="34">
        <v>44197.715277777781</v>
      </c>
      <c r="C479" s="8">
        <f t="shared" ca="1" si="192"/>
        <v>1.061790846880184E-3</v>
      </c>
      <c r="D479" s="8">
        <f t="shared" ca="1" si="192"/>
        <v>0.1690761138566238</v>
      </c>
      <c r="E479">
        <f t="shared" ca="1" si="176"/>
        <v>4</v>
      </c>
      <c r="F479" s="6">
        <f t="shared" ca="1" si="177"/>
        <v>2.7777777777777779E-3</v>
      </c>
      <c r="G479" t="str">
        <f t="shared" ca="1" si="178"/>
        <v>Late</v>
      </c>
      <c r="H479" s="5">
        <f t="shared" ca="1" si="179"/>
        <v>0.71805555555555578</v>
      </c>
      <c r="I479">
        <f t="shared" ca="1" si="193"/>
        <v>0.75000021701307762</v>
      </c>
      <c r="J479">
        <f t="shared" ca="1" si="193"/>
        <v>0.68026845463388808</v>
      </c>
      <c r="K479">
        <f t="shared" ca="1" si="180"/>
        <v>30</v>
      </c>
      <c r="L479" s="5">
        <f t="shared" ca="1" si="181"/>
        <v>0.73888888888888915</v>
      </c>
      <c r="M479" s="27">
        <f t="shared" ca="1" si="194"/>
        <v>0.79698343370894154</v>
      </c>
      <c r="N479" s="27">
        <f t="shared" ca="1" si="194"/>
        <v>0.20518988051883558</v>
      </c>
      <c r="O479" s="8">
        <f t="shared" ca="1" si="182"/>
        <v>327</v>
      </c>
      <c r="P479" s="6">
        <f t="shared" ca="1" si="183"/>
        <v>0.22708333333333333</v>
      </c>
      <c r="Q479" s="5">
        <f t="shared" ca="1" si="184"/>
        <v>0.96597222222222245</v>
      </c>
      <c r="R479" s="27">
        <f t="shared" ca="1" si="195"/>
        <v>0.24948077068681962</v>
      </c>
      <c r="S479" s="27">
        <f t="shared" ca="1" si="195"/>
        <v>7.6184961250385763E-2</v>
      </c>
      <c r="T479" s="27">
        <f t="shared" ca="1" si="185"/>
        <v>8</v>
      </c>
      <c r="U479" s="5">
        <f t="shared" ca="1" si="186"/>
        <v>0.97152777777777799</v>
      </c>
      <c r="V479" s="27">
        <f t="shared" ca="1" si="187"/>
        <v>369</v>
      </c>
      <c r="W479" s="35">
        <f t="shared" ca="1" si="188"/>
        <v>44197.97152777778</v>
      </c>
      <c r="X479" s="6" t="str">
        <f t="shared" ca="1" si="189"/>
        <v>Early Arrival</v>
      </c>
      <c r="Y479" s="6">
        <f t="shared" ca="1" si="190"/>
        <v>3.1944444439432118E-2</v>
      </c>
      <c r="Z479" s="8">
        <f t="shared" ca="1" si="174"/>
        <v>0</v>
      </c>
      <c r="AA479" s="8">
        <f t="shared" ca="1" si="191"/>
        <v>46</v>
      </c>
      <c r="AB479" s="8">
        <f t="shared" ca="1" si="175"/>
        <v>160</v>
      </c>
    </row>
    <row r="480" spans="1:28">
      <c r="A480" s="3">
        <v>0.71527777777777801</v>
      </c>
      <c r="B480" s="34">
        <v>44197.715277777781</v>
      </c>
      <c r="C480" s="8">
        <f t="shared" ca="1" si="192"/>
        <v>0.1778209510922113</v>
      </c>
      <c r="D480" s="8">
        <f t="shared" ca="1" si="192"/>
        <v>0.94623124738307307</v>
      </c>
      <c r="E480">
        <f t="shared" ca="1" si="176"/>
        <v>64</v>
      </c>
      <c r="F480" s="6">
        <f t="shared" ca="1" si="177"/>
        <v>4.4444444444444446E-2</v>
      </c>
      <c r="G480" t="str">
        <f t="shared" ca="1" si="178"/>
        <v>Late</v>
      </c>
      <c r="H480" s="5">
        <f t="shared" ca="1" si="179"/>
        <v>0.75972222222222241</v>
      </c>
      <c r="I480">
        <f t="shared" ca="1" si="193"/>
        <v>0.40838153026453017</v>
      </c>
      <c r="J480">
        <f t="shared" ca="1" si="193"/>
        <v>0.25879825134298096</v>
      </c>
      <c r="K480">
        <f t="shared" ca="1" si="180"/>
        <v>17</v>
      </c>
      <c r="L480" s="5">
        <f t="shared" ca="1" si="181"/>
        <v>0.77152777777777792</v>
      </c>
      <c r="M480" s="27">
        <f t="shared" ca="1" si="194"/>
        <v>0.99844080048186934</v>
      </c>
      <c r="N480" s="27">
        <f t="shared" ca="1" si="194"/>
        <v>0.95025270977333987</v>
      </c>
      <c r="O480" s="8">
        <f t="shared" ca="1" si="182"/>
        <v>390</v>
      </c>
      <c r="P480" s="6">
        <f t="shared" ca="1" si="183"/>
        <v>0.27083333333333331</v>
      </c>
      <c r="Q480" s="5">
        <f t="shared" ca="1" si="184"/>
        <v>1.0423611111111113</v>
      </c>
      <c r="R480" s="27">
        <f t="shared" ca="1" si="195"/>
        <v>0.42721524405590872</v>
      </c>
      <c r="S480" s="27">
        <f t="shared" ca="1" si="195"/>
        <v>0.93888967741338014</v>
      </c>
      <c r="T480" s="27">
        <f t="shared" ca="1" si="185"/>
        <v>44</v>
      </c>
      <c r="U480" s="5">
        <f t="shared" ca="1" si="186"/>
        <v>1.0729166666666667</v>
      </c>
      <c r="V480" s="27">
        <f t="shared" ca="1" si="187"/>
        <v>515</v>
      </c>
      <c r="W480" s="35">
        <f t="shared" ca="1" si="188"/>
        <v>44198.072916666672</v>
      </c>
      <c r="X480" s="6" t="str">
        <f t="shared" ca="1" si="189"/>
        <v>Late</v>
      </c>
      <c r="Y480" s="6">
        <f t="shared" ca="1" si="190"/>
        <v>6.9444444452528842E-2</v>
      </c>
      <c r="Z480" s="8">
        <f t="shared" ca="1" si="174"/>
        <v>1</v>
      </c>
      <c r="AA480" s="8">
        <f t="shared" ca="1" si="191"/>
        <v>40</v>
      </c>
      <c r="AB480" s="8">
        <f t="shared" ca="1" si="175"/>
        <v>1000</v>
      </c>
    </row>
    <row r="481" spans="1:28">
      <c r="A481" s="11">
        <v>0.71527777777777801</v>
      </c>
      <c r="B481" s="34">
        <v>44197.715277777781</v>
      </c>
      <c r="C481" s="8">
        <f t="shared" ca="1" si="192"/>
        <v>0.18740074004071061</v>
      </c>
      <c r="D481" s="8">
        <f t="shared" ca="1" si="192"/>
        <v>0.96123375433941471</v>
      </c>
      <c r="E481">
        <f t="shared" ca="1" si="176"/>
        <v>71</v>
      </c>
      <c r="F481" s="6">
        <f t="shared" ca="1" si="177"/>
        <v>4.9305555555555554E-2</v>
      </c>
      <c r="G481" t="str">
        <f t="shared" ca="1" si="178"/>
        <v>Late</v>
      </c>
      <c r="H481" s="5">
        <f t="shared" ca="1" si="179"/>
        <v>0.76458333333333361</v>
      </c>
      <c r="I481">
        <f t="shared" ca="1" si="193"/>
        <v>0.91374378725334404</v>
      </c>
      <c r="J481">
        <f t="shared" ca="1" si="193"/>
        <v>1.7015115871770181E-3</v>
      </c>
      <c r="K481">
        <f t="shared" ca="1" si="180"/>
        <v>10</v>
      </c>
      <c r="L481" s="5">
        <f t="shared" ca="1" si="181"/>
        <v>0.77152777777777803</v>
      </c>
      <c r="M481" s="27">
        <f t="shared" ca="1" si="194"/>
        <v>7.8192313668296265E-2</v>
      </c>
      <c r="N481" s="27">
        <f t="shared" ca="1" si="194"/>
        <v>0.95754709321915055</v>
      </c>
      <c r="O481" s="8">
        <f t="shared" ca="1" si="182"/>
        <v>360</v>
      </c>
      <c r="P481" s="6">
        <f t="shared" ca="1" si="183"/>
        <v>0.25</v>
      </c>
      <c r="Q481" s="5">
        <f t="shared" ca="1" si="184"/>
        <v>1.021527777777778</v>
      </c>
      <c r="R481" s="27">
        <f t="shared" ca="1" si="195"/>
        <v>0.58877777513634932</v>
      </c>
      <c r="S481" s="27">
        <f t="shared" ca="1" si="195"/>
        <v>7.6874809707403347E-2</v>
      </c>
      <c r="T481" s="27">
        <f t="shared" ca="1" si="185"/>
        <v>8</v>
      </c>
      <c r="U481" s="5">
        <f t="shared" ca="1" si="186"/>
        <v>1.0270833333333336</v>
      </c>
      <c r="V481" s="27">
        <f t="shared" ca="1" si="187"/>
        <v>449</v>
      </c>
      <c r="W481" s="35">
        <f t="shared" ca="1" si="188"/>
        <v>44198.027083333334</v>
      </c>
      <c r="X481" s="6" t="str">
        <f t="shared" ca="1" si="189"/>
        <v>Late</v>
      </c>
      <c r="Y481" s="6">
        <f t="shared" ca="1" si="190"/>
        <v>2.3611111115314998E-2</v>
      </c>
      <c r="Z481" s="8">
        <f t="shared" ca="1" si="174"/>
        <v>0</v>
      </c>
      <c r="AA481" s="8">
        <f t="shared" ca="1" si="191"/>
        <v>34</v>
      </c>
      <c r="AB481" s="8">
        <f t="shared" ca="1" si="175"/>
        <v>340</v>
      </c>
    </row>
    <row r="482" spans="1:28">
      <c r="A482" s="3">
        <v>0.71527777777777801</v>
      </c>
      <c r="B482" s="34">
        <v>44197.715277777781</v>
      </c>
      <c r="C482" s="8">
        <f t="shared" ca="1" si="192"/>
        <v>0.80959654173433249</v>
      </c>
      <c r="D482" s="8">
        <f t="shared" ca="1" si="192"/>
        <v>0.18229708065752204</v>
      </c>
      <c r="E482">
        <f t="shared" ca="1" si="176"/>
        <v>-1</v>
      </c>
      <c r="F482" s="6">
        <f t="shared" ca="1" si="177"/>
        <v>6.9444444444444447E-4</v>
      </c>
      <c r="G482" t="str">
        <f t="shared" ca="1" si="178"/>
        <v>Early Departure</v>
      </c>
      <c r="H482" s="5">
        <f t="shared" ca="1" si="179"/>
        <v>0.71458333333333357</v>
      </c>
      <c r="I482">
        <f t="shared" ca="1" si="193"/>
        <v>0.4591271571889699</v>
      </c>
      <c r="J482">
        <f t="shared" ca="1" si="193"/>
        <v>0.1235117174156446</v>
      </c>
      <c r="K482">
        <f t="shared" ca="1" si="180"/>
        <v>13</v>
      </c>
      <c r="L482" s="5">
        <f t="shared" ca="1" si="181"/>
        <v>0.72361111111111132</v>
      </c>
      <c r="M482" s="27">
        <f t="shared" ca="1" si="194"/>
        <v>0.6444888126081898</v>
      </c>
      <c r="N482" s="27">
        <f t="shared" ca="1" si="194"/>
        <v>0.21784676722653407</v>
      </c>
      <c r="O482" s="8">
        <f t="shared" ca="1" si="182"/>
        <v>328</v>
      </c>
      <c r="P482" s="6">
        <f t="shared" ca="1" si="183"/>
        <v>0.22777777777777777</v>
      </c>
      <c r="Q482" s="5">
        <f t="shared" ca="1" si="184"/>
        <v>0.95138888888888906</v>
      </c>
      <c r="R482" s="27">
        <f t="shared" ca="1" si="195"/>
        <v>0.6177822196638566</v>
      </c>
      <c r="S482" s="27">
        <f t="shared" ca="1" si="195"/>
        <v>0.82632435289320616</v>
      </c>
      <c r="T482" s="27">
        <f t="shared" ca="1" si="185"/>
        <v>35</v>
      </c>
      <c r="U482" s="5">
        <f t="shared" ca="1" si="186"/>
        <v>0.97569444444444464</v>
      </c>
      <c r="V482" s="27">
        <f t="shared" ca="1" si="187"/>
        <v>375</v>
      </c>
      <c r="W482" s="35">
        <f t="shared" ca="1" si="188"/>
        <v>44197.975694444445</v>
      </c>
      <c r="X482" s="6" t="str">
        <f t="shared" ca="1" si="189"/>
        <v>Early Arrival</v>
      </c>
      <c r="Y482" s="6">
        <f t="shared" ca="1" si="190"/>
        <v>2.7777777773735579E-2</v>
      </c>
      <c r="Z482" s="8">
        <f t="shared" ca="1" si="174"/>
        <v>0</v>
      </c>
      <c r="AA482" s="8">
        <f t="shared" ca="1" si="191"/>
        <v>40</v>
      </c>
      <c r="AB482" s="8">
        <f t="shared" ca="1" si="175"/>
        <v>100</v>
      </c>
    </row>
    <row r="483" spans="1:28">
      <c r="A483" s="11">
        <v>0.71527777777777801</v>
      </c>
      <c r="B483" s="34">
        <v>44197.715277777781</v>
      </c>
      <c r="C483" s="8">
        <f t="shared" ca="1" si="192"/>
        <v>0.30796473041064676</v>
      </c>
      <c r="D483" s="8">
        <f t="shared" ca="1" si="192"/>
        <v>0.87867493697149623</v>
      </c>
      <c r="E483">
        <f t="shared" ca="1" si="176"/>
        <v>46</v>
      </c>
      <c r="F483" s="6">
        <f t="shared" ca="1" si="177"/>
        <v>3.1944444444444449E-2</v>
      </c>
      <c r="G483" t="str">
        <f t="shared" ca="1" si="178"/>
        <v>Late</v>
      </c>
      <c r="H483" s="5">
        <f t="shared" ca="1" si="179"/>
        <v>0.74722222222222245</v>
      </c>
      <c r="I483">
        <f t="shared" ca="1" si="193"/>
        <v>0.84582802882677421</v>
      </c>
      <c r="J483">
        <f t="shared" ca="1" si="193"/>
        <v>0.24154278960329001</v>
      </c>
      <c r="K483">
        <f t="shared" ca="1" si="180"/>
        <v>16</v>
      </c>
      <c r="L483" s="5">
        <f t="shared" ca="1" si="181"/>
        <v>0.75833333333333353</v>
      </c>
      <c r="M483" s="27">
        <f t="shared" ca="1" si="194"/>
        <v>8.2147862623433321E-2</v>
      </c>
      <c r="N483" s="27">
        <f t="shared" ca="1" si="194"/>
        <v>0.44873525899294398</v>
      </c>
      <c r="O483" s="8">
        <f t="shared" ca="1" si="182"/>
        <v>340</v>
      </c>
      <c r="P483" s="6">
        <f t="shared" ca="1" si="183"/>
        <v>0.23611111111111113</v>
      </c>
      <c r="Q483" s="5">
        <f t="shared" ca="1" si="184"/>
        <v>0.99444444444444469</v>
      </c>
      <c r="R483" s="27">
        <f t="shared" ca="1" si="195"/>
        <v>0.35661881705735388</v>
      </c>
      <c r="S483" s="27">
        <f t="shared" ca="1" si="195"/>
        <v>0.41622442089546097</v>
      </c>
      <c r="T483" s="27">
        <f t="shared" ca="1" si="185"/>
        <v>18</v>
      </c>
      <c r="U483" s="5">
        <f t="shared" ca="1" si="186"/>
        <v>1.0069444444444446</v>
      </c>
      <c r="V483" s="27">
        <f t="shared" ca="1" si="187"/>
        <v>420</v>
      </c>
      <c r="W483" s="35">
        <f t="shared" ca="1" si="188"/>
        <v>44198.006944444445</v>
      </c>
      <c r="X483" s="6" t="str">
        <f t="shared" ca="1" si="189"/>
        <v>Late</v>
      </c>
      <c r="Y483" s="6">
        <f t="shared" ca="1" si="190"/>
        <v>3.4722222262644209E-3</v>
      </c>
      <c r="Z483" s="8">
        <f t="shared" ca="1" si="174"/>
        <v>0</v>
      </c>
      <c r="AA483" s="8">
        <f t="shared" ca="1" si="191"/>
        <v>5</v>
      </c>
      <c r="AB483" s="8">
        <f t="shared" ca="1" si="175"/>
        <v>50</v>
      </c>
    </row>
    <row r="484" spans="1:28">
      <c r="A484" s="3">
        <v>0.71527777777777801</v>
      </c>
      <c r="B484" s="34">
        <v>44197.715277777781</v>
      </c>
      <c r="C484" s="8">
        <f t="shared" ca="1" si="192"/>
        <v>0.41075368776210086</v>
      </c>
      <c r="D484" s="8">
        <f t="shared" ca="1" si="192"/>
        <v>0.14013552594262435</v>
      </c>
      <c r="E484">
        <f t="shared" ca="1" si="176"/>
        <v>3</v>
      </c>
      <c r="F484" s="6">
        <f t="shared" ca="1" si="177"/>
        <v>2.0833333333333333E-3</v>
      </c>
      <c r="G484" t="str">
        <f t="shared" ca="1" si="178"/>
        <v>Late</v>
      </c>
      <c r="H484" s="5">
        <f t="shared" ca="1" si="179"/>
        <v>0.71736111111111134</v>
      </c>
      <c r="I484">
        <f t="shared" ca="1" si="193"/>
        <v>0.80942860363669422</v>
      </c>
      <c r="J484">
        <f t="shared" ca="1" si="193"/>
        <v>0.54554645783095479</v>
      </c>
      <c r="K484">
        <f t="shared" ca="1" si="180"/>
        <v>25</v>
      </c>
      <c r="L484" s="5">
        <f t="shared" ca="1" si="181"/>
        <v>0.7347222222222225</v>
      </c>
      <c r="M484" s="27">
        <f t="shared" ca="1" si="194"/>
        <v>0.82931798529454159</v>
      </c>
      <c r="N484" s="27">
        <f t="shared" ca="1" si="194"/>
        <v>0.18184811296668424</v>
      </c>
      <c r="O484" s="8">
        <f t="shared" ca="1" si="182"/>
        <v>326</v>
      </c>
      <c r="P484" s="6">
        <f t="shared" ca="1" si="183"/>
        <v>0.22638888888888889</v>
      </c>
      <c r="Q484" s="5">
        <f t="shared" ca="1" si="184"/>
        <v>0.96111111111111136</v>
      </c>
      <c r="R484" s="27">
        <f t="shared" ca="1" si="195"/>
        <v>0.24462831521455575</v>
      </c>
      <c r="S484" s="27">
        <f t="shared" ca="1" si="195"/>
        <v>0.54962524871797569</v>
      </c>
      <c r="T484" s="27">
        <f t="shared" ca="1" si="185"/>
        <v>22</v>
      </c>
      <c r="U484" s="5">
        <f t="shared" ca="1" si="186"/>
        <v>0.97638888888888908</v>
      </c>
      <c r="V484" s="27">
        <f t="shared" ca="1" si="187"/>
        <v>376</v>
      </c>
      <c r="W484" s="35">
        <f t="shared" ca="1" si="188"/>
        <v>44197.976388888892</v>
      </c>
      <c r="X484" s="6" t="str">
        <f t="shared" ca="1" si="189"/>
        <v>Early Arrival</v>
      </c>
      <c r="Y484" s="6">
        <f t="shared" ca="1" si="190"/>
        <v>2.7083333327027503E-2</v>
      </c>
      <c r="Z484" s="8">
        <f t="shared" ca="1" si="174"/>
        <v>0</v>
      </c>
      <c r="AA484" s="8">
        <f t="shared" ca="1" si="191"/>
        <v>39</v>
      </c>
      <c r="AB484" s="8">
        <f t="shared" ca="1" si="175"/>
        <v>90</v>
      </c>
    </row>
    <row r="485" spans="1:28">
      <c r="A485" s="11">
        <v>0.71527777777777801</v>
      </c>
      <c r="B485" s="34">
        <v>44197.715277777781</v>
      </c>
      <c r="C485" s="8">
        <f t="shared" ca="1" si="192"/>
        <v>9.0515567347712045E-3</v>
      </c>
      <c r="D485" s="8">
        <f t="shared" ca="1" si="192"/>
        <v>0.21435675863361037</v>
      </c>
      <c r="E485">
        <f t="shared" ca="1" si="176"/>
        <v>5</v>
      </c>
      <c r="F485" s="6">
        <f t="shared" ca="1" si="177"/>
        <v>3.472222222222222E-3</v>
      </c>
      <c r="G485" t="str">
        <f t="shared" ca="1" si="178"/>
        <v>Late</v>
      </c>
      <c r="H485" s="5">
        <f t="shared" ca="1" si="179"/>
        <v>0.71875000000000022</v>
      </c>
      <c r="I485">
        <f t="shared" ca="1" si="193"/>
        <v>0.23000642648978142</v>
      </c>
      <c r="J485">
        <f t="shared" ca="1" si="193"/>
        <v>0.98381142519610965</v>
      </c>
      <c r="K485">
        <f t="shared" ca="1" si="180"/>
        <v>31</v>
      </c>
      <c r="L485" s="5">
        <f t="shared" ca="1" si="181"/>
        <v>0.74027777777777803</v>
      </c>
      <c r="M485" s="27">
        <f t="shared" ca="1" si="194"/>
        <v>0.92524352024744183</v>
      </c>
      <c r="N485" s="27">
        <f t="shared" ca="1" si="194"/>
        <v>7.4325018995791692E-2</v>
      </c>
      <c r="O485" s="8">
        <f t="shared" ca="1" si="182"/>
        <v>320</v>
      </c>
      <c r="P485" s="6">
        <f t="shared" ca="1" si="183"/>
        <v>0.22222222222222221</v>
      </c>
      <c r="Q485" s="5">
        <f t="shared" ca="1" si="184"/>
        <v>0.96250000000000024</v>
      </c>
      <c r="R485" s="27">
        <f t="shared" ca="1" si="195"/>
        <v>0.44243629559177078</v>
      </c>
      <c r="S485" s="27">
        <f t="shared" ca="1" si="195"/>
        <v>0.43377412272857563</v>
      </c>
      <c r="T485" s="27">
        <f t="shared" ca="1" si="185"/>
        <v>18</v>
      </c>
      <c r="U485" s="5">
        <f t="shared" ca="1" si="186"/>
        <v>0.9750000000000002</v>
      </c>
      <c r="V485" s="27">
        <f t="shared" ca="1" si="187"/>
        <v>374</v>
      </c>
      <c r="W485" s="35">
        <f t="shared" ca="1" si="188"/>
        <v>44197.975000000006</v>
      </c>
      <c r="X485" s="6" t="str">
        <f t="shared" ca="1" si="189"/>
        <v>Early Arrival</v>
      </c>
      <c r="Y485" s="6">
        <f t="shared" ca="1" si="190"/>
        <v>2.8472222213167697E-2</v>
      </c>
      <c r="Z485" s="8">
        <f t="shared" ca="1" si="174"/>
        <v>0</v>
      </c>
      <c r="AA485" s="8">
        <f t="shared" ca="1" si="191"/>
        <v>41</v>
      </c>
      <c r="AB485" s="8">
        <f t="shared" ca="1" si="175"/>
        <v>110</v>
      </c>
    </row>
    <row r="486" spans="1:28">
      <c r="A486" s="3">
        <v>0.71527777777777801</v>
      </c>
      <c r="B486" s="34">
        <v>44197.715277777781</v>
      </c>
      <c r="C486" s="8">
        <f t="shared" ca="1" si="192"/>
        <v>0.72281394230743812</v>
      </c>
      <c r="D486" s="8">
        <f t="shared" ca="1" si="192"/>
        <v>3.1396520908929859E-2</v>
      </c>
      <c r="E486">
        <f t="shared" ca="1" si="176"/>
        <v>0</v>
      </c>
      <c r="F486" s="6">
        <f t="shared" ca="1" si="177"/>
        <v>0</v>
      </c>
      <c r="G486" t="str">
        <f t="shared" ca="1" si="178"/>
        <v>On Time</v>
      </c>
      <c r="H486" s="5">
        <f t="shared" ca="1" si="179"/>
        <v>0.71527777777777801</v>
      </c>
      <c r="I486">
        <f t="shared" ca="1" si="193"/>
        <v>0.99773492475746528</v>
      </c>
      <c r="J486">
        <f t="shared" ca="1" si="193"/>
        <v>0.94146343251800391</v>
      </c>
      <c r="K486">
        <f t="shared" ca="1" si="180"/>
        <v>44</v>
      </c>
      <c r="L486" s="5">
        <f t="shared" ca="1" si="181"/>
        <v>0.74583333333333357</v>
      </c>
      <c r="M486" s="27">
        <f t="shared" ca="1" si="194"/>
        <v>0.48669494293598059</v>
      </c>
      <c r="N486" s="27">
        <f t="shared" ca="1" si="194"/>
        <v>0.50441682264363163</v>
      </c>
      <c r="O486" s="8">
        <f t="shared" ca="1" si="182"/>
        <v>345</v>
      </c>
      <c r="P486" s="6">
        <f t="shared" ca="1" si="183"/>
        <v>0.23958333333333334</v>
      </c>
      <c r="Q486" s="5">
        <f t="shared" ca="1" si="184"/>
        <v>0.98541666666666694</v>
      </c>
      <c r="R486" s="27">
        <f t="shared" ca="1" si="195"/>
        <v>6.9945129883393187E-2</v>
      </c>
      <c r="S486" s="27">
        <f t="shared" ca="1" si="195"/>
        <v>0.76779766367655533</v>
      </c>
      <c r="T486" s="27">
        <f t="shared" ca="1" si="185"/>
        <v>17</v>
      </c>
      <c r="U486" s="5">
        <f t="shared" ca="1" si="186"/>
        <v>0.99722222222222245</v>
      </c>
      <c r="V486" s="27">
        <f t="shared" ca="1" si="187"/>
        <v>406</v>
      </c>
      <c r="W486" s="35">
        <f t="shared" ca="1" si="188"/>
        <v>44197.997222222228</v>
      </c>
      <c r="X486" s="6" t="str">
        <f t="shared" ca="1" si="189"/>
        <v>Early Arrival</v>
      </c>
      <c r="Y486" s="6">
        <f t="shared" ca="1" si="190"/>
        <v>6.2499999912688509E-3</v>
      </c>
      <c r="Z486" s="8">
        <f t="shared" ca="1" si="174"/>
        <v>0</v>
      </c>
      <c r="AA486" s="8">
        <f t="shared" ca="1" si="191"/>
        <v>9</v>
      </c>
      <c r="AB486" s="8">
        <f t="shared" ca="1" si="175"/>
        <v>-90</v>
      </c>
    </row>
    <row r="487" spans="1:28">
      <c r="A487" s="11">
        <v>0.71527777777777801</v>
      </c>
      <c r="B487" s="34">
        <v>44197.715277777781</v>
      </c>
      <c r="C487" s="8">
        <f t="shared" ca="1" si="192"/>
        <v>0.48116783846255318</v>
      </c>
      <c r="D487" s="8">
        <f t="shared" ca="1" si="192"/>
        <v>0.69614605371074245</v>
      </c>
      <c r="E487">
        <f t="shared" ca="1" si="176"/>
        <v>26</v>
      </c>
      <c r="F487" s="6">
        <f t="shared" ca="1" si="177"/>
        <v>1.8055555555555557E-2</v>
      </c>
      <c r="G487" t="str">
        <f t="shared" ca="1" si="178"/>
        <v>Late</v>
      </c>
      <c r="H487" s="5">
        <f t="shared" ca="1" si="179"/>
        <v>0.73333333333333361</v>
      </c>
      <c r="I487">
        <f t="shared" ca="1" si="193"/>
        <v>0.73434246011723314</v>
      </c>
      <c r="J487">
        <f t="shared" ca="1" si="193"/>
        <v>0.13886135447334624</v>
      </c>
      <c r="K487">
        <f t="shared" ca="1" si="180"/>
        <v>14</v>
      </c>
      <c r="L487" s="5">
        <f t="shared" ca="1" si="181"/>
        <v>0.7430555555555558</v>
      </c>
      <c r="M487" s="27">
        <f t="shared" ca="1" si="194"/>
        <v>0.46037416978065815</v>
      </c>
      <c r="N487" s="27">
        <f t="shared" ca="1" si="194"/>
        <v>0.43677441595140654</v>
      </c>
      <c r="O487" s="8">
        <f t="shared" ca="1" si="182"/>
        <v>340</v>
      </c>
      <c r="P487" s="6">
        <f t="shared" ca="1" si="183"/>
        <v>0.23611111111111113</v>
      </c>
      <c r="Q487" s="5">
        <f t="shared" ca="1" si="184"/>
        <v>0.97916666666666696</v>
      </c>
      <c r="R487" s="27">
        <f t="shared" ca="1" si="195"/>
        <v>0.86163227359227468</v>
      </c>
      <c r="S487" s="27">
        <f t="shared" ca="1" si="195"/>
        <v>0.64904363626143746</v>
      </c>
      <c r="T487" s="27">
        <f t="shared" ca="1" si="185"/>
        <v>26</v>
      </c>
      <c r="U487" s="5">
        <f t="shared" ca="1" si="186"/>
        <v>0.99722222222222257</v>
      </c>
      <c r="V487" s="27">
        <f t="shared" ca="1" si="187"/>
        <v>406</v>
      </c>
      <c r="W487" s="35">
        <f t="shared" ca="1" si="188"/>
        <v>44197.997222222228</v>
      </c>
      <c r="X487" s="6" t="str">
        <f t="shared" ca="1" si="189"/>
        <v>Early Arrival</v>
      </c>
      <c r="Y487" s="6">
        <f t="shared" ca="1" si="190"/>
        <v>6.2499999912688509E-3</v>
      </c>
      <c r="Z487" s="8">
        <f t="shared" ca="1" si="174"/>
        <v>0</v>
      </c>
      <c r="AA487" s="8">
        <f t="shared" ca="1" si="191"/>
        <v>9</v>
      </c>
      <c r="AB487" s="8">
        <f t="shared" ca="1" si="175"/>
        <v>-90</v>
      </c>
    </row>
    <row r="488" spans="1:28">
      <c r="A488" s="3">
        <v>0.71527777777777801</v>
      </c>
      <c r="B488" s="34">
        <v>44197.715277777781</v>
      </c>
      <c r="C488" s="8">
        <f t="shared" ca="1" si="192"/>
        <v>0.53478582322186219</v>
      </c>
      <c r="D488" s="8">
        <f t="shared" ca="1" si="192"/>
        <v>0.50441516403712972</v>
      </c>
      <c r="E488">
        <f t="shared" ca="1" si="176"/>
        <v>15</v>
      </c>
      <c r="F488" s="6">
        <f t="shared" ca="1" si="177"/>
        <v>1.0416666666666666E-2</v>
      </c>
      <c r="G488" t="str">
        <f t="shared" ca="1" si="178"/>
        <v>Late</v>
      </c>
      <c r="H488" s="5">
        <f t="shared" ca="1" si="179"/>
        <v>0.72569444444444464</v>
      </c>
      <c r="I488">
        <f t="shared" ca="1" si="193"/>
        <v>0.72843168676532533</v>
      </c>
      <c r="J488">
        <f t="shared" ca="1" si="193"/>
        <v>0.75736470915590115</v>
      </c>
      <c r="K488">
        <f t="shared" ca="1" si="180"/>
        <v>33</v>
      </c>
      <c r="L488" s="5">
        <f t="shared" ca="1" si="181"/>
        <v>0.74861111111111134</v>
      </c>
      <c r="M488" s="27">
        <f t="shared" ca="1" si="194"/>
        <v>6.0191357106408883E-2</v>
      </c>
      <c r="N488" s="27">
        <f t="shared" ca="1" si="194"/>
        <v>0.78976782889291597</v>
      </c>
      <c r="O488" s="8">
        <f t="shared" ca="1" si="182"/>
        <v>354</v>
      </c>
      <c r="P488" s="6">
        <f t="shared" ca="1" si="183"/>
        <v>0.24583333333333335</v>
      </c>
      <c r="Q488" s="5">
        <f t="shared" ca="1" si="184"/>
        <v>0.99444444444444469</v>
      </c>
      <c r="R488" s="27">
        <f t="shared" ca="1" si="195"/>
        <v>5.5649321426083476E-2</v>
      </c>
      <c r="S488" s="27">
        <f t="shared" ca="1" si="195"/>
        <v>0.81086814131276763</v>
      </c>
      <c r="T488" s="27">
        <f t="shared" ca="1" si="185"/>
        <v>17</v>
      </c>
      <c r="U488" s="5">
        <f t="shared" ca="1" si="186"/>
        <v>1.0062500000000003</v>
      </c>
      <c r="V488" s="27">
        <f t="shared" ca="1" si="187"/>
        <v>419</v>
      </c>
      <c r="W488" s="35">
        <f t="shared" ca="1" si="188"/>
        <v>44198.006250000006</v>
      </c>
      <c r="X488" s="6" t="str">
        <f t="shared" ca="1" si="189"/>
        <v>Late</v>
      </c>
      <c r="Y488" s="6">
        <f t="shared" ca="1" si="190"/>
        <v>2.7777777868323028E-3</v>
      </c>
      <c r="Z488" s="8">
        <f t="shared" ca="1" si="174"/>
        <v>0</v>
      </c>
      <c r="AA488" s="8">
        <f t="shared" ca="1" si="191"/>
        <v>4</v>
      </c>
      <c r="AB488" s="8">
        <f t="shared" ca="1" si="175"/>
        <v>40</v>
      </c>
    </row>
    <row r="489" spans="1:28">
      <c r="A489" s="11">
        <v>0.71527777777777801</v>
      </c>
      <c r="B489" s="34">
        <v>44197.715277777781</v>
      </c>
      <c r="C489" s="8">
        <f t="shared" ca="1" si="192"/>
        <v>0.85363855599105432</v>
      </c>
      <c r="D489" s="8">
        <f t="shared" ca="1" si="192"/>
        <v>0.69106203196448235</v>
      </c>
      <c r="E489">
        <f t="shared" ca="1" si="176"/>
        <v>-4</v>
      </c>
      <c r="F489" s="6">
        <f t="shared" ca="1" si="177"/>
        <v>2.7777777777777779E-3</v>
      </c>
      <c r="G489" t="str">
        <f t="shared" ca="1" si="178"/>
        <v>Early Departure</v>
      </c>
      <c r="H489" s="5">
        <f t="shared" ca="1" si="179"/>
        <v>0.71250000000000024</v>
      </c>
      <c r="I489">
        <f t="shared" ca="1" si="193"/>
        <v>0.80648899791961071</v>
      </c>
      <c r="J489">
        <f t="shared" ca="1" si="193"/>
        <v>3.0642810650388319E-2</v>
      </c>
      <c r="K489">
        <f t="shared" ca="1" si="180"/>
        <v>11</v>
      </c>
      <c r="L489" s="5">
        <f t="shared" ca="1" si="181"/>
        <v>0.72013888888888911</v>
      </c>
      <c r="M489" s="27">
        <f t="shared" ca="1" si="194"/>
        <v>1.6282394950769996E-2</v>
      </c>
      <c r="N489" s="27">
        <f t="shared" ca="1" si="194"/>
        <v>0.62619184063795519</v>
      </c>
      <c r="O489" s="8">
        <f t="shared" ca="1" si="182"/>
        <v>348</v>
      </c>
      <c r="P489" s="6">
        <f t="shared" ca="1" si="183"/>
        <v>0.24166666666666667</v>
      </c>
      <c r="Q489" s="5">
        <f t="shared" ca="1" si="184"/>
        <v>0.9618055555555558</v>
      </c>
      <c r="R489" s="27">
        <f t="shared" ca="1" si="195"/>
        <v>0.75748423103480456</v>
      </c>
      <c r="S489" s="27">
        <f t="shared" ca="1" si="195"/>
        <v>0.96058391021121747</v>
      </c>
      <c r="T489" s="27">
        <f t="shared" ca="1" si="185"/>
        <v>46</v>
      </c>
      <c r="U489" s="5">
        <f t="shared" ca="1" si="186"/>
        <v>0.99375000000000024</v>
      </c>
      <c r="V489" s="27">
        <f t="shared" ca="1" si="187"/>
        <v>401</v>
      </c>
      <c r="W489" s="35">
        <f t="shared" ca="1" si="188"/>
        <v>44197.993750000001</v>
      </c>
      <c r="X489" s="6" t="str">
        <f t="shared" ca="1" si="189"/>
        <v>Early Arrival</v>
      </c>
      <c r="Y489" s="6">
        <f t="shared" ca="1" si="190"/>
        <v>9.7222222175332718E-3</v>
      </c>
      <c r="Z489" s="8">
        <f t="shared" ca="1" si="174"/>
        <v>0</v>
      </c>
      <c r="AA489" s="8">
        <f t="shared" ca="1" si="191"/>
        <v>14</v>
      </c>
      <c r="AB489" s="8">
        <f t="shared" ca="1" si="175"/>
        <v>-140</v>
      </c>
    </row>
    <row r="490" spans="1:28">
      <c r="A490" s="3">
        <v>0.71527777777777801</v>
      </c>
      <c r="B490" s="34">
        <v>44197.715277777781</v>
      </c>
      <c r="C490" s="8">
        <f t="shared" ca="1" si="192"/>
        <v>0.16984788520172944</v>
      </c>
      <c r="D490" s="8">
        <f t="shared" ca="1" si="192"/>
        <v>0.44814452807082139</v>
      </c>
      <c r="E490">
        <f t="shared" ca="1" si="176"/>
        <v>13</v>
      </c>
      <c r="F490" s="6">
        <f t="shared" ca="1" si="177"/>
        <v>9.0277777777777787E-3</v>
      </c>
      <c r="G490" t="str">
        <f t="shared" ca="1" si="178"/>
        <v>Late</v>
      </c>
      <c r="H490" s="5">
        <f t="shared" ca="1" si="179"/>
        <v>0.72430555555555576</v>
      </c>
      <c r="I490">
        <f t="shared" ca="1" si="193"/>
        <v>0.54865883827100936</v>
      </c>
      <c r="J490">
        <f t="shared" ca="1" si="193"/>
        <v>0.79050319692893822</v>
      </c>
      <c r="K490">
        <f t="shared" ca="1" si="180"/>
        <v>35</v>
      </c>
      <c r="L490" s="5">
        <f t="shared" ca="1" si="181"/>
        <v>0.74861111111111134</v>
      </c>
      <c r="M490" s="27">
        <f t="shared" ca="1" si="194"/>
        <v>0.44607816818546275</v>
      </c>
      <c r="N490" s="27">
        <f t="shared" ca="1" si="194"/>
        <v>0.72078373790208228</v>
      </c>
      <c r="O490" s="8">
        <f t="shared" ca="1" si="182"/>
        <v>361</v>
      </c>
      <c r="P490" s="6">
        <f t="shared" ca="1" si="183"/>
        <v>0.25069444444444444</v>
      </c>
      <c r="Q490" s="5">
        <f t="shared" ca="1" si="184"/>
        <v>0.99930555555555578</v>
      </c>
      <c r="R490" s="27">
        <f t="shared" ca="1" si="195"/>
        <v>0.2856032204474318</v>
      </c>
      <c r="S490" s="27">
        <f t="shared" ca="1" si="195"/>
        <v>0.74327669828272958</v>
      </c>
      <c r="T490" s="27">
        <f t="shared" ca="1" si="185"/>
        <v>31</v>
      </c>
      <c r="U490" s="5">
        <f t="shared" ca="1" si="186"/>
        <v>1.0208333333333335</v>
      </c>
      <c r="V490" s="27">
        <f t="shared" ca="1" si="187"/>
        <v>440</v>
      </c>
      <c r="W490" s="35">
        <f t="shared" ca="1" si="188"/>
        <v>44198.020833333336</v>
      </c>
      <c r="X490" s="6" t="str">
        <f t="shared" ca="1" si="189"/>
        <v>Late</v>
      </c>
      <c r="Y490" s="6">
        <f t="shared" ca="1" si="190"/>
        <v>1.7361111116770189E-2</v>
      </c>
      <c r="Z490" s="8">
        <f t="shared" ca="1" si="174"/>
        <v>0</v>
      </c>
      <c r="AA490" s="8">
        <f t="shared" ca="1" si="191"/>
        <v>25</v>
      </c>
      <c r="AB490" s="8">
        <f t="shared" ca="1" si="175"/>
        <v>250</v>
      </c>
    </row>
    <row r="491" spans="1:28">
      <c r="A491" s="11">
        <v>0.71527777777777801</v>
      </c>
      <c r="B491" s="34">
        <v>44197.715277777781</v>
      </c>
      <c r="C491" s="8">
        <f t="shared" ca="1" si="192"/>
        <v>0.13127456745029675</v>
      </c>
      <c r="D491" s="8">
        <f t="shared" ca="1" si="192"/>
        <v>1.2632859503871607E-3</v>
      </c>
      <c r="E491">
        <f t="shared" ca="1" si="176"/>
        <v>0</v>
      </c>
      <c r="F491" s="6">
        <f t="shared" ca="1" si="177"/>
        <v>0</v>
      </c>
      <c r="G491" t="str">
        <f t="shared" ca="1" si="178"/>
        <v>On Time</v>
      </c>
      <c r="H491" s="5">
        <f t="shared" ca="1" si="179"/>
        <v>0.71527777777777801</v>
      </c>
      <c r="I491">
        <f t="shared" ca="1" si="193"/>
        <v>0.87712920732698352</v>
      </c>
      <c r="J491">
        <f t="shared" ca="1" si="193"/>
        <v>0.12922148636420894</v>
      </c>
      <c r="K491">
        <f t="shared" ca="1" si="180"/>
        <v>13</v>
      </c>
      <c r="L491" s="5">
        <f t="shared" ca="1" si="181"/>
        <v>0.72430555555555576</v>
      </c>
      <c r="M491" s="27">
        <f t="shared" ca="1" si="194"/>
        <v>0.80569673705852618</v>
      </c>
      <c r="N491" s="27">
        <f t="shared" ca="1" si="194"/>
        <v>0.2278002895000979</v>
      </c>
      <c r="O491" s="8">
        <f t="shared" ca="1" si="182"/>
        <v>328</v>
      </c>
      <c r="P491" s="6">
        <f t="shared" ca="1" si="183"/>
        <v>0.22777777777777777</v>
      </c>
      <c r="Q491" s="5">
        <f t="shared" ca="1" si="184"/>
        <v>0.9520833333333335</v>
      </c>
      <c r="R491" s="27">
        <f t="shared" ca="1" si="195"/>
        <v>5.8692235904547307E-2</v>
      </c>
      <c r="S491" s="27">
        <f t="shared" ca="1" si="195"/>
        <v>0.82787425004852044</v>
      </c>
      <c r="T491" s="27">
        <f t="shared" ca="1" si="185"/>
        <v>17</v>
      </c>
      <c r="U491" s="5">
        <f t="shared" ca="1" si="186"/>
        <v>0.96388888888888902</v>
      </c>
      <c r="V491" s="27">
        <f t="shared" ca="1" si="187"/>
        <v>358</v>
      </c>
      <c r="W491" s="35">
        <f t="shared" ca="1" si="188"/>
        <v>44197.963888888895</v>
      </c>
      <c r="X491" s="6" t="str">
        <f t="shared" ca="1" si="189"/>
        <v>Early Arrival</v>
      </c>
      <c r="Y491" s="6">
        <f t="shared" ca="1" si="190"/>
        <v>3.958333332411712E-2</v>
      </c>
      <c r="Z491" s="8">
        <f t="shared" ca="1" si="174"/>
        <v>0</v>
      </c>
      <c r="AA491" s="8">
        <f t="shared" ca="1" si="191"/>
        <v>57</v>
      </c>
      <c r="AB491" s="8">
        <f t="shared" ca="1" si="175"/>
        <v>270</v>
      </c>
    </row>
    <row r="492" spans="1:28">
      <c r="A492" s="3">
        <v>0.71527777777777801</v>
      </c>
      <c r="B492" s="34">
        <v>44197.715277777781</v>
      </c>
      <c r="C492" s="8">
        <f t="shared" ca="1" si="192"/>
        <v>0.93317994145980088</v>
      </c>
      <c r="D492" s="8">
        <f t="shared" ca="1" si="192"/>
        <v>9.1109890069564492E-2</v>
      </c>
      <c r="E492">
        <f t="shared" ca="1" si="176"/>
        <v>0</v>
      </c>
      <c r="F492" s="6">
        <f t="shared" ca="1" si="177"/>
        <v>0</v>
      </c>
      <c r="G492" t="str">
        <f t="shared" ca="1" si="178"/>
        <v>On Time</v>
      </c>
      <c r="H492" s="5">
        <f t="shared" ca="1" si="179"/>
        <v>0.71527777777777801</v>
      </c>
      <c r="I492">
        <f t="shared" ca="1" si="193"/>
        <v>0.42992221323388269</v>
      </c>
      <c r="J492">
        <f t="shared" ca="1" si="193"/>
        <v>0.17771990999982012</v>
      </c>
      <c r="K492">
        <f t="shared" ca="1" si="180"/>
        <v>14</v>
      </c>
      <c r="L492" s="5">
        <f t="shared" ca="1" si="181"/>
        <v>0.7250000000000002</v>
      </c>
      <c r="M492" s="27">
        <f t="shared" ca="1" si="194"/>
        <v>0.9731800937174343</v>
      </c>
      <c r="N492" s="27">
        <f t="shared" ca="1" si="194"/>
        <v>0.19016862884806862</v>
      </c>
      <c r="O492" s="8">
        <f t="shared" ca="1" si="182"/>
        <v>326</v>
      </c>
      <c r="P492" s="6">
        <f t="shared" ca="1" si="183"/>
        <v>0.22638888888888889</v>
      </c>
      <c r="Q492" s="5">
        <f t="shared" ca="1" si="184"/>
        <v>0.95138888888888906</v>
      </c>
      <c r="R492" s="27">
        <f t="shared" ca="1" si="195"/>
        <v>0.50859283169402936</v>
      </c>
      <c r="S492" s="27">
        <f t="shared" ca="1" si="195"/>
        <v>4.6297861086965542E-2</v>
      </c>
      <c r="T492" s="27">
        <f t="shared" ca="1" si="185"/>
        <v>7</v>
      </c>
      <c r="U492" s="5">
        <f t="shared" ca="1" si="186"/>
        <v>0.95625000000000016</v>
      </c>
      <c r="V492" s="27">
        <f t="shared" ca="1" si="187"/>
        <v>347</v>
      </c>
      <c r="W492" s="35">
        <f t="shared" ca="1" si="188"/>
        <v>44197.956250000003</v>
      </c>
      <c r="X492" s="6" t="str">
        <f t="shared" ca="1" si="189"/>
        <v>Early Arrival</v>
      </c>
      <c r="Y492" s="6">
        <f t="shared" ca="1" si="190"/>
        <v>4.722222221607808E-2</v>
      </c>
      <c r="Z492" s="8">
        <f t="shared" ca="1" si="174"/>
        <v>1</v>
      </c>
      <c r="AA492" s="8">
        <f t="shared" ca="1" si="191"/>
        <v>8</v>
      </c>
      <c r="AB492" s="8">
        <f t="shared" ca="1" si="175"/>
        <v>380</v>
      </c>
    </row>
    <row r="493" spans="1:28">
      <c r="A493" s="11">
        <v>0.71527777777777801</v>
      </c>
      <c r="B493" s="34">
        <v>44197.715277777781</v>
      </c>
      <c r="C493" s="8">
        <f t="shared" ca="1" si="192"/>
        <v>0.85441728251976945</v>
      </c>
      <c r="D493" s="8">
        <f t="shared" ca="1" si="192"/>
        <v>0.95764571325353376</v>
      </c>
      <c r="E493">
        <f t="shared" ca="1" si="176"/>
        <v>-10</v>
      </c>
      <c r="F493" s="6">
        <f t="shared" ca="1" si="177"/>
        <v>6.9444444444444441E-3</v>
      </c>
      <c r="G493" t="str">
        <f t="shared" ca="1" si="178"/>
        <v>Early Departure</v>
      </c>
      <c r="H493" s="5">
        <f t="shared" ca="1" si="179"/>
        <v>0.70833333333333359</v>
      </c>
      <c r="I493">
        <f t="shared" ca="1" si="193"/>
        <v>8.7658028621586892E-2</v>
      </c>
      <c r="J493">
        <f t="shared" ca="1" si="193"/>
        <v>0.4475538503838028</v>
      </c>
      <c r="K493">
        <f t="shared" ca="1" si="180"/>
        <v>21</v>
      </c>
      <c r="L493" s="5">
        <f t="shared" ca="1" si="181"/>
        <v>0.72291666666666687</v>
      </c>
      <c r="M493" s="27">
        <f t="shared" ca="1" si="194"/>
        <v>0.25865404299663941</v>
      </c>
      <c r="N493" s="27">
        <f t="shared" ca="1" si="194"/>
        <v>0.63620640483868718</v>
      </c>
      <c r="O493" s="8">
        <f t="shared" ca="1" si="182"/>
        <v>348</v>
      </c>
      <c r="P493" s="6">
        <f t="shared" ca="1" si="183"/>
        <v>0.24166666666666667</v>
      </c>
      <c r="Q493" s="5">
        <f t="shared" ca="1" si="184"/>
        <v>0.96458333333333357</v>
      </c>
      <c r="R493" s="27">
        <f t="shared" ca="1" si="195"/>
        <v>0.66265229451494367</v>
      </c>
      <c r="S493" s="27">
        <f t="shared" ca="1" si="195"/>
        <v>0.14971152050696535</v>
      </c>
      <c r="T493" s="27">
        <f t="shared" ca="1" si="185"/>
        <v>10</v>
      </c>
      <c r="U493" s="5">
        <f t="shared" ca="1" si="186"/>
        <v>0.97152777777777799</v>
      </c>
      <c r="V493" s="27">
        <f t="shared" ca="1" si="187"/>
        <v>369</v>
      </c>
      <c r="W493" s="35">
        <f t="shared" ca="1" si="188"/>
        <v>44197.97152777778</v>
      </c>
      <c r="X493" s="6" t="str">
        <f t="shared" ca="1" si="189"/>
        <v>Early Arrival</v>
      </c>
      <c r="Y493" s="6">
        <f t="shared" ca="1" si="190"/>
        <v>3.1944444439432118E-2</v>
      </c>
      <c r="Z493" s="8">
        <f t="shared" ca="1" si="174"/>
        <v>0</v>
      </c>
      <c r="AA493" s="8">
        <f t="shared" ca="1" si="191"/>
        <v>46</v>
      </c>
      <c r="AB493" s="8">
        <f t="shared" ca="1" si="175"/>
        <v>160</v>
      </c>
    </row>
    <row r="494" spans="1:28">
      <c r="A494" s="3">
        <v>0.71527777777777801</v>
      </c>
      <c r="B494" s="34">
        <v>44197.715277777781</v>
      </c>
      <c r="C494" s="8">
        <f t="shared" ca="1" si="192"/>
        <v>0.69326185816208785</v>
      </c>
      <c r="D494" s="8">
        <f t="shared" ca="1" si="192"/>
        <v>0.83715358760534153</v>
      </c>
      <c r="E494">
        <f t="shared" ca="1" si="176"/>
        <v>-6</v>
      </c>
      <c r="F494" s="6">
        <f t="shared" ca="1" si="177"/>
        <v>4.1666666666666666E-3</v>
      </c>
      <c r="G494" t="str">
        <f t="shared" ca="1" si="178"/>
        <v>Early Departure</v>
      </c>
      <c r="H494" s="5">
        <f t="shared" ca="1" si="179"/>
        <v>0.71111111111111136</v>
      </c>
      <c r="I494">
        <f t="shared" ca="1" si="193"/>
        <v>0.8422609128315508</v>
      </c>
      <c r="J494">
        <f t="shared" ca="1" si="193"/>
        <v>0.14687936589830786</v>
      </c>
      <c r="K494">
        <f t="shared" ca="1" si="180"/>
        <v>14</v>
      </c>
      <c r="L494" s="5">
        <f t="shared" ca="1" si="181"/>
        <v>0.72083333333333355</v>
      </c>
      <c r="M494" s="27">
        <f t="shared" ca="1" si="194"/>
        <v>0.19793137761048274</v>
      </c>
      <c r="N494" s="27">
        <f t="shared" ca="1" si="194"/>
        <v>0.36843454146148391</v>
      </c>
      <c r="O494" s="8">
        <f t="shared" ca="1" si="182"/>
        <v>336</v>
      </c>
      <c r="P494" s="6">
        <f t="shared" ca="1" si="183"/>
        <v>0.23333333333333331</v>
      </c>
      <c r="Q494" s="5">
        <f t="shared" ca="1" si="184"/>
        <v>0.95416666666666683</v>
      </c>
      <c r="R494" s="27">
        <f t="shared" ca="1" si="195"/>
        <v>0.43856516357987907</v>
      </c>
      <c r="S494" s="27">
        <f t="shared" ca="1" si="195"/>
        <v>0.88838888965615104</v>
      </c>
      <c r="T494" s="27">
        <f t="shared" ca="1" si="185"/>
        <v>39</v>
      </c>
      <c r="U494" s="5">
        <f t="shared" ca="1" si="186"/>
        <v>0.98125000000000018</v>
      </c>
      <c r="V494" s="27">
        <f t="shared" ca="1" si="187"/>
        <v>383</v>
      </c>
      <c r="W494" s="35">
        <f t="shared" ca="1" si="188"/>
        <v>44197.981250000004</v>
      </c>
      <c r="X494" s="6" t="str">
        <f t="shared" ca="1" si="189"/>
        <v>Early Arrival</v>
      </c>
      <c r="Y494" s="6">
        <f t="shared" ca="1" si="190"/>
        <v>2.2222222214622889E-2</v>
      </c>
      <c r="Z494" s="8">
        <f t="shared" ca="1" si="174"/>
        <v>0</v>
      </c>
      <c r="AA494" s="8">
        <f t="shared" ca="1" si="191"/>
        <v>32</v>
      </c>
      <c r="AB494" s="8">
        <f t="shared" ca="1" si="175"/>
        <v>20</v>
      </c>
    </row>
    <row r="495" spans="1:28">
      <c r="A495" s="11">
        <v>0.71527777777777801</v>
      </c>
      <c r="B495" s="34">
        <v>44197.715277777781</v>
      </c>
      <c r="C495" s="8">
        <f t="shared" ca="1" si="192"/>
        <v>0.34097353424256904</v>
      </c>
      <c r="D495" s="8">
        <f t="shared" ca="1" si="192"/>
        <v>0.17175962857725036</v>
      </c>
      <c r="E495">
        <f t="shared" ca="1" si="176"/>
        <v>4</v>
      </c>
      <c r="F495" s="6">
        <f t="shared" ca="1" si="177"/>
        <v>2.7777777777777779E-3</v>
      </c>
      <c r="G495" t="str">
        <f t="shared" ca="1" si="178"/>
        <v>Late</v>
      </c>
      <c r="H495" s="5">
        <f t="shared" ca="1" si="179"/>
        <v>0.71805555555555578</v>
      </c>
      <c r="I495">
        <f t="shared" ca="1" si="193"/>
        <v>0.39350700710870701</v>
      </c>
      <c r="J495">
        <f t="shared" ca="1" si="193"/>
        <v>0.45295637265896527</v>
      </c>
      <c r="K495">
        <f t="shared" ca="1" si="180"/>
        <v>22</v>
      </c>
      <c r="L495" s="5">
        <f t="shared" ca="1" si="181"/>
        <v>0.7333333333333335</v>
      </c>
      <c r="M495" s="27">
        <f t="shared" ca="1" si="194"/>
        <v>0.56190457173751218</v>
      </c>
      <c r="N495" s="27">
        <f t="shared" ca="1" si="194"/>
        <v>0.97184959449385233</v>
      </c>
      <c r="O495" s="8">
        <f t="shared" ca="1" si="182"/>
        <v>395</v>
      </c>
      <c r="P495" s="6">
        <f t="shared" ca="1" si="183"/>
        <v>0.27430555555555552</v>
      </c>
      <c r="Q495" s="5">
        <f t="shared" ca="1" si="184"/>
        <v>1.007638888888889</v>
      </c>
      <c r="R495" s="27">
        <f t="shared" ca="1" si="195"/>
        <v>0.45605527845588434</v>
      </c>
      <c r="S495" s="27">
        <f t="shared" ca="1" si="195"/>
        <v>0.8338153426069469</v>
      </c>
      <c r="T495" s="27">
        <f t="shared" ca="1" si="185"/>
        <v>36</v>
      </c>
      <c r="U495" s="5">
        <f t="shared" ca="1" si="186"/>
        <v>1.0326388888888889</v>
      </c>
      <c r="V495" s="27">
        <f t="shared" ca="1" si="187"/>
        <v>457</v>
      </c>
      <c r="W495" s="35">
        <f t="shared" ca="1" si="188"/>
        <v>44198.032638888893</v>
      </c>
      <c r="X495" s="6" t="str">
        <f t="shared" ca="1" si="189"/>
        <v>Late</v>
      </c>
      <c r="Y495" s="6">
        <f t="shared" ca="1" si="190"/>
        <v>2.9166666674427688E-2</v>
      </c>
      <c r="Z495" s="8">
        <f t="shared" ca="1" si="174"/>
        <v>0</v>
      </c>
      <c r="AA495" s="8">
        <f t="shared" ca="1" si="191"/>
        <v>42</v>
      </c>
      <c r="AB495" s="8">
        <f t="shared" ca="1" si="175"/>
        <v>420</v>
      </c>
    </row>
    <row r="496" spans="1:28">
      <c r="A496" s="3">
        <v>0.71527777777777801</v>
      </c>
      <c r="B496" s="34">
        <v>44197.715277777781</v>
      </c>
      <c r="C496" s="8">
        <f t="shared" ca="1" si="192"/>
        <v>0.661643881803195</v>
      </c>
      <c r="D496" s="8">
        <f t="shared" ca="1" si="192"/>
        <v>0.62801275474133289</v>
      </c>
      <c r="E496">
        <f t="shared" ca="1" si="176"/>
        <v>-3</v>
      </c>
      <c r="F496" s="6">
        <f t="shared" ca="1" si="177"/>
        <v>2.0833333333333333E-3</v>
      </c>
      <c r="G496" t="str">
        <f t="shared" ca="1" si="178"/>
        <v>Early Departure</v>
      </c>
      <c r="H496" s="5">
        <f t="shared" ca="1" si="179"/>
        <v>0.71319444444444469</v>
      </c>
      <c r="I496">
        <f t="shared" ca="1" si="193"/>
        <v>2.3068801660848015E-2</v>
      </c>
      <c r="J496">
        <f t="shared" ca="1" si="193"/>
        <v>0.10704408089089112</v>
      </c>
      <c r="K496">
        <f t="shared" ca="1" si="180"/>
        <v>11</v>
      </c>
      <c r="L496" s="5">
        <f t="shared" ca="1" si="181"/>
        <v>0.72083333333333355</v>
      </c>
      <c r="M496" s="27">
        <f t="shared" ca="1" si="194"/>
        <v>0.40271319085063217</v>
      </c>
      <c r="N496" s="27">
        <f t="shared" ca="1" si="194"/>
        <v>0.22844207397539418</v>
      </c>
      <c r="O496" s="8">
        <f t="shared" ca="1" si="182"/>
        <v>328</v>
      </c>
      <c r="P496" s="6">
        <f t="shared" ca="1" si="183"/>
        <v>0.22777777777777777</v>
      </c>
      <c r="Q496" s="5">
        <f t="shared" ca="1" si="184"/>
        <v>0.94861111111111129</v>
      </c>
      <c r="R496" s="27">
        <f t="shared" ca="1" si="195"/>
        <v>0.7837449571847338</v>
      </c>
      <c r="S496" s="27">
        <f t="shared" ca="1" si="195"/>
        <v>0.24617473643658505</v>
      </c>
      <c r="T496" s="27">
        <f t="shared" ca="1" si="185"/>
        <v>13</v>
      </c>
      <c r="U496" s="5">
        <f t="shared" ca="1" si="186"/>
        <v>0.95763888888888904</v>
      </c>
      <c r="V496" s="27">
        <f t="shared" ca="1" si="187"/>
        <v>349</v>
      </c>
      <c r="W496" s="35">
        <f t="shared" ca="1" si="188"/>
        <v>44197.957638888889</v>
      </c>
      <c r="X496" s="6" t="str">
        <f t="shared" ca="1" si="189"/>
        <v>Early Arrival</v>
      </c>
      <c r="Y496" s="6">
        <f t="shared" ca="1" si="190"/>
        <v>4.5833333329937886E-2</v>
      </c>
      <c r="Z496" s="8">
        <f t="shared" ca="1" si="174"/>
        <v>1</v>
      </c>
      <c r="AA496" s="8">
        <f t="shared" ca="1" si="191"/>
        <v>6</v>
      </c>
      <c r="AB496" s="8">
        <f t="shared" ca="1" si="175"/>
        <v>360</v>
      </c>
    </row>
    <row r="497" spans="1:28">
      <c r="A497" s="11">
        <v>0.71527777777777801</v>
      </c>
      <c r="B497" s="34">
        <v>44197.715277777781</v>
      </c>
      <c r="C497" s="8">
        <f t="shared" ca="1" si="192"/>
        <v>0.21821876475692081</v>
      </c>
      <c r="D497" s="8">
        <f t="shared" ca="1" si="192"/>
        <v>3.9858617130963059E-2</v>
      </c>
      <c r="E497">
        <f t="shared" ca="1" si="176"/>
        <v>1</v>
      </c>
      <c r="F497" s="6">
        <f t="shared" ca="1" si="177"/>
        <v>6.9444444444444447E-4</v>
      </c>
      <c r="G497" t="str">
        <f t="shared" ca="1" si="178"/>
        <v>Late</v>
      </c>
      <c r="H497" s="5">
        <f t="shared" ca="1" si="179"/>
        <v>0.71597222222222245</v>
      </c>
      <c r="I497">
        <f t="shared" ca="1" si="193"/>
        <v>0.22423400750156741</v>
      </c>
      <c r="J497">
        <f t="shared" ca="1" si="193"/>
        <v>1.4943410470758645E-2</v>
      </c>
      <c r="K497">
        <f t="shared" ca="1" si="180"/>
        <v>5</v>
      </c>
      <c r="L497" s="5">
        <f t="shared" ca="1" si="181"/>
        <v>0.71944444444444466</v>
      </c>
      <c r="M497" s="27">
        <f t="shared" ca="1" si="194"/>
        <v>0.61325200494101251</v>
      </c>
      <c r="N497" s="27">
        <f t="shared" ca="1" si="194"/>
        <v>0.46445339964509036</v>
      </c>
      <c r="O497" s="8">
        <f t="shared" ca="1" si="182"/>
        <v>342</v>
      </c>
      <c r="P497" s="6">
        <f t="shared" ca="1" si="183"/>
        <v>0.23750000000000002</v>
      </c>
      <c r="Q497" s="5">
        <f t="shared" ca="1" si="184"/>
        <v>0.95694444444444471</v>
      </c>
      <c r="R497" s="27">
        <f t="shared" ca="1" si="195"/>
        <v>1.350052484474551E-2</v>
      </c>
      <c r="S497" s="27">
        <f t="shared" ca="1" si="195"/>
        <v>8.1160638552516207E-2</v>
      </c>
      <c r="T497" s="27">
        <f t="shared" ca="1" si="185"/>
        <v>8</v>
      </c>
      <c r="U497" s="5">
        <f t="shared" ca="1" si="186"/>
        <v>0.96250000000000024</v>
      </c>
      <c r="V497" s="27">
        <f t="shared" ca="1" si="187"/>
        <v>356</v>
      </c>
      <c r="W497" s="35">
        <f t="shared" ca="1" si="188"/>
        <v>44197.962500000001</v>
      </c>
      <c r="X497" s="6" t="str">
        <f t="shared" ca="1" si="189"/>
        <v>Early Arrival</v>
      </c>
      <c r="Y497" s="6">
        <f t="shared" ca="1" si="190"/>
        <v>4.0972222217533272E-2</v>
      </c>
      <c r="Z497" s="8">
        <f t="shared" ca="1" si="174"/>
        <v>0</v>
      </c>
      <c r="AA497" s="8">
        <f t="shared" ca="1" si="191"/>
        <v>59</v>
      </c>
      <c r="AB497" s="8">
        <f t="shared" ca="1" si="175"/>
        <v>290</v>
      </c>
    </row>
    <row r="498" spans="1:28">
      <c r="A498" s="3">
        <v>0.71527777777777801</v>
      </c>
      <c r="B498" s="34">
        <v>44197.715277777781</v>
      </c>
      <c r="C498" s="8">
        <f t="shared" ca="1" si="192"/>
        <v>4.7520037627035272E-2</v>
      </c>
      <c r="D498" s="8">
        <f t="shared" ca="1" si="192"/>
        <v>0.7174942715022784</v>
      </c>
      <c r="E498">
        <f t="shared" ca="1" si="176"/>
        <v>28</v>
      </c>
      <c r="F498" s="6">
        <f t="shared" ca="1" si="177"/>
        <v>1.9444444444444445E-2</v>
      </c>
      <c r="G498" t="str">
        <f t="shared" ca="1" si="178"/>
        <v>Late</v>
      </c>
      <c r="H498" s="5">
        <f t="shared" ca="1" si="179"/>
        <v>0.7347222222222225</v>
      </c>
      <c r="I498">
        <f t="shared" ca="1" si="193"/>
        <v>5.0363356963362138E-2</v>
      </c>
      <c r="J498">
        <f t="shared" ca="1" si="193"/>
        <v>0.75813989545019522</v>
      </c>
      <c r="K498">
        <f t="shared" ca="1" si="180"/>
        <v>27</v>
      </c>
      <c r="L498" s="5">
        <f t="shared" ca="1" si="181"/>
        <v>0.75347222222222254</v>
      </c>
      <c r="M498" s="27">
        <f t="shared" ca="1" si="194"/>
        <v>0.1468076948188145</v>
      </c>
      <c r="N498" s="27">
        <f t="shared" ca="1" si="194"/>
        <v>0.91457657470975606</v>
      </c>
      <c r="O498" s="8">
        <f t="shared" ca="1" si="182"/>
        <v>358</v>
      </c>
      <c r="P498" s="6">
        <f t="shared" ca="1" si="183"/>
        <v>0.24861111111111112</v>
      </c>
      <c r="Q498" s="5">
        <f t="shared" ca="1" si="184"/>
        <v>1.0020833333333337</v>
      </c>
      <c r="R498" s="27">
        <f t="shared" ca="1" si="195"/>
        <v>0.2518958002976508</v>
      </c>
      <c r="S498" s="27">
        <f t="shared" ca="1" si="195"/>
        <v>0.61508331750373091</v>
      </c>
      <c r="T498" s="27">
        <f t="shared" ca="1" si="185"/>
        <v>25</v>
      </c>
      <c r="U498" s="5">
        <f t="shared" ca="1" si="186"/>
        <v>1.0194444444444448</v>
      </c>
      <c r="V498" s="27">
        <f t="shared" ca="1" si="187"/>
        <v>438</v>
      </c>
      <c r="W498" s="35">
        <f t="shared" ca="1" si="188"/>
        <v>44198.01944444445</v>
      </c>
      <c r="X498" s="6" t="str">
        <f t="shared" ca="1" si="189"/>
        <v>Late</v>
      </c>
      <c r="Y498" s="6">
        <f t="shared" ca="1" si="190"/>
        <v>1.5972222230629995E-2</v>
      </c>
      <c r="Z498" s="8">
        <f t="shared" ca="1" si="174"/>
        <v>0</v>
      </c>
      <c r="AA498" s="8">
        <f t="shared" ca="1" si="191"/>
        <v>23</v>
      </c>
      <c r="AB498" s="8">
        <f t="shared" ca="1" si="175"/>
        <v>230</v>
      </c>
    </row>
    <row r="499" spans="1:28">
      <c r="A499" s="11">
        <v>0.71527777777777801</v>
      </c>
      <c r="B499" s="34">
        <v>44197.715277777781</v>
      </c>
      <c r="C499" s="8">
        <f t="shared" ca="1" si="192"/>
        <v>0.99191043759405129</v>
      </c>
      <c r="D499" s="8">
        <f t="shared" ca="1" si="192"/>
        <v>0.78755378687764377</v>
      </c>
      <c r="E499">
        <f t="shared" ca="1" si="176"/>
        <v>0</v>
      </c>
      <c r="F499" s="6">
        <f t="shared" ca="1" si="177"/>
        <v>0</v>
      </c>
      <c r="G499" t="str">
        <f t="shared" ca="1" si="178"/>
        <v>On Time</v>
      </c>
      <c r="H499" s="5">
        <f t="shared" ca="1" si="179"/>
        <v>0.71527777777777801</v>
      </c>
      <c r="I499">
        <f t="shared" ca="1" si="193"/>
        <v>0.93927037964947402</v>
      </c>
      <c r="J499">
        <f t="shared" ca="1" si="193"/>
        <v>5.9600956250503989E-3</v>
      </c>
      <c r="K499">
        <f t="shared" ca="1" si="180"/>
        <v>10</v>
      </c>
      <c r="L499" s="5">
        <f t="shared" ca="1" si="181"/>
        <v>0.72222222222222243</v>
      </c>
      <c r="M499" s="27">
        <f t="shared" ca="1" si="194"/>
        <v>0.85125071127719332</v>
      </c>
      <c r="N499" s="27">
        <f t="shared" ca="1" si="194"/>
        <v>0.98246761824295137</v>
      </c>
      <c r="O499" s="8">
        <f t="shared" ca="1" si="182"/>
        <v>399</v>
      </c>
      <c r="P499" s="6">
        <f t="shared" ca="1" si="183"/>
        <v>0.27708333333333335</v>
      </c>
      <c r="Q499" s="5">
        <f t="shared" ca="1" si="184"/>
        <v>0.99930555555555578</v>
      </c>
      <c r="R499" s="27">
        <f t="shared" ca="1" si="195"/>
        <v>0.31757078294003149</v>
      </c>
      <c r="S499" s="27">
        <f t="shared" ca="1" si="195"/>
        <v>0.40649492808133103</v>
      </c>
      <c r="T499" s="27">
        <f t="shared" ca="1" si="185"/>
        <v>18</v>
      </c>
      <c r="U499" s="5">
        <f t="shared" ca="1" si="186"/>
        <v>1.0118055555555558</v>
      </c>
      <c r="V499" s="27">
        <f t="shared" ca="1" si="187"/>
        <v>427</v>
      </c>
      <c r="W499" s="35">
        <f t="shared" ca="1" si="188"/>
        <v>44198.011805555558</v>
      </c>
      <c r="X499" s="6" t="str">
        <f t="shared" ca="1" si="189"/>
        <v>Late</v>
      </c>
      <c r="Y499" s="6">
        <f t="shared" ca="1" si="190"/>
        <v>8.3333333386690356E-3</v>
      </c>
      <c r="Z499" s="8">
        <f t="shared" ca="1" si="174"/>
        <v>0</v>
      </c>
      <c r="AA499" s="8">
        <f t="shared" ca="1" si="191"/>
        <v>12</v>
      </c>
      <c r="AB499" s="8">
        <f t="shared" ca="1" si="175"/>
        <v>120</v>
      </c>
    </row>
    <row r="500" spans="1:28">
      <c r="A500" s="3">
        <v>0.71527777777777801</v>
      </c>
      <c r="B500" s="34">
        <v>44197.715277777781</v>
      </c>
      <c r="C500" s="8">
        <f t="shared" ca="1" si="192"/>
        <v>1.8353074582876716E-2</v>
      </c>
      <c r="D500" s="8">
        <f t="shared" ca="1" si="192"/>
        <v>0.47196849412222441</v>
      </c>
      <c r="E500">
        <f t="shared" ca="1" si="176"/>
        <v>14</v>
      </c>
      <c r="F500" s="6">
        <f t="shared" ca="1" si="177"/>
        <v>9.7222222222222224E-3</v>
      </c>
      <c r="G500" t="str">
        <f t="shared" ca="1" si="178"/>
        <v>Late</v>
      </c>
      <c r="H500" s="5">
        <f t="shared" ca="1" si="179"/>
        <v>0.7250000000000002</v>
      </c>
      <c r="I500">
        <f t="shared" ca="1" si="193"/>
        <v>4.7210125608524889E-2</v>
      </c>
      <c r="J500">
        <f t="shared" ca="1" si="193"/>
        <v>0.49325849497276453</v>
      </c>
      <c r="K500">
        <f t="shared" ca="1" si="180"/>
        <v>22</v>
      </c>
      <c r="L500" s="5">
        <f t="shared" ca="1" si="181"/>
        <v>0.74027777777777792</v>
      </c>
      <c r="M500" s="27">
        <f t="shared" ca="1" si="194"/>
        <v>0.58229047790893862</v>
      </c>
      <c r="N500" s="27">
        <f t="shared" ca="1" si="194"/>
        <v>0.82691090844273951</v>
      </c>
      <c r="O500" s="8">
        <f t="shared" ca="1" si="182"/>
        <v>372</v>
      </c>
      <c r="P500" s="6">
        <f t="shared" ca="1" si="183"/>
        <v>0.25833333333333336</v>
      </c>
      <c r="Q500" s="5">
        <f t="shared" ca="1" si="184"/>
        <v>0.99861111111111134</v>
      </c>
      <c r="R500" s="27">
        <f t="shared" ca="1" si="195"/>
        <v>0.54522214995817786</v>
      </c>
      <c r="S500" s="27">
        <f t="shared" ca="1" si="195"/>
        <v>0.14577403000739186</v>
      </c>
      <c r="T500" s="27">
        <f t="shared" ca="1" si="185"/>
        <v>10</v>
      </c>
      <c r="U500" s="5">
        <f t="shared" ca="1" si="186"/>
        <v>1.0055555555555558</v>
      </c>
      <c r="V500" s="27">
        <f t="shared" ca="1" si="187"/>
        <v>418</v>
      </c>
      <c r="W500" s="35">
        <f t="shared" ca="1" si="188"/>
        <v>44198.005555555559</v>
      </c>
      <c r="X500" s="6" t="str">
        <f t="shared" ca="1" si="189"/>
        <v>Late</v>
      </c>
      <c r="Y500" s="6">
        <f t="shared" ca="1" si="190"/>
        <v>2.0833333401242271E-3</v>
      </c>
      <c r="Z500" s="8">
        <f t="shared" ca="1" si="174"/>
        <v>0</v>
      </c>
      <c r="AA500" s="8">
        <f t="shared" ca="1" si="191"/>
        <v>3</v>
      </c>
      <c r="AB500" s="8">
        <f t="shared" ca="1" si="175"/>
        <v>30</v>
      </c>
    </row>
    <row r="501" spans="1:28">
      <c r="A501" s="11">
        <v>0.71527777777777801</v>
      </c>
      <c r="B501" s="34">
        <v>44197.715277777781</v>
      </c>
      <c r="C501" s="8">
        <f t="shared" ca="1" si="192"/>
        <v>0.50704200057435056</v>
      </c>
      <c r="D501" s="8">
        <f t="shared" ca="1" si="192"/>
        <v>0.66410524415517969</v>
      </c>
      <c r="E501">
        <f t="shared" ca="1" si="176"/>
        <v>24</v>
      </c>
      <c r="F501" s="6">
        <f t="shared" ca="1" si="177"/>
        <v>1.6666666666666666E-2</v>
      </c>
      <c r="G501" t="str">
        <f t="shared" ca="1" si="178"/>
        <v>Late</v>
      </c>
      <c r="H501" s="5">
        <f t="shared" ca="1" si="179"/>
        <v>0.73194444444444473</v>
      </c>
      <c r="I501">
        <f t="shared" ca="1" si="193"/>
        <v>0.8673280881407488</v>
      </c>
      <c r="J501">
        <f t="shared" ca="1" si="193"/>
        <v>0.72298835351923318</v>
      </c>
      <c r="K501">
        <f t="shared" ca="1" si="180"/>
        <v>31</v>
      </c>
      <c r="L501" s="5">
        <f t="shared" ca="1" si="181"/>
        <v>0.75347222222222254</v>
      </c>
      <c r="M501" s="27">
        <f t="shared" ca="1" si="194"/>
        <v>0.71249314313646506</v>
      </c>
      <c r="N501" s="27">
        <f t="shared" ca="1" si="194"/>
        <v>4.6789460529054749E-2</v>
      </c>
      <c r="O501" s="8">
        <f t="shared" ca="1" si="182"/>
        <v>319</v>
      </c>
      <c r="P501" s="6">
        <f t="shared" ca="1" si="183"/>
        <v>0.22152777777777777</v>
      </c>
      <c r="Q501" s="5">
        <f t="shared" ca="1" si="184"/>
        <v>0.97500000000000031</v>
      </c>
      <c r="R501" s="27">
        <f t="shared" ca="1" si="195"/>
        <v>0.77827768699472799</v>
      </c>
      <c r="S501" s="27">
        <f t="shared" ca="1" si="195"/>
        <v>3.0499945739301926E-2</v>
      </c>
      <c r="T501" s="27">
        <f t="shared" ca="1" si="185"/>
        <v>7</v>
      </c>
      <c r="U501" s="5">
        <f t="shared" ca="1" si="186"/>
        <v>0.9798611111111114</v>
      </c>
      <c r="V501" s="27">
        <f t="shared" ca="1" si="187"/>
        <v>381</v>
      </c>
      <c r="W501" s="35">
        <f t="shared" ca="1" si="188"/>
        <v>44197.979861111111</v>
      </c>
      <c r="X501" s="6" t="str">
        <f t="shared" ca="1" si="189"/>
        <v>Early Arrival</v>
      </c>
      <c r="Y501" s="6">
        <f t="shared" ca="1" si="190"/>
        <v>2.361111110803904E-2</v>
      </c>
      <c r="Z501" s="8">
        <f t="shared" ca="1" si="174"/>
        <v>0</v>
      </c>
      <c r="AA501" s="8">
        <f t="shared" ca="1" si="191"/>
        <v>34</v>
      </c>
      <c r="AB501" s="8">
        <f t="shared" ca="1" si="175"/>
        <v>40</v>
      </c>
    </row>
    <row r="502" spans="1:28">
      <c r="A502" s="3">
        <v>0.71527777777777801</v>
      </c>
      <c r="B502" s="34">
        <v>44197.715277777781</v>
      </c>
      <c r="C502" s="8">
        <f t="shared" ca="1" si="192"/>
        <v>0.80603760806582148</v>
      </c>
      <c r="D502" s="8">
        <f t="shared" ca="1" si="192"/>
        <v>0.32853636279389509</v>
      </c>
      <c r="E502">
        <f t="shared" ca="1" si="176"/>
        <v>-1</v>
      </c>
      <c r="F502" s="6">
        <f t="shared" ca="1" si="177"/>
        <v>6.9444444444444447E-4</v>
      </c>
      <c r="G502" t="str">
        <f t="shared" ca="1" si="178"/>
        <v>Early Departure</v>
      </c>
      <c r="H502" s="5">
        <f t="shared" ca="1" si="179"/>
        <v>0.71458333333333357</v>
      </c>
      <c r="I502">
        <f t="shared" ca="1" si="193"/>
        <v>0.53087073494409409</v>
      </c>
      <c r="J502">
        <f t="shared" ca="1" si="193"/>
        <v>0.77208934975520649</v>
      </c>
      <c r="K502">
        <f t="shared" ca="1" si="180"/>
        <v>34</v>
      </c>
      <c r="L502" s="5">
        <f t="shared" ca="1" si="181"/>
        <v>0.73819444444444471</v>
      </c>
      <c r="M502" s="27">
        <f t="shared" ca="1" si="194"/>
        <v>0.23794731019975546</v>
      </c>
      <c r="N502" s="27">
        <f t="shared" ca="1" si="194"/>
        <v>0.93336259261664511</v>
      </c>
      <c r="O502" s="8">
        <f t="shared" ca="1" si="182"/>
        <v>359</v>
      </c>
      <c r="P502" s="6">
        <f t="shared" ca="1" si="183"/>
        <v>0.24930555555555556</v>
      </c>
      <c r="Q502" s="5">
        <f t="shared" ca="1" si="184"/>
        <v>0.98750000000000027</v>
      </c>
      <c r="R502" s="27">
        <f t="shared" ca="1" si="195"/>
        <v>0.69061841475912722</v>
      </c>
      <c r="S502" s="27">
        <f t="shared" ca="1" si="195"/>
        <v>8.4727007796782106E-3</v>
      </c>
      <c r="T502" s="27">
        <f t="shared" ca="1" si="185"/>
        <v>6</v>
      </c>
      <c r="U502" s="5">
        <f t="shared" ca="1" si="186"/>
        <v>0.99166666666666692</v>
      </c>
      <c r="V502" s="27">
        <f t="shared" ca="1" si="187"/>
        <v>398</v>
      </c>
      <c r="W502" s="35">
        <f t="shared" ca="1" si="188"/>
        <v>44197.991666666669</v>
      </c>
      <c r="X502" s="6" t="str">
        <f t="shared" ca="1" si="189"/>
        <v>Early Arrival</v>
      </c>
      <c r="Y502" s="6">
        <f t="shared" ca="1" si="190"/>
        <v>1.1805555550381541E-2</v>
      </c>
      <c r="Z502" s="8">
        <f t="shared" ca="1" si="174"/>
        <v>0</v>
      </c>
      <c r="AA502" s="8">
        <f t="shared" ca="1" si="191"/>
        <v>17</v>
      </c>
      <c r="AB502" s="8">
        <f t="shared" ca="1" si="175"/>
        <v>-170</v>
      </c>
    </row>
    <row r="503" spans="1:28">
      <c r="A503" s="11">
        <v>0.71527777777777801</v>
      </c>
      <c r="B503" s="34">
        <v>44197.715277777781</v>
      </c>
      <c r="C503" s="8">
        <f t="shared" ca="1" si="192"/>
        <v>0.87863100955999707</v>
      </c>
      <c r="D503" s="8">
        <f t="shared" ca="1" si="192"/>
        <v>0.22313133851061784</v>
      </c>
      <c r="E503">
        <f t="shared" ca="1" si="176"/>
        <v>-1</v>
      </c>
      <c r="F503" s="6">
        <f t="shared" ca="1" si="177"/>
        <v>6.9444444444444447E-4</v>
      </c>
      <c r="G503" t="str">
        <f t="shared" ca="1" si="178"/>
        <v>Early Departure</v>
      </c>
      <c r="H503" s="5">
        <f t="shared" ca="1" si="179"/>
        <v>0.71458333333333357</v>
      </c>
      <c r="I503">
        <f t="shared" ca="1" si="193"/>
        <v>0.43478415318545549</v>
      </c>
      <c r="J503">
        <f t="shared" ca="1" si="193"/>
        <v>0.39407532464797479</v>
      </c>
      <c r="K503">
        <f t="shared" ca="1" si="180"/>
        <v>20</v>
      </c>
      <c r="L503" s="5">
        <f t="shared" ca="1" si="181"/>
        <v>0.72847222222222241</v>
      </c>
      <c r="M503" s="27">
        <f t="shared" ca="1" si="194"/>
        <v>0.99078857074857152</v>
      </c>
      <c r="N503" s="27">
        <f t="shared" ca="1" si="194"/>
        <v>0.36544844530280041</v>
      </c>
      <c r="O503" s="8">
        <f t="shared" ca="1" si="182"/>
        <v>336</v>
      </c>
      <c r="P503" s="6">
        <f t="shared" ca="1" si="183"/>
        <v>0.23333333333333331</v>
      </c>
      <c r="Q503" s="5">
        <f t="shared" ca="1" si="184"/>
        <v>0.96180555555555569</v>
      </c>
      <c r="R503" s="27">
        <f t="shared" ca="1" si="195"/>
        <v>0.86626123810882494</v>
      </c>
      <c r="S503" s="27">
        <f t="shared" ca="1" si="195"/>
        <v>4.3875933347851115E-3</v>
      </c>
      <c r="T503" s="27">
        <f t="shared" ca="1" si="185"/>
        <v>6</v>
      </c>
      <c r="U503" s="5">
        <f t="shared" ca="1" si="186"/>
        <v>0.96597222222222234</v>
      </c>
      <c r="V503" s="27">
        <f t="shared" ca="1" si="187"/>
        <v>361</v>
      </c>
      <c r="W503" s="35">
        <f t="shared" ca="1" si="188"/>
        <v>44197.965972222228</v>
      </c>
      <c r="X503" s="6" t="str">
        <f t="shared" ca="1" si="189"/>
        <v>Early Arrival</v>
      </c>
      <c r="Y503" s="6">
        <f t="shared" ca="1" si="190"/>
        <v>3.7499999991268851E-2</v>
      </c>
      <c r="Z503" s="8">
        <f t="shared" ca="1" si="174"/>
        <v>0</v>
      </c>
      <c r="AA503" s="8">
        <f t="shared" ca="1" si="191"/>
        <v>54</v>
      </c>
      <c r="AB503" s="8">
        <f t="shared" ca="1" si="175"/>
        <v>240</v>
      </c>
    </row>
    <row r="504" spans="1:28">
      <c r="A504" s="3">
        <v>0.71527777777777801</v>
      </c>
      <c r="B504" s="34">
        <v>44197.715277777781</v>
      </c>
      <c r="C504" s="8">
        <f t="shared" ca="1" si="192"/>
        <v>7.4026643159467165E-3</v>
      </c>
      <c r="D504" s="8">
        <f t="shared" ca="1" si="192"/>
        <v>0.45283640256979829</v>
      </c>
      <c r="E504">
        <f t="shared" ca="1" si="176"/>
        <v>13</v>
      </c>
      <c r="F504" s="6">
        <f t="shared" ca="1" si="177"/>
        <v>9.0277777777777787E-3</v>
      </c>
      <c r="G504" t="str">
        <f t="shared" ca="1" si="178"/>
        <v>Late</v>
      </c>
      <c r="H504" s="5">
        <f t="shared" ca="1" si="179"/>
        <v>0.72430555555555576</v>
      </c>
      <c r="I504">
        <f t="shared" ca="1" si="193"/>
        <v>0.76544551882736367</v>
      </c>
      <c r="J504">
        <f t="shared" ca="1" si="193"/>
        <v>0.52215762084553508</v>
      </c>
      <c r="K504">
        <f t="shared" ca="1" si="180"/>
        <v>24</v>
      </c>
      <c r="L504" s="5">
        <f t="shared" ca="1" si="181"/>
        <v>0.74097222222222248</v>
      </c>
      <c r="M504" s="27">
        <f t="shared" ca="1" si="194"/>
        <v>0.35663199017968228</v>
      </c>
      <c r="N504" s="27">
        <f t="shared" ca="1" si="194"/>
        <v>0.32380703529297761</v>
      </c>
      <c r="O504" s="8">
        <f t="shared" ca="1" si="182"/>
        <v>333</v>
      </c>
      <c r="P504" s="6">
        <f t="shared" ca="1" si="183"/>
        <v>0.23124999999999998</v>
      </c>
      <c r="Q504" s="5">
        <f t="shared" ca="1" si="184"/>
        <v>0.97222222222222243</v>
      </c>
      <c r="R504" s="27">
        <f t="shared" ca="1" si="195"/>
        <v>0.6635079823260257</v>
      </c>
      <c r="S504" s="27">
        <f t="shared" ca="1" si="195"/>
        <v>0.3462417556224231</v>
      </c>
      <c r="T504" s="27">
        <f t="shared" ca="1" si="185"/>
        <v>16</v>
      </c>
      <c r="U504" s="5">
        <f t="shared" ca="1" si="186"/>
        <v>0.9833333333333335</v>
      </c>
      <c r="V504" s="27">
        <f t="shared" ca="1" si="187"/>
        <v>386</v>
      </c>
      <c r="W504" s="35">
        <f t="shared" ca="1" si="188"/>
        <v>44197.983333333337</v>
      </c>
      <c r="X504" s="6" t="str">
        <f t="shared" ca="1" si="189"/>
        <v>Early Arrival</v>
      </c>
      <c r="Y504" s="6">
        <f t="shared" ca="1" si="190"/>
        <v>2.0138888881774619E-2</v>
      </c>
      <c r="Z504" s="8">
        <f t="shared" ca="1" si="174"/>
        <v>0</v>
      </c>
      <c r="AA504" s="8">
        <f t="shared" ca="1" si="191"/>
        <v>29</v>
      </c>
      <c r="AB504" s="8">
        <f t="shared" ca="1" si="175"/>
        <v>-290</v>
      </c>
    </row>
    <row r="505" spans="1:28">
      <c r="A505" s="11">
        <v>0.71527777777777801</v>
      </c>
      <c r="B505" s="34">
        <v>44197.715277777781</v>
      </c>
      <c r="C505" s="8">
        <f t="shared" ca="1" si="192"/>
        <v>0.774438908107829</v>
      </c>
      <c r="D505" s="8">
        <f t="shared" ca="1" si="192"/>
        <v>0.27889919518158457</v>
      </c>
      <c r="E505">
        <f t="shared" ca="1" si="176"/>
        <v>-1</v>
      </c>
      <c r="F505" s="6">
        <f t="shared" ca="1" si="177"/>
        <v>6.9444444444444447E-4</v>
      </c>
      <c r="G505" t="str">
        <f t="shared" ca="1" si="178"/>
        <v>Early Departure</v>
      </c>
      <c r="H505" s="5">
        <f t="shared" ca="1" si="179"/>
        <v>0.71458333333333357</v>
      </c>
      <c r="I505">
        <f t="shared" ca="1" si="193"/>
        <v>0.7172036101261039</v>
      </c>
      <c r="J505">
        <f t="shared" ca="1" si="193"/>
        <v>9.6551952130666807E-2</v>
      </c>
      <c r="K505">
        <f t="shared" ca="1" si="180"/>
        <v>13</v>
      </c>
      <c r="L505" s="5">
        <f t="shared" ca="1" si="181"/>
        <v>0.72361111111111132</v>
      </c>
      <c r="M505" s="27">
        <f t="shared" ca="1" si="194"/>
        <v>0.58549179681999952</v>
      </c>
      <c r="N505" s="27">
        <f t="shared" ca="1" si="194"/>
        <v>0.74866437966832233</v>
      </c>
      <c r="O505" s="8">
        <f t="shared" ca="1" si="182"/>
        <v>364</v>
      </c>
      <c r="P505" s="6">
        <f t="shared" ca="1" si="183"/>
        <v>0.25277777777777777</v>
      </c>
      <c r="Q505" s="5">
        <f t="shared" ca="1" si="184"/>
        <v>0.97638888888888908</v>
      </c>
      <c r="R505" s="27">
        <f t="shared" ca="1" si="195"/>
        <v>0.70221300781152662</v>
      </c>
      <c r="S505" s="27">
        <f t="shared" ca="1" si="195"/>
        <v>0.46599326550199527</v>
      </c>
      <c r="T505" s="27">
        <f t="shared" ca="1" si="185"/>
        <v>19</v>
      </c>
      <c r="U505" s="5">
        <f t="shared" ca="1" si="186"/>
        <v>0.98958333333333348</v>
      </c>
      <c r="V505" s="27">
        <f t="shared" ca="1" si="187"/>
        <v>395</v>
      </c>
      <c r="W505" s="35">
        <f t="shared" ca="1" si="188"/>
        <v>44197.989583333336</v>
      </c>
      <c r="X505" s="6" t="str">
        <f t="shared" ca="1" si="189"/>
        <v>Early Arrival</v>
      </c>
      <c r="Y505" s="6">
        <f t="shared" ca="1" si="190"/>
        <v>1.3888888883229811E-2</v>
      </c>
      <c r="Z505" s="8">
        <f t="shared" ca="1" si="174"/>
        <v>0</v>
      </c>
      <c r="AA505" s="8">
        <f t="shared" ca="1" si="191"/>
        <v>20</v>
      </c>
      <c r="AB505" s="8">
        <f t="shared" ca="1" si="175"/>
        <v>-200</v>
      </c>
    </row>
    <row r="506" spans="1:28">
      <c r="A506" s="3">
        <v>0.71527777777777801</v>
      </c>
      <c r="B506" s="34">
        <v>44197.715277777781</v>
      </c>
      <c r="C506" s="8">
        <f t="shared" ca="1" si="192"/>
        <v>0.36221408825093604</v>
      </c>
      <c r="D506" s="8">
        <f t="shared" ca="1" si="192"/>
        <v>0.65695611885188099</v>
      </c>
      <c r="E506">
        <f t="shared" ca="1" si="176"/>
        <v>23</v>
      </c>
      <c r="F506" s="6">
        <f t="shared" ca="1" si="177"/>
        <v>1.5972222222222224E-2</v>
      </c>
      <c r="G506" t="str">
        <f t="shared" ca="1" si="178"/>
        <v>Late</v>
      </c>
      <c r="H506" s="5">
        <f t="shared" ca="1" si="179"/>
        <v>0.73125000000000029</v>
      </c>
      <c r="I506">
        <f t="shared" ca="1" si="193"/>
        <v>0.11225628211252747</v>
      </c>
      <c r="J506">
        <f t="shared" ca="1" si="193"/>
        <v>0.54609954800001892</v>
      </c>
      <c r="K506">
        <f t="shared" ca="1" si="180"/>
        <v>23</v>
      </c>
      <c r="L506" s="5">
        <f t="shared" ca="1" si="181"/>
        <v>0.74722222222222257</v>
      </c>
      <c r="M506" s="27">
        <f t="shared" ca="1" si="194"/>
        <v>0.45923553314209975</v>
      </c>
      <c r="N506" s="27">
        <f t="shared" ca="1" si="194"/>
        <v>0.89316219530142094</v>
      </c>
      <c r="O506" s="8">
        <f t="shared" ca="1" si="182"/>
        <v>380</v>
      </c>
      <c r="P506" s="6">
        <f t="shared" ca="1" si="183"/>
        <v>0.2638888888888889</v>
      </c>
      <c r="Q506" s="5">
        <f t="shared" ca="1" si="184"/>
        <v>1.0111111111111115</v>
      </c>
      <c r="R506" s="27">
        <f t="shared" ca="1" si="195"/>
        <v>0.31025263316156582</v>
      </c>
      <c r="S506" s="27">
        <f t="shared" ca="1" si="195"/>
        <v>0.85896723443880629</v>
      </c>
      <c r="T506" s="27">
        <f t="shared" ca="1" si="185"/>
        <v>37</v>
      </c>
      <c r="U506" s="5">
        <f t="shared" ca="1" si="186"/>
        <v>1.036805555555556</v>
      </c>
      <c r="V506" s="27">
        <f t="shared" ca="1" si="187"/>
        <v>463</v>
      </c>
      <c r="W506" s="35">
        <f t="shared" ca="1" si="188"/>
        <v>44198.036805555559</v>
      </c>
      <c r="X506" s="6" t="str">
        <f t="shared" ca="1" si="189"/>
        <v>Late</v>
      </c>
      <c r="Y506" s="6">
        <f t="shared" ca="1" si="190"/>
        <v>3.3333333340124227E-2</v>
      </c>
      <c r="Z506" s="8">
        <f t="shared" ca="1" si="174"/>
        <v>0</v>
      </c>
      <c r="AA506" s="8">
        <f t="shared" ca="1" si="191"/>
        <v>48</v>
      </c>
      <c r="AB506" s="8">
        <f t="shared" ca="1" si="175"/>
        <v>480</v>
      </c>
    </row>
    <row r="507" spans="1:28">
      <c r="A507" s="11">
        <v>0.71527777777777801</v>
      </c>
      <c r="B507" s="34">
        <v>44197.715277777781</v>
      </c>
      <c r="C507" s="8">
        <f t="shared" ca="1" si="192"/>
        <v>0.85165342559997381</v>
      </c>
      <c r="D507" s="8">
        <f t="shared" ca="1" si="192"/>
        <v>0.1898566266212921</v>
      </c>
      <c r="E507">
        <f t="shared" ca="1" si="176"/>
        <v>-1</v>
      </c>
      <c r="F507" s="6">
        <f t="shared" ca="1" si="177"/>
        <v>6.9444444444444447E-4</v>
      </c>
      <c r="G507" t="str">
        <f t="shared" ca="1" si="178"/>
        <v>Early Departure</v>
      </c>
      <c r="H507" s="5">
        <f t="shared" ca="1" si="179"/>
        <v>0.71458333333333357</v>
      </c>
      <c r="I507">
        <f t="shared" ca="1" si="193"/>
        <v>0.30066097700550698</v>
      </c>
      <c r="J507">
        <f t="shared" ca="1" si="193"/>
        <v>0.53857335757797364</v>
      </c>
      <c r="K507">
        <f t="shared" ca="1" si="180"/>
        <v>23</v>
      </c>
      <c r="L507" s="5">
        <f t="shared" ca="1" si="181"/>
        <v>0.73055555555555585</v>
      </c>
      <c r="M507" s="27">
        <f t="shared" ca="1" si="194"/>
        <v>0.32289986183500463</v>
      </c>
      <c r="N507" s="27">
        <f t="shared" ca="1" si="194"/>
        <v>0.36672049375005888</v>
      </c>
      <c r="O507" s="8">
        <f t="shared" ca="1" si="182"/>
        <v>336</v>
      </c>
      <c r="P507" s="6">
        <f t="shared" ca="1" si="183"/>
        <v>0.23333333333333331</v>
      </c>
      <c r="Q507" s="5">
        <f t="shared" ca="1" si="184"/>
        <v>0.96388888888888913</v>
      </c>
      <c r="R507" s="27">
        <f t="shared" ca="1" si="195"/>
        <v>0.45953747741422291</v>
      </c>
      <c r="S507" s="27">
        <f t="shared" ca="1" si="195"/>
        <v>0.72933938920381702</v>
      </c>
      <c r="T507" s="27">
        <f t="shared" ca="1" si="185"/>
        <v>30</v>
      </c>
      <c r="U507" s="5">
        <f t="shared" ca="1" si="186"/>
        <v>0.9847222222222225</v>
      </c>
      <c r="V507" s="27">
        <f t="shared" ca="1" si="187"/>
        <v>388</v>
      </c>
      <c r="W507" s="35">
        <f t="shared" ca="1" si="188"/>
        <v>44197.984722222223</v>
      </c>
      <c r="X507" s="6" t="str">
        <f t="shared" ca="1" si="189"/>
        <v>Early Arrival</v>
      </c>
      <c r="Y507" s="6">
        <f t="shared" ca="1" si="190"/>
        <v>1.8749999995634425E-2</v>
      </c>
      <c r="Z507" s="8">
        <f t="shared" ca="1" si="174"/>
        <v>0</v>
      </c>
      <c r="AA507" s="8">
        <f t="shared" ca="1" si="191"/>
        <v>27</v>
      </c>
      <c r="AB507" s="8">
        <f t="shared" ca="1" si="175"/>
        <v>-270</v>
      </c>
    </row>
    <row r="508" spans="1:28">
      <c r="A508" s="3">
        <v>0.71527777777777801</v>
      </c>
      <c r="B508" s="34">
        <v>44197.715277777781</v>
      </c>
      <c r="C508" s="8">
        <f t="shared" ca="1" si="192"/>
        <v>0.59999002613695662</v>
      </c>
      <c r="D508" s="8">
        <f t="shared" ca="1" si="192"/>
        <v>0.22044164252972398</v>
      </c>
      <c r="E508">
        <f t="shared" ca="1" si="176"/>
        <v>-1</v>
      </c>
      <c r="F508" s="6">
        <f t="shared" ca="1" si="177"/>
        <v>6.9444444444444447E-4</v>
      </c>
      <c r="G508" t="str">
        <f t="shared" ca="1" si="178"/>
        <v>Early Departure</v>
      </c>
      <c r="H508" s="5">
        <f t="shared" ca="1" si="179"/>
        <v>0.71458333333333357</v>
      </c>
      <c r="I508">
        <f t="shared" ca="1" si="193"/>
        <v>9.6365393060375171E-2</v>
      </c>
      <c r="J508">
        <f t="shared" ca="1" si="193"/>
        <v>0.22034951920284651</v>
      </c>
      <c r="K508">
        <f t="shared" ca="1" si="180"/>
        <v>15</v>
      </c>
      <c r="L508" s="5">
        <f t="shared" ca="1" si="181"/>
        <v>0.7250000000000002</v>
      </c>
      <c r="M508" s="27">
        <f t="shared" ca="1" si="194"/>
        <v>0.74536060109203983</v>
      </c>
      <c r="N508" s="27">
        <f t="shared" ca="1" si="194"/>
        <v>0.55330204689033569</v>
      </c>
      <c r="O508" s="8">
        <f t="shared" ca="1" si="182"/>
        <v>348</v>
      </c>
      <c r="P508" s="6">
        <f t="shared" ca="1" si="183"/>
        <v>0.24166666666666667</v>
      </c>
      <c r="Q508" s="5">
        <f t="shared" ca="1" si="184"/>
        <v>0.9666666666666669</v>
      </c>
      <c r="R508" s="27">
        <f t="shared" ca="1" si="195"/>
        <v>0.83244616506071956</v>
      </c>
      <c r="S508" s="27">
        <f t="shared" ca="1" si="195"/>
        <v>0.5211476617531805</v>
      </c>
      <c r="T508" s="27">
        <f t="shared" ca="1" si="185"/>
        <v>21</v>
      </c>
      <c r="U508" s="5">
        <f t="shared" ca="1" si="186"/>
        <v>0.98125000000000018</v>
      </c>
      <c r="V508" s="27">
        <f t="shared" ca="1" si="187"/>
        <v>383</v>
      </c>
      <c r="W508" s="35">
        <f t="shared" ca="1" si="188"/>
        <v>44197.981250000004</v>
      </c>
      <c r="X508" s="6" t="str">
        <f t="shared" ca="1" si="189"/>
        <v>Early Arrival</v>
      </c>
      <c r="Y508" s="6">
        <f t="shared" ca="1" si="190"/>
        <v>2.2222222214622889E-2</v>
      </c>
      <c r="Z508" s="8">
        <f t="shared" ca="1" si="174"/>
        <v>0</v>
      </c>
      <c r="AA508" s="8">
        <f t="shared" ca="1" si="191"/>
        <v>32</v>
      </c>
      <c r="AB508" s="8">
        <f t="shared" ca="1" si="175"/>
        <v>20</v>
      </c>
    </row>
    <row r="509" spans="1:28">
      <c r="A509" s="11">
        <v>0.71527777777777801</v>
      </c>
      <c r="B509" s="34">
        <v>44197.715277777781</v>
      </c>
      <c r="C509" s="8">
        <f t="shared" ca="1" si="192"/>
        <v>0.53699908335716862</v>
      </c>
      <c r="D509" s="8">
        <f t="shared" ca="1" si="192"/>
        <v>5.9219283197061934E-2</v>
      </c>
      <c r="E509">
        <f t="shared" ca="1" si="176"/>
        <v>1</v>
      </c>
      <c r="F509" s="6">
        <f t="shared" ca="1" si="177"/>
        <v>6.9444444444444447E-4</v>
      </c>
      <c r="G509" t="str">
        <f t="shared" ca="1" si="178"/>
        <v>Late</v>
      </c>
      <c r="H509" s="5">
        <f t="shared" ca="1" si="179"/>
        <v>0.71597222222222245</v>
      </c>
      <c r="I509">
        <f t="shared" ca="1" si="193"/>
        <v>0.40865121160790463</v>
      </c>
      <c r="J509">
        <f t="shared" ca="1" si="193"/>
        <v>4.0210881416073097E-2</v>
      </c>
      <c r="K509">
        <f t="shared" ca="1" si="180"/>
        <v>11</v>
      </c>
      <c r="L509" s="5">
        <f t="shared" ca="1" si="181"/>
        <v>0.72361111111111132</v>
      </c>
      <c r="M509" s="27">
        <f t="shared" ca="1" si="194"/>
        <v>0.60492909414097018</v>
      </c>
      <c r="N509" s="27">
        <f t="shared" ca="1" si="194"/>
        <v>0.2168312573576141</v>
      </c>
      <c r="O509" s="8">
        <f t="shared" ca="1" si="182"/>
        <v>328</v>
      </c>
      <c r="P509" s="6">
        <f t="shared" ca="1" si="183"/>
        <v>0.22777777777777777</v>
      </c>
      <c r="Q509" s="5">
        <f t="shared" ca="1" si="184"/>
        <v>0.95138888888888906</v>
      </c>
      <c r="R509" s="27">
        <f t="shared" ca="1" si="195"/>
        <v>0.32966590582696642</v>
      </c>
      <c r="S509" s="27">
        <f t="shared" ca="1" si="195"/>
        <v>0.92252967980315503</v>
      </c>
      <c r="T509" s="27">
        <f t="shared" ca="1" si="185"/>
        <v>42</v>
      </c>
      <c r="U509" s="5">
        <f t="shared" ca="1" si="186"/>
        <v>0.98055555555555574</v>
      </c>
      <c r="V509" s="27">
        <f t="shared" ca="1" si="187"/>
        <v>382</v>
      </c>
      <c r="W509" s="35">
        <f t="shared" ca="1" si="188"/>
        <v>44197.980555555558</v>
      </c>
      <c r="X509" s="6" t="str">
        <f t="shared" ca="1" si="189"/>
        <v>Early Arrival</v>
      </c>
      <c r="Y509" s="6">
        <f t="shared" ca="1" si="190"/>
        <v>2.2916666661330964E-2</v>
      </c>
      <c r="Z509" s="8">
        <f t="shared" ca="1" si="174"/>
        <v>0</v>
      </c>
      <c r="AA509" s="8">
        <f t="shared" ca="1" si="191"/>
        <v>33</v>
      </c>
      <c r="AB509" s="8">
        <f t="shared" ca="1" si="175"/>
        <v>30</v>
      </c>
    </row>
    <row r="510" spans="1:28">
      <c r="A510" s="3">
        <v>0.71527777777777801</v>
      </c>
      <c r="B510" s="34">
        <v>44197.715277777781</v>
      </c>
      <c r="C510" s="8">
        <f t="shared" ca="1" si="192"/>
        <v>0.58575899830135358</v>
      </c>
      <c r="D510" s="8">
        <f t="shared" ca="1" si="192"/>
        <v>0.1258250719574231</v>
      </c>
      <c r="E510">
        <f t="shared" ca="1" si="176"/>
        <v>0</v>
      </c>
      <c r="F510" s="6">
        <f t="shared" ca="1" si="177"/>
        <v>0</v>
      </c>
      <c r="G510" t="str">
        <f t="shared" ca="1" si="178"/>
        <v>On Time</v>
      </c>
      <c r="H510" s="5">
        <f t="shared" ca="1" si="179"/>
        <v>0.71527777777777801</v>
      </c>
      <c r="I510">
        <f t="shared" ca="1" si="193"/>
        <v>0.2272115872644439</v>
      </c>
      <c r="J510">
        <f t="shared" ca="1" si="193"/>
        <v>0.27279065737124431</v>
      </c>
      <c r="K510">
        <f t="shared" ca="1" si="180"/>
        <v>17</v>
      </c>
      <c r="L510" s="5">
        <f t="shared" ca="1" si="181"/>
        <v>0.72708333333333353</v>
      </c>
      <c r="M510" s="27">
        <f t="shared" ca="1" si="194"/>
        <v>0.48540256405178217</v>
      </c>
      <c r="N510" s="27">
        <f t="shared" ca="1" si="194"/>
        <v>0.47419590525158795</v>
      </c>
      <c r="O510" s="8">
        <f t="shared" ca="1" si="182"/>
        <v>343</v>
      </c>
      <c r="P510" s="6">
        <f t="shared" ca="1" si="183"/>
        <v>0.23819444444444446</v>
      </c>
      <c r="Q510" s="5">
        <f t="shared" ca="1" si="184"/>
        <v>0.96527777777777801</v>
      </c>
      <c r="R510" s="27">
        <f t="shared" ca="1" si="195"/>
        <v>4.4746775574002862E-2</v>
      </c>
      <c r="S510" s="27">
        <f t="shared" ca="1" si="195"/>
        <v>0.83332898423982527</v>
      </c>
      <c r="T510" s="27">
        <f t="shared" ca="1" si="185"/>
        <v>17</v>
      </c>
      <c r="U510" s="5">
        <f t="shared" ca="1" si="186"/>
        <v>0.97708333333333353</v>
      </c>
      <c r="V510" s="27">
        <f t="shared" ca="1" si="187"/>
        <v>377</v>
      </c>
      <c r="W510" s="35">
        <f t="shared" ca="1" si="188"/>
        <v>44197.977083333339</v>
      </c>
      <c r="X510" s="6" t="str">
        <f t="shared" ca="1" si="189"/>
        <v>Early Arrival</v>
      </c>
      <c r="Y510" s="6">
        <f t="shared" ca="1" si="190"/>
        <v>2.6388888880319428E-2</v>
      </c>
      <c r="Z510" s="8">
        <f t="shared" ca="1" si="174"/>
        <v>0</v>
      </c>
      <c r="AA510" s="8">
        <f t="shared" ca="1" si="191"/>
        <v>38</v>
      </c>
      <c r="AB510" s="8">
        <f t="shared" ca="1" si="175"/>
        <v>80</v>
      </c>
    </row>
    <row r="511" spans="1:28">
      <c r="A511" s="11">
        <v>0.71527777777777801</v>
      </c>
      <c r="B511" s="34">
        <v>44197.715277777781</v>
      </c>
      <c r="C511" s="8">
        <f t="shared" ca="1" si="192"/>
        <v>0.19496229530662035</v>
      </c>
      <c r="D511" s="8">
        <f t="shared" ca="1" si="192"/>
        <v>3.600153435427389E-2</v>
      </c>
      <c r="E511">
        <f t="shared" ca="1" si="176"/>
        <v>1</v>
      </c>
      <c r="F511" s="6">
        <f t="shared" ca="1" si="177"/>
        <v>6.9444444444444447E-4</v>
      </c>
      <c r="G511" t="str">
        <f t="shared" ca="1" si="178"/>
        <v>Late</v>
      </c>
      <c r="H511" s="5">
        <f t="shared" ca="1" si="179"/>
        <v>0.71597222222222245</v>
      </c>
      <c r="I511">
        <f t="shared" ca="1" si="193"/>
        <v>0.94528842158099879</v>
      </c>
      <c r="J511">
        <f t="shared" ca="1" si="193"/>
        <v>0.78827999484564404</v>
      </c>
      <c r="K511">
        <f t="shared" ca="1" si="180"/>
        <v>34</v>
      </c>
      <c r="L511" s="5">
        <f t="shared" ca="1" si="181"/>
        <v>0.73958333333333359</v>
      </c>
      <c r="M511" s="27">
        <f t="shared" ca="1" si="194"/>
        <v>5.1224591273466014E-2</v>
      </c>
      <c r="N511" s="27">
        <f t="shared" ca="1" si="194"/>
        <v>0.50872675451931948</v>
      </c>
      <c r="O511" s="8">
        <f t="shared" ca="1" si="182"/>
        <v>343</v>
      </c>
      <c r="P511" s="6">
        <f t="shared" ca="1" si="183"/>
        <v>0.23819444444444446</v>
      </c>
      <c r="Q511" s="5">
        <f t="shared" ca="1" si="184"/>
        <v>0.97777777777777808</v>
      </c>
      <c r="R511" s="27">
        <f t="shared" ca="1" si="195"/>
        <v>0.34789423450511536</v>
      </c>
      <c r="S511" s="27">
        <f t="shared" ca="1" si="195"/>
        <v>0.7257975713413749</v>
      </c>
      <c r="T511" s="27">
        <f t="shared" ca="1" si="185"/>
        <v>30</v>
      </c>
      <c r="U511" s="5">
        <f t="shared" ca="1" si="186"/>
        <v>0.99861111111111145</v>
      </c>
      <c r="V511" s="27">
        <f t="shared" ca="1" si="187"/>
        <v>408</v>
      </c>
      <c r="W511" s="35">
        <f t="shared" ca="1" si="188"/>
        <v>44197.998611111114</v>
      </c>
      <c r="X511" s="6" t="str">
        <f t="shared" ca="1" si="189"/>
        <v>Early Arrival</v>
      </c>
      <c r="Y511" s="6">
        <f t="shared" ca="1" si="190"/>
        <v>4.8611111051286571E-3</v>
      </c>
      <c r="Z511" s="8">
        <f t="shared" ca="1" si="174"/>
        <v>0</v>
      </c>
      <c r="AA511" s="8">
        <f t="shared" ca="1" si="191"/>
        <v>7</v>
      </c>
      <c r="AB511" s="8">
        <f t="shared" ca="1" si="175"/>
        <v>-70</v>
      </c>
    </row>
    <row r="512" spans="1:28">
      <c r="A512" s="3">
        <v>0.71527777777777801</v>
      </c>
      <c r="B512" s="34">
        <v>44197.715277777781</v>
      </c>
      <c r="C512" s="8">
        <f t="shared" ca="1" si="192"/>
        <v>0.32449681500714656</v>
      </c>
      <c r="D512" s="8">
        <f t="shared" ca="1" si="192"/>
        <v>0.37294967034005144</v>
      </c>
      <c r="E512">
        <f t="shared" ca="1" si="176"/>
        <v>10</v>
      </c>
      <c r="F512" s="6">
        <f t="shared" ca="1" si="177"/>
        <v>6.9444444444444441E-3</v>
      </c>
      <c r="G512" t="str">
        <f t="shared" ca="1" si="178"/>
        <v>Late</v>
      </c>
      <c r="H512" s="5">
        <f t="shared" ca="1" si="179"/>
        <v>0.72222222222222243</v>
      </c>
      <c r="I512">
        <f t="shared" ca="1" si="193"/>
        <v>0.80689606658931712</v>
      </c>
      <c r="J512">
        <f t="shared" ca="1" si="193"/>
        <v>2.8090679815338304E-2</v>
      </c>
      <c r="K512">
        <f t="shared" ca="1" si="180"/>
        <v>11</v>
      </c>
      <c r="L512" s="5">
        <f t="shared" ca="1" si="181"/>
        <v>0.72986111111111129</v>
      </c>
      <c r="M512" s="27">
        <f t="shared" ca="1" si="194"/>
        <v>0.16733037524824468</v>
      </c>
      <c r="N512" s="27">
        <f t="shared" ca="1" si="194"/>
        <v>0.76789475234779048</v>
      </c>
      <c r="O512" s="8">
        <f t="shared" ca="1" si="182"/>
        <v>353</v>
      </c>
      <c r="P512" s="6">
        <f t="shared" ca="1" si="183"/>
        <v>0.24513888888888888</v>
      </c>
      <c r="Q512" s="5">
        <f t="shared" ca="1" si="184"/>
        <v>0.9750000000000002</v>
      </c>
      <c r="R512" s="27">
        <f t="shared" ca="1" si="195"/>
        <v>0.61184490226983856</v>
      </c>
      <c r="S512" s="27">
        <f t="shared" ca="1" si="195"/>
        <v>0.53868736972628029</v>
      </c>
      <c r="T512" s="27">
        <f t="shared" ca="1" si="185"/>
        <v>22</v>
      </c>
      <c r="U512" s="5">
        <f t="shared" ca="1" si="186"/>
        <v>0.99027777777777792</v>
      </c>
      <c r="V512" s="27">
        <f t="shared" ca="1" si="187"/>
        <v>396</v>
      </c>
      <c r="W512" s="35">
        <f t="shared" ca="1" si="188"/>
        <v>44197.990277777782</v>
      </c>
      <c r="X512" s="6" t="str">
        <f t="shared" ca="1" si="189"/>
        <v>Early Arrival</v>
      </c>
      <c r="Y512" s="6">
        <f t="shared" ca="1" si="190"/>
        <v>1.3194444436521735E-2</v>
      </c>
      <c r="Z512" s="8">
        <f t="shared" ca="1" si="174"/>
        <v>0</v>
      </c>
      <c r="AA512" s="8">
        <f t="shared" ca="1" si="191"/>
        <v>19</v>
      </c>
      <c r="AB512" s="8">
        <f t="shared" ca="1" si="175"/>
        <v>-190</v>
      </c>
    </row>
    <row r="513" spans="1:28">
      <c r="A513" s="11">
        <v>0.71527777777777801</v>
      </c>
      <c r="B513" s="34">
        <v>44197.715277777781</v>
      </c>
      <c r="C513" s="8">
        <f t="shared" ca="1" si="192"/>
        <v>0.52873279957939268</v>
      </c>
      <c r="D513" s="8">
        <f t="shared" ca="1" si="192"/>
        <v>0.8790369219028612</v>
      </c>
      <c r="E513">
        <f t="shared" ca="1" si="176"/>
        <v>46</v>
      </c>
      <c r="F513" s="6">
        <f t="shared" ca="1" si="177"/>
        <v>3.1944444444444449E-2</v>
      </c>
      <c r="G513" t="str">
        <f t="shared" ca="1" si="178"/>
        <v>Late</v>
      </c>
      <c r="H513" s="5">
        <f t="shared" ca="1" si="179"/>
        <v>0.74722222222222245</v>
      </c>
      <c r="I513">
        <f t="shared" ca="1" si="193"/>
        <v>0.23409414506148851</v>
      </c>
      <c r="J513">
        <f t="shared" ca="1" si="193"/>
        <v>0.90038335080328158</v>
      </c>
      <c r="K513">
        <f t="shared" ca="1" si="180"/>
        <v>30</v>
      </c>
      <c r="L513" s="5">
        <f t="shared" ca="1" si="181"/>
        <v>0.76805555555555582</v>
      </c>
      <c r="M513" s="27">
        <f t="shared" ca="1" si="194"/>
        <v>0.63335832601257835</v>
      </c>
      <c r="N513" s="27">
        <f t="shared" ca="1" si="194"/>
        <v>0.31080365782876029</v>
      </c>
      <c r="O513" s="8">
        <f t="shared" ca="1" si="182"/>
        <v>333</v>
      </c>
      <c r="P513" s="6">
        <f t="shared" ca="1" si="183"/>
        <v>0.23124999999999998</v>
      </c>
      <c r="Q513" s="5">
        <f t="shared" ca="1" si="184"/>
        <v>0.99930555555555578</v>
      </c>
      <c r="R513" s="27">
        <f t="shared" ca="1" si="195"/>
        <v>2.2458584481290012E-2</v>
      </c>
      <c r="S513" s="27">
        <f t="shared" ca="1" si="195"/>
        <v>0.78394893916795227</v>
      </c>
      <c r="T513" s="27">
        <f t="shared" ca="1" si="185"/>
        <v>17</v>
      </c>
      <c r="U513" s="5">
        <f t="shared" ca="1" si="186"/>
        <v>1.0111111111111113</v>
      </c>
      <c r="V513" s="27">
        <f t="shared" ca="1" si="187"/>
        <v>426</v>
      </c>
      <c r="W513" s="35">
        <f t="shared" ca="1" si="188"/>
        <v>44198.011111111111</v>
      </c>
      <c r="X513" s="6" t="str">
        <f t="shared" ca="1" si="189"/>
        <v>Late</v>
      </c>
      <c r="Y513" s="6">
        <f t="shared" ca="1" si="190"/>
        <v>7.6388888919609599E-3</v>
      </c>
      <c r="Z513" s="8">
        <f t="shared" ca="1" si="174"/>
        <v>0</v>
      </c>
      <c r="AA513" s="8">
        <f t="shared" ca="1" si="191"/>
        <v>11</v>
      </c>
      <c r="AB513" s="8">
        <f t="shared" ca="1" si="175"/>
        <v>110</v>
      </c>
    </row>
    <row r="514" spans="1:28">
      <c r="A514" s="3">
        <v>0.71527777777777801</v>
      </c>
      <c r="B514" s="34">
        <v>44197.715277777781</v>
      </c>
      <c r="C514" s="8">
        <f t="shared" ca="1" si="192"/>
        <v>0.24162163674483172</v>
      </c>
      <c r="D514" s="8">
        <f t="shared" ca="1" si="192"/>
        <v>0.72421333765368578</v>
      </c>
      <c r="E514">
        <f t="shared" ca="1" si="176"/>
        <v>28</v>
      </c>
      <c r="F514" s="6">
        <f t="shared" ca="1" si="177"/>
        <v>1.9444444444444445E-2</v>
      </c>
      <c r="G514" t="str">
        <f t="shared" ca="1" si="178"/>
        <v>Late</v>
      </c>
      <c r="H514" s="5">
        <f t="shared" ca="1" si="179"/>
        <v>0.7347222222222225</v>
      </c>
      <c r="I514">
        <f t="shared" ca="1" si="193"/>
        <v>0.99663494658296925</v>
      </c>
      <c r="J514">
        <f t="shared" ca="1" si="193"/>
        <v>0.12893650431648962</v>
      </c>
      <c r="K514">
        <f t="shared" ca="1" si="180"/>
        <v>13</v>
      </c>
      <c r="L514" s="5">
        <f t="shared" ca="1" si="181"/>
        <v>0.74375000000000024</v>
      </c>
      <c r="M514" s="27">
        <f t="shared" ca="1" si="194"/>
        <v>0.71856857785509221</v>
      </c>
      <c r="N514" s="27">
        <f t="shared" ca="1" si="194"/>
        <v>0.10478367778435638</v>
      </c>
      <c r="O514" s="8">
        <f t="shared" ca="1" si="182"/>
        <v>322</v>
      </c>
      <c r="P514" s="6">
        <f t="shared" ca="1" si="183"/>
        <v>0.22361111111111109</v>
      </c>
      <c r="Q514" s="5">
        <f t="shared" ca="1" si="184"/>
        <v>0.96736111111111134</v>
      </c>
      <c r="R514" s="27">
        <f t="shared" ca="1" si="195"/>
        <v>0.49530409312966428</v>
      </c>
      <c r="S514" s="27">
        <f t="shared" ca="1" si="195"/>
        <v>7.4858767886181177E-2</v>
      </c>
      <c r="T514" s="27">
        <f t="shared" ca="1" si="185"/>
        <v>8</v>
      </c>
      <c r="U514" s="5">
        <f t="shared" ca="1" si="186"/>
        <v>0.97291666666666687</v>
      </c>
      <c r="V514" s="27">
        <f t="shared" ca="1" si="187"/>
        <v>371</v>
      </c>
      <c r="W514" s="35">
        <f t="shared" ca="1" si="188"/>
        <v>44197.972916666673</v>
      </c>
      <c r="X514" s="6" t="str">
        <f t="shared" ca="1" si="189"/>
        <v>Early Arrival</v>
      </c>
      <c r="Y514" s="6">
        <f t="shared" ca="1" si="190"/>
        <v>3.0555555546015967E-2</v>
      </c>
      <c r="Z514" s="8">
        <f t="shared" ca="1" si="174"/>
        <v>0</v>
      </c>
      <c r="AA514" s="8">
        <f t="shared" ca="1" si="191"/>
        <v>44</v>
      </c>
      <c r="AB514" s="8">
        <f t="shared" ca="1" si="175"/>
        <v>140</v>
      </c>
    </row>
    <row r="515" spans="1:28">
      <c r="A515" s="11">
        <v>0.71527777777777801</v>
      </c>
      <c r="B515" s="34">
        <v>44197.715277777781</v>
      </c>
      <c r="C515" s="8">
        <f t="shared" ca="1" si="192"/>
        <v>4.6675970904813791E-2</v>
      </c>
      <c r="D515" s="8">
        <f t="shared" ca="1" si="192"/>
        <v>0.98531182982970833</v>
      </c>
      <c r="E515">
        <f t="shared" ca="1" si="176"/>
        <v>93</v>
      </c>
      <c r="F515" s="6">
        <f t="shared" ca="1" si="177"/>
        <v>6.458333333333334E-2</v>
      </c>
      <c r="G515" t="str">
        <f t="shared" ca="1" si="178"/>
        <v>Late</v>
      </c>
      <c r="H515" s="5">
        <f t="shared" ca="1" si="179"/>
        <v>0.77986111111111134</v>
      </c>
      <c r="I515">
        <f t="shared" ca="1" si="193"/>
        <v>8.8543454635851893E-2</v>
      </c>
      <c r="J515">
        <f t="shared" ca="1" si="193"/>
        <v>0.48716321917975725</v>
      </c>
      <c r="K515">
        <f t="shared" ca="1" si="180"/>
        <v>22</v>
      </c>
      <c r="L515" s="5">
        <f t="shared" ca="1" si="181"/>
        <v>0.79513888888888906</v>
      </c>
      <c r="M515" s="27">
        <f t="shared" ca="1" si="194"/>
        <v>0.21411290646060022</v>
      </c>
      <c r="N515" s="27">
        <f t="shared" ca="1" si="194"/>
        <v>0.14422860234382229</v>
      </c>
      <c r="O515" s="8">
        <f t="shared" ca="1" si="182"/>
        <v>321</v>
      </c>
      <c r="P515" s="6">
        <f t="shared" ca="1" si="183"/>
        <v>0.22291666666666665</v>
      </c>
      <c r="Q515" s="5">
        <f t="shared" ca="1" si="184"/>
        <v>1.0180555555555557</v>
      </c>
      <c r="R515" s="27">
        <f t="shared" ca="1" si="195"/>
        <v>0.68141970351200776</v>
      </c>
      <c r="S515" s="27">
        <f t="shared" ca="1" si="195"/>
        <v>0.92240753582355584</v>
      </c>
      <c r="T515" s="27">
        <f t="shared" ca="1" si="185"/>
        <v>42</v>
      </c>
      <c r="U515" s="5">
        <f t="shared" ca="1" si="186"/>
        <v>1.0472222222222223</v>
      </c>
      <c r="V515" s="27">
        <f t="shared" ca="1" si="187"/>
        <v>478</v>
      </c>
      <c r="W515" s="35">
        <f t="shared" ca="1" si="188"/>
        <v>44198.047222222223</v>
      </c>
      <c r="X515" s="6" t="str">
        <f t="shared" ca="1" si="189"/>
        <v>Late</v>
      </c>
      <c r="Y515" s="6">
        <f t="shared" ca="1" si="190"/>
        <v>4.3750000004365575E-2</v>
      </c>
      <c r="Z515" s="8">
        <f t="shared" ref="Z515:Z578" ca="1" si="196">HOUR(Y515)</f>
        <v>1</v>
      </c>
      <c r="AA515" s="8">
        <f t="shared" ca="1" si="191"/>
        <v>3</v>
      </c>
      <c r="AB515" s="8">
        <f t="shared" ref="AB515:AB578" ca="1" si="197">IF(X515="Early Arrival",IF(((Z515*60)+AA515)&lt;=$AF$5,((Z515*60)+AA515)*(-$AF$8),(((Z515*60)+AA515)-$AF$5)*$AF$6),((Z515*60)+AA515)*($AF$8))</f>
        <v>630</v>
      </c>
    </row>
    <row r="516" spans="1:28">
      <c r="A516" s="3">
        <v>0.71527777777777801</v>
      </c>
      <c r="B516" s="34">
        <v>44197.715277777781</v>
      </c>
      <c r="C516" s="8">
        <f t="shared" ca="1" si="192"/>
        <v>0.35080723636305744</v>
      </c>
      <c r="D516" s="8">
        <f t="shared" ca="1" si="192"/>
        <v>0.52054215709501583</v>
      </c>
      <c r="E516">
        <f t="shared" ca="1" si="176"/>
        <v>16</v>
      </c>
      <c r="F516" s="6">
        <f t="shared" ca="1" si="177"/>
        <v>1.1111111111111112E-2</v>
      </c>
      <c r="G516" t="str">
        <f t="shared" ca="1" si="178"/>
        <v>Late</v>
      </c>
      <c r="H516" s="5">
        <f t="shared" ca="1" si="179"/>
        <v>0.72638888888888908</v>
      </c>
      <c r="I516">
        <f t="shared" ca="1" si="193"/>
        <v>0.50977168485066582</v>
      </c>
      <c r="J516">
        <f t="shared" ca="1" si="193"/>
        <v>0.6313405842328994</v>
      </c>
      <c r="K516">
        <f t="shared" ca="1" si="180"/>
        <v>28</v>
      </c>
      <c r="L516" s="5">
        <f t="shared" ca="1" si="181"/>
        <v>0.74583333333333357</v>
      </c>
      <c r="M516" s="27">
        <f t="shared" ca="1" si="194"/>
        <v>0.60942003963165992</v>
      </c>
      <c r="N516" s="27">
        <f t="shared" ca="1" si="194"/>
        <v>0.44181785502210758</v>
      </c>
      <c r="O516" s="8">
        <f t="shared" ca="1" si="182"/>
        <v>341</v>
      </c>
      <c r="P516" s="6">
        <f t="shared" ca="1" si="183"/>
        <v>0.23680555555555557</v>
      </c>
      <c r="Q516" s="5">
        <f t="shared" ca="1" si="184"/>
        <v>0.98263888888888917</v>
      </c>
      <c r="R516" s="27">
        <f t="shared" ca="1" si="195"/>
        <v>0.69655557749036978</v>
      </c>
      <c r="S516" s="27">
        <f t="shared" ca="1" si="195"/>
        <v>0.97019412712456132</v>
      </c>
      <c r="T516" s="27">
        <f t="shared" ca="1" si="185"/>
        <v>47</v>
      </c>
      <c r="U516" s="5">
        <f t="shared" ca="1" si="186"/>
        <v>1.0152777777777782</v>
      </c>
      <c r="V516" s="27">
        <f t="shared" ca="1" si="187"/>
        <v>432</v>
      </c>
      <c r="W516" s="35">
        <f t="shared" ca="1" si="188"/>
        <v>44198.015277777784</v>
      </c>
      <c r="X516" s="6" t="str">
        <f t="shared" ca="1" si="189"/>
        <v>Late</v>
      </c>
      <c r="Y516" s="6">
        <f t="shared" ca="1" si="190"/>
        <v>1.1805555564933456E-2</v>
      </c>
      <c r="Z516" s="8">
        <f t="shared" ca="1" si="196"/>
        <v>0</v>
      </c>
      <c r="AA516" s="8">
        <f t="shared" ca="1" si="191"/>
        <v>17</v>
      </c>
      <c r="AB516" s="8">
        <f t="shared" ca="1" si="197"/>
        <v>170</v>
      </c>
    </row>
    <row r="517" spans="1:28">
      <c r="A517" s="11">
        <v>0.71527777777777801</v>
      </c>
      <c r="B517" s="34">
        <v>44197.715277777781</v>
      </c>
      <c r="C517" s="8">
        <f t="shared" ca="1" si="192"/>
        <v>0.23390934441237199</v>
      </c>
      <c r="D517" s="8">
        <f t="shared" ca="1" si="192"/>
        <v>3.6050026842314953E-2</v>
      </c>
      <c r="E517">
        <f t="shared" ca="1" si="176"/>
        <v>1</v>
      </c>
      <c r="F517" s="6">
        <f t="shared" ca="1" si="177"/>
        <v>6.9444444444444447E-4</v>
      </c>
      <c r="G517" t="str">
        <f t="shared" ca="1" si="178"/>
        <v>Late</v>
      </c>
      <c r="H517" s="5">
        <f t="shared" ca="1" si="179"/>
        <v>0.71597222222222245</v>
      </c>
      <c r="I517">
        <f t="shared" ca="1" si="193"/>
        <v>0.5166079693845147</v>
      </c>
      <c r="J517">
        <f t="shared" ca="1" si="193"/>
        <v>0.20410649459874619</v>
      </c>
      <c r="K517">
        <f t="shared" ca="1" si="180"/>
        <v>15</v>
      </c>
      <c r="L517" s="5">
        <f t="shared" ca="1" si="181"/>
        <v>0.72638888888888908</v>
      </c>
      <c r="M517" s="27">
        <f t="shared" ca="1" si="194"/>
        <v>0.87704123155224623</v>
      </c>
      <c r="N517" s="27">
        <f t="shared" ca="1" si="194"/>
        <v>0.80442319260333084</v>
      </c>
      <c r="O517" s="8">
        <f t="shared" ca="1" si="182"/>
        <v>369</v>
      </c>
      <c r="P517" s="6">
        <f t="shared" ca="1" si="183"/>
        <v>0.25625000000000003</v>
      </c>
      <c r="Q517" s="5">
        <f t="shared" ca="1" si="184"/>
        <v>0.98263888888888906</v>
      </c>
      <c r="R517" s="27">
        <f t="shared" ca="1" si="195"/>
        <v>0.13757221561049615</v>
      </c>
      <c r="S517" s="27">
        <f t="shared" ca="1" si="195"/>
        <v>0.92737002357770781</v>
      </c>
      <c r="T517" s="27">
        <f t="shared" ca="1" si="185"/>
        <v>43</v>
      </c>
      <c r="U517" s="5">
        <f t="shared" ca="1" si="186"/>
        <v>1.0125000000000002</v>
      </c>
      <c r="V517" s="27">
        <f t="shared" ca="1" si="187"/>
        <v>428</v>
      </c>
      <c r="W517" s="35">
        <f t="shared" ca="1" si="188"/>
        <v>44198.012500000004</v>
      </c>
      <c r="X517" s="6" t="str">
        <f t="shared" ca="1" si="189"/>
        <v>Late</v>
      </c>
      <c r="Y517" s="6">
        <f t="shared" ca="1" si="190"/>
        <v>9.0277777853771113E-3</v>
      </c>
      <c r="Z517" s="8">
        <f t="shared" ca="1" si="196"/>
        <v>0</v>
      </c>
      <c r="AA517" s="8">
        <f t="shared" ca="1" si="191"/>
        <v>13</v>
      </c>
      <c r="AB517" s="8">
        <f t="shared" ca="1" si="197"/>
        <v>130</v>
      </c>
    </row>
    <row r="518" spans="1:28">
      <c r="A518" s="3">
        <v>0.71527777777777801</v>
      </c>
      <c r="B518" s="34">
        <v>44197.715277777781</v>
      </c>
      <c r="C518" s="8">
        <f t="shared" ca="1" si="192"/>
        <v>0.17623142461925279</v>
      </c>
      <c r="D518" s="8">
        <f t="shared" ca="1" si="192"/>
        <v>1.9635657895904046E-2</v>
      </c>
      <c r="E518">
        <f t="shared" ca="1" si="176"/>
        <v>0</v>
      </c>
      <c r="F518" s="6">
        <f t="shared" ca="1" si="177"/>
        <v>0</v>
      </c>
      <c r="G518" t="str">
        <f t="shared" ca="1" si="178"/>
        <v>On Time</v>
      </c>
      <c r="H518" s="5">
        <f t="shared" ca="1" si="179"/>
        <v>0.71527777777777801</v>
      </c>
      <c r="I518">
        <f t="shared" ca="1" si="193"/>
        <v>0.57696126793631386</v>
      </c>
      <c r="J518">
        <f t="shared" ca="1" si="193"/>
        <v>0.30160846874231195</v>
      </c>
      <c r="K518">
        <f t="shared" ca="1" si="180"/>
        <v>18</v>
      </c>
      <c r="L518" s="5">
        <f t="shared" ca="1" si="181"/>
        <v>0.72777777777777797</v>
      </c>
      <c r="M518" s="27">
        <f t="shared" ca="1" si="194"/>
        <v>0.27938820425995758</v>
      </c>
      <c r="N518" s="27">
        <f t="shared" ca="1" si="194"/>
        <v>0.45739379329739249</v>
      </c>
      <c r="O518" s="8">
        <f t="shared" ca="1" si="182"/>
        <v>340</v>
      </c>
      <c r="P518" s="6">
        <f t="shared" ca="1" si="183"/>
        <v>0.23611111111111113</v>
      </c>
      <c r="Q518" s="5">
        <f t="shared" ca="1" si="184"/>
        <v>0.96388888888888913</v>
      </c>
      <c r="R518" s="27">
        <f t="shared" ca="1" si="195"/>
        <v>0.70653502113915889</v>
      </c>
      <c r="S518" s="27">
        <f t="shared" ca="1" si="195"/>
        <v>0.61861363198148311</v>
      </c>
      <c r="T518" s="27">
        <f t="shared" ca="1" si="185"/>
        <v>25</v>
      </c>
      <c r="U518" s="5">
        <f t="shared" ca="1" si="186"/>
        <v>0.98125000000000029</v>
      </c>
      <c r="V518" s="27">
        <f t="shared" ca="1" si="187"/>
        <v>383</v>
      </c>
      <c r="W518" s="35">
        <f t="shared" ca="1" si="188"/>
        <v>44197.981250000004</v>
      </c>
      <c r="X518" s="6" t="str">
        <f t="shared" ca="1" si="189"/>
        <v>Early Arrival</v>
      </c>
      <c r="Y518" s="6">
        <f t="shared" ca="1" si="190"/>
        <v>2.2222222214622889E-2</v>
      </c>
      <c r="Z518" s="8">
        <f t="shared" ca="1" si="196"/>
        <v>0</v>
      </c>
      <c r="AA518" s="8">
        <f t="shared" ca="1" si="191"/>
        <v>32</v>
      </c>
      <c r="AB518" s="8">
        <f t="shared" ca="1" si="197"/>
        <v>20</v>
      </c>
    </row>
    <row r="519" spans="1:28">
      <c r="A519" s="11">
        <v>0.71527777777777801</v>
      </c>
      <c r="B519" s="34">
        <v>44197.715277777781</v>
      </c>
      <c r="C519" s="8">
        <f t="shared" ca="1" si="192"/>
        <v>0.52693389611576791</v>
      </c>
      <c r="D519" s="8">
        <f t="shared" ca="1" si="192"/>
        <v>0.8888216507468818</v>
      </c>
      <c r="E519">
        <f t="shared" ca="1" si="176"/>
        <v>48</v>
      </c>
      <c r="F519" s="6">
        <f t="shared" ca="1" si="177"/>
        <v>3.3333333333333333E-2</v>
      </c>
      <c r="G519" t="str">
        <f t="shared" ca="1" si="178"/>
        <v>Late</v>
      </c>
      <c r="H519" s="5">
        <f t="shared" ca="1" si="179"/>
        <v>0.74861111111111134</v>
      </c>
      <c r="I519">
        <f t="shared" ca="1" si="193"/>
        <v>9.9996867124826139E-2</v>
      </c>
      <c r="J519">
        <f t="shared" ca="1" si="193"/>
        <v>0.8692509272351413</v>
      </c>
      <c r="K519">
        <f t="shared" ca="1" si="180"/>
        <v>29</v>
      </c>
      <c r="L519" s="5">
        <f t="shared" ca="1" si="181"/>
        <v>0.76875000000000027</v>
      </c>
      <c r="M519" s="27">
        <f t="shared" ca="1" si="194"/>
        <v>0.25343341225145688</v>
      </c>
      <c r="N519" s="27">
        <f t="shared" ca="1" si="194"/>
        <v>3.8874036466561401E-2</v>
      </c>
      <c r="O519" s="8">
        <f t="shared" ca="1" si="182"/>
        <v>310</v>
      </c>
      <c r="P519" s="6">
        <f t="shared" ca="1" si="183"/>
        <v>0.21527777777777779</v>
      </c>
      <c r="Q519" s="5">
        <f t="shared" ca="1" si="184"/>
        <v>0.98402777777777806</v>
      </c>
      <c r="R519" s="27">
        <f t="shared" ca="1" si="195"/>
        <v>0.90506438766683373</v>
      </c>
      <c r="S519" s="27">
        <f t="shared" ca="1" si="195"/>
        <v>0.92663548134094553</v>
      </c>
      <c r="T519" s="27">
        <f t="shared" ca="1" si="185"/>
        <v>42</v>
      </c>
      <c r="U519" s="5">
        <f t="shared" ca="1" si="186"/>
        <v>1.0131944444444447</v>
      </c>
      <c r="V519" s="27">
        <f t="shared" ca="1" si="187"/>
        <v>429</v>
      </c>
      <c r="W519" s="35">
        <f t="shared" ca="1" si="188"/>
        <v>44198.013194444451</v>
      </c>
      <c r="X519" s="6" t="str">
        <f t="shared" ca="1" si="189"/>
        <v>Late</v>
      </c>
      <c r="Y519" s="6">
        <f t="shared" ca="1" si="190"/>
        <v>9.722222232085187E-3</v>
      </c>
      <c r="Z519" s="8">
        <f t="shared" ca="1" si="196"/>
        <v>0</v>
      </c>
      <c r="AA519" s="8">
        <f t="shared" ca="1" si="191"/>
        <v>14</v>
      </c>
      <c r="AB519" s="8">
        <f t="shared" ca="1" si="197"/>
        <v>140</v>
      </c>
    </row>
    <row r="520" spans="1:28">
      <c r="A520" s="3">
        <v>0.71527777777777801</v>
      </c>
      <c r="B520" s="34">
        <v>44197.715277777781</v>
      </c>
      <c r="C520" s="8">
        <f t="shared" ca="1" si="192"/>
        <v>3.9624353043155258E-2</v>
      </c>
      <c r="D520" s="8">
        <f t="shared" ca="1" si="192"/>
        <v>0.85947873367888039</v>
      </c>
      <c r="E520">
        <f t="shared" ca="1" si="176"/>
        <v>43</v>
      </c>
      <c r="F520" s="6">
        <f t="shared" ca="1" si="177"/>
        <v>2.9861111111111113E-2</v>
      </c>
      <c r="G520" t="str">
        <f t="shared" ca="1" si="178"/>
        <v>Late</v>
      </c>
      <c r="H520" s="5">
        <f t="shared" ca="1" si="179"/>
        <v>0.74513888888888913</v>
      </c>
      <c r="I520">
        <f t="shared" ca="1" si="193"/>
        <v>0.46213915598748356</v>
      </c>
      <c r="J520">
        <f t="shared" ca="1" si="193"/>
        <v>0.11962507794318356</v>
      </c>
      <c r="K520">
        <f t="shared" ca="1" si="180"/>
        <v>13</v>
      </c>
      <c r="L520" s="5">
        <f t="shared" ca="1" si="181"/>
        <v>0.75416666666666687</v>
      </c>
      <c r="M520" s="27">
        <f t="shared" ca="1" si="194"/>
        <v>1.1963906361170951E-2</v>
      </c>
      <c r="N520" s="27">
        <f t="shared" ca="1" si="194"/>
        <v>0.53073283772436886</v>
      </c>
      <c r="O520" s="8">
        <f t="shared" ca="1" si="182"/>
        <v>344</v>
      </c>
      <c r="P520" s="6">
        <f t="shared" ca="1" si="183"/>
        <v>0.2388888888888889</v>
      </c>
      <c r="Q520" s="5">
        <f t="shared" ca="1" si="184"/>
        <v>0.9930555555555558</v>
      </c>
      <c r="R520" s="27">
        <f t="shared" ca="1" si="195"/>
        <v>0.47469889611197869</v>
      </c>
      <c r="S520" s="27">
        <f t="shared" ca="1" si="195"/>
        <v>0.85998966345892791</v>
      </c>
      <c r="T520" s="27">
        <f t="shared" ca="1" si="185"/>
        <v>37</v>
      </c>
      <c r="U520" s="5">
        <f t="shared" ca="1" si="186"/>
        <v>1.0187500000000003</v>
      </c>
      <c r="V520" s="27">
        <f t="shared" ca="1" si="187"/>
        <v>437</v>
      </c>
      <c r="W520" s="35">
        <f t="shared" ca="1" si="188"/>
        <v>44198.018750000003</v>
      </c>
      <c r="X520" s="6" t="str">
        <f t="shared" ca="1" si="189"/>
        <v>Late</v>
      </c>
      <c r="Y520" s="6">
        <f t="shared" ca="1" si="190"/>
        <v>1.527777778392192E-2</v>
      </c>
      <c r="Z520" s="8">
        <f t="shared" ca="1" si="196"/>
        <v>0</v>
      </c>
      <c r="AA520" s="8">
        <f t="shared" ca="1" si="191"/>
        <v>22</v>
      </c>
      <c r="AB520" s="8">
        <f t="shared" ca="1" si="197"/>
        <v>220</v>
      </c>
    </row>
    <row r="521" spans="1:28">
      <c r="A521" s="11">
        <v>0.71527777777777801</v>
      </c>
      <c r="B521" s="34">
        <v>44197.715277777781</v>
      </c>
      <c r="C521" s="8">
        <f t="shared" ca="1" si="192"/>
        <v>6.0457051116397653E-2</v>
      </c>
      <c r="D521" s="8">
        <f t="shared" ca="1" si="192"/>
        <v>0.75161242281773932</v>
      </c>
      <c r="E521">
        <f t="shared" ca="1" si="176"/>
        <v>31</v>
      </c>
      <c r="F521" s="6">
        <f t="shared" ca="1" si="177"/>
        <v>2.1527777777777781E-2</v>
      </c>
      <c r="G521" t="str">
        <f t="shared" ca="1" si="178"/>
        <v>Late</v>
      </c>
      <c r="H521" s="5">
        <f t="shared" ca="1" si="179"/>
        <v>0.73680555555555582</v>
      </c>
      <c r="I521">
        <f t="shared" ca="1" si="193"/>
        <v>0.97972825907264705</v>
      </c>
      <c r="J521">
        <f t="shared" ca="1" si="193"/>
        <v>0.20557284012054244</v>
      </c>
      <c r="K521">
        <f t="shared" ca="1" si="180"/>
        <v>15</v>
      </c>
      <c r="L521" s="5">
        <f t="shared" ca="1" si="181"/>
        <v>0.74722222222222245</v>
      </c>
      <c r="M521" s="27">
        <f t="shared" ca="1" si="194"/>
        <v>0.10220634611056567</v>
      </c>
      <c r="N521" s="27">
        <f t="shared" ca="1" si="194"/>
        <v>0.96668585113700389</v>
      </c>
      <c r="O521" s="8">
        <f t="shared" ca="1" si="182"/>
        <v>360</v>
      </c>
      <c r="P521" s="6">
        <f t="shared" ca="1" si="183"/>
        <v>0.25</v>
      </c>
      <c r="Q521" s="5">
        <f t="shared" ca="1" si="184"/>
        <v>0.99722222222222245</v>
      </c>
      <c r="R521" s="27">
        <f t="shared" ca="1" si="195"/>
        <v>0.57397800645338493</v>
      </c>
      <c r="S521" s="27">
        <f t="shared" ca="1" si="195"/>
        <v>0.26791000543059795</v>
      </c>
      <c r="T521" s="27">
        <f t="shared" ca="1" si="185"/>
        <v>13</v>
      </c>
      <c r="U521" s="5">
        <f t="shared" ca="1" si="186"/>
        <v>1.0062500000000003</v>
      </c>
      <c r="V521" s="27">
        <f t="shared" ca="1" si="187"/>
        <v>419</v>
      </c>
      <c r="W521" s="35">
        <f t="shared" ca="1" si="188"/>
        <v>44198.006250000006</v>
      </c>
      <c r="X521" s="6" t="str">
        <f t="shared" ca="1" si="189"/>
        <v>Late</v>
      </c>
      <c r="Y521" s="6">
        <f t="shared" ca="1" si="190"/>
        <v>2.7777777868323028E-3</v>
      </c>
      <c r="Z521" s="8">
        <f t="shared" ca="1" si="196"/>
        <v>0</v>
      </c>
      <c r="AA521" s="8">
        <f t="shared" ca="1" si="191"/>
        <v>4</v>
      </c>
      <c r="AB521" s="8">
        <f t="shared" ca="1" si="197"/>
        <v>40</v>
      </c>
    </row>
    <row r="522" spans="1:28">
      <c r="A522" s="3">
        <v>0.71527777777777801</v>
      </c>
      <c r="B522" s="34">
        <v>44197.715277777781</v>
      </c>
      <c r="C522" s="8">
        <f t="shared" ca="1" si="192"/>
        <v>0.30522020942217221</v>
      </c>
      <c r="D522" s="8">
        <f t="shared" ca="1" si="192"/>
        <v>0.42167296804437759</v>
      </c>
      <c r="E522">
        <f t="shared" ca="1" si="176"/>
        <v>12</v>
      </c>
      <c r="F522" s="6">
        <f t="shared" ca="1" si="177"/>
        <v>8.3333333333333332E-3</v>
      </c>
      <c r="G522" t="str">
        <f t="shared" ca="1" si="178"/>
        <v>Late</v>
      </c>
      <c r="H522" s="5">
        <f t="shared" ca="1" si="179"/>
        <v>0.72361111111111132</v>
      </c>
      <c r="I522">
        <f t="shared" ca="1" si="193"/>
        <v>0.93759141411285485</v>
      </c>
      <c r="J522">
        <f t="shared" ca="1" si="193"/>
        <v>0.63968110908775244</v>
      </c>
      <c r="K522">
        <f t="shared" ca="1" si="180"/>
        <v>28</v>
      </c>
      <c r="L522" s="5">
        <f t="shared" ca="1" si="181"/>
        <v>0.7430555555555558</v>
      </c>
      <c r="M522" s="27">
        <f t="shared" ca="1" si="194"/>
        <v>0.61484235006736954</v>
      </c>
      <c r="N522" s="27">
        <f t="shared" ca="1" si="194"/>
        <v>0.64907632472695165</v>
      </c>
      <c r="O522" s="8">
        <f t="shared" ca="1" si="182"/>
        <v>355</v>
      </c>
      <c r="P522" s="6">
        <f t="shared" ca="1" si="183"/>
        <v>0.24652777777777779</v>
      </c>
      <c r="Q522" s="5">
        <f t="shared" ca="1" si="184"/>
        <v>0.98958333333333359</v>
      </c>
      <c r="R522" s="27">
        <f t="shared" ca="1" si="195"/>
        <v>0.81643760405680676</v>
      </c>
      <c r="S522" s="27">
        <f t="shared" ca="1" si="195"/>
        <v>0.14617048906653241</v>
      </c>
      <c r="T522" s="27">
        <f t="shared" ca="1" si="185"/>
        <v>10</v>
      </c>
      <c r="U522" s="5">
        <f t="shared" ca="1" si="186"/>
        <v>0.99652777777777801</v>
      </c>
      <c r="V522" s="27">
        <f t="shared" ca="1" si="187"/>
        <v>405</v>
      </c>
      <c r="W522" s="35">
        <f t="shared" ca="1" si="188"/>
        <v>44197.996527777781</v>
      </c>
      <c r="X522" s="6" t="str">
        <f t="shared" ca="1" si="189"/>
        <v>Early Arrival</v>
      </c>
      <c r="Y522" s="6">
        <f t="shared" ca="1" si="190"/>
        <v>6.9444444379769266E-3</v>
      </c>
      <c r="Z522" s="8">
        <f t="shared" ca="1" si="196"/>
        <v>0</v>
      </c>
      <c r="AA522" s="8">
        <f t="shared" ca="1" si="191"/>
        <v>10</v>
      </c>
      <c r="AB522" s="8">
        <f t="shared" ca="1" si="197"/>
        <v>-100</v>
      </c>
    </row>
    <row r="523" spans="1:28">
      <c r="A523" s="11">
        <v>0.71527777777777801</v>
      </c>
      <c r="B523" s="34">
        <v>44197.715277777781</v>
      </c>
      <c r="C523" s="8">
        <f t="shared" ca="1" si="192"/>
        <v>8.2135615242886928E-2</v>
      </c>
      <c r="D523" s="8">
        <f t="shared" ca="1" si="192"/>
        <v>0.56579724635312245</v>
      </c>
      <c r="E523">
        <f t="shared" ref="E523:E586" ca="1" si="198">VALUE(IF(C523&lt;$AG$14,ROUND((-LN(1-D523)/$AF$12),0),IF(AND(C523&gt;=$AG$14,C523&lt;$AG$15),-ROUND((-LN(1-D523)/$AF$13),0),0)))</f>
        <v>18</v>
      </c>
      <c r="F523" s="6">
        <f t="shared" ref="F523:F586" ca="1" si="199">TIME(QUOTIENT(E523,60),IF(E523&gt;0,(E523-(QUOTIENT(E523,60)*60)),((-E523)-(QUOTIENT(E523,60)*60))),0)</f>
        <v>1.2499999999999999E-2</v>
      </c>
      <c r="G523" t="str">
        <f t="shared" ref="G523:G586" ca="1" si="200">IF(E523&lt;0,"Early Departure",IF(E523=0,"On Time","Late"))</f>
        <v>Late</v>
      </c>
      <c r="H523" s="5">
        <f t="shared" ref="H523:H586" ca="1" si="201">IF(G523="Late",A523+F523,IF(G523="Early Departure",A523-F523,A523))</f>
        <v>0.72777777777777797</v>
      </c>
      <c r="I523">
        <f t="shared" ca="1" si="193"/>
        <v>0.51096651215595723</v>
      </c>
      <c r="J523">
        <f t="shared" ca="1" si="193"/>
        <v>0.77124049325484134</v>
      </c>
      <c r="K523">
        <f t="shared" ref="K523:K586" ca="1" si="202">ROUND(IF(($AF$28-$AF$26)/($AF$27-$AF$26)&gt;=I523,(SQRT(J523*(($AF$27-$AF$26)*($AF$28-$AF$26))))+$AF$26,($AF$27-SQRT((1-J523)*($AF$27-$AF$26)*($AF$27-$AF$28)))),0)</f>
        <v>34</v>
      </c>
      <c r="L523" s="5">
        <f t="shared" ref="L523:L586" ca="1" si="203">H523+TIME(0,K523,0)</f>
        <v>0.75138888888888911</v>
      </c>
      <c r="M523" s="27">
        <f t="shared" ca="1" si="194"/>
        <v>9.3557990159653937E-4</v>
      </c>
      <c r="N523" s="27">
        <f t="shared" ca="1" si="194"/>
        <v>0.99473517262276767</v>
      </c>
      <c r="O523" s="8">
        <f t="shared" ref="O523:O586" ca="1" si="204">ROUND(IF(($AF$22-$AF$20)/($AF$21-$AF$20)&gt;=M523,(SQRT(N523*(($AF$21-$AF$20)*($AF$22-$AF$20))))+$AF$20,($AF$21-SQRT((1-N523)*($AF$21-$AF$20)*($AF$21-$AF$22)))),0)</f>
        <v>361</v>
      </c>
      <c r="P523" s="6">
        <f t="shared" ref="P523:P586" ca="1" si="205">TIME(QUOTIENT(O523,60),O523-(QUOTIENT(O523,60)*60),0)</f>
        <v>0.25069444444444444</v>
      </c>
      <c r="Q523" s="5">
        <f t="shared" ref="Q523:Q586" ca="1" si="206">L523+P523</f>
        <v>1.0020833333333337</v>
      </c>
      <c r="R523" s="27">
        <f t="shared" ca="1" si="195"/>
        <v>0.62169815694495278</v>
      </c>
      <c r="S523" s="27">
        <f t="shared" ca="1" si="195"/>
        <v>0.19389772629493096</v>
      </c>
      <c r="T523" s="27">
        <f t="shared" ref="T523:T586" ca="1" si="207">ROUND(IF(($AF$34-$AF$32)/($AF$33-$AF$32)&gt;=R523,(SQRT(S523*(($AF$33-$AF$32)*($AF$34-$AF$32))))+$AF$32,($AF$33-SQRT((1-S523)*($AF$33-$AF$32)*($AF$33-$AF$34)))),0)</f>
        <v>11</v>
      </c>
      <c r="U523" s="5">
        <f t="shared" ref="U523:U586" ca="1" si="208">Q523+TIME(0,T523,0)</f>
        <v>1.0097222222222226</v>
      </c>
      <c r="V523" s="27">
        <f t="shared" ref="V523:V586" ca="1" si="209">SUM(T523,O523,K523,E523)</f>
        <v>424</v>
      </c>
      <c r="W523" s="35">
        <f t="shared" ref="W523:W586" ca="1" si="210">B523+TIME(0,V523,0)</f>
        <v>44198.009722222225</v>
      </c>
      <c r="X523" s="6" t="str">
        <f t="shared" ref="X523:X586" ca="1" si="211">IF($AF$7=W523,"On Time",IF($AF$7&gt;W523,"Early Arrival","Late"))</f>
        <v>Late</v>
      </c>
      <c r="Y523" s="6">
        <f t="shared" ref="Y523:Y586" ca="1" si="212">IF(X523="On Time",0,IF(X523="Early Arrival",$AF$7-W523,W523-$AF$7))</f>
        <v>6.2500000058207661E-3</v>
      </c>
      <c r="Z523" s="8">
        <f t="shared" ca="1" si="196"/>
        <v>0</v>
      </c>
      <c r="AA523" s="8">
        <f t="shared" ref="AA523:AA586" ca="1" si="213">MINUTE(Y523)</f>
        <v>9</v>
      </c>
      <c r="AB523" s="8">
        <f t="shared" ca="1" si="197"/>
        <v>90</v>
      </c>
    </row>
    <row r="524" spans="1:28">
      <c r="A524" s="3">
        <v>0.71527777777777801</v>
      </c>
      <c r="B524" s="34">
        <v>44197.715277777781</v>
      </c>
      <c r="C524" s="8">
        <f t="shared" ca="1" si="192"/>
        <v>0.24186778895817984</v>
      </c>
      <c r="D524" s="8">
        <f t="shared" ca="1" si="192"/>
        <v>0.20528070033365697</v>
      </c>
      <c r="E524">
        <f t="shared" ca="1" si="198"/>
        <v>5</v>
      </c>
      <c r="F524" s="6">
        <f t="shared" ca="1" si="199"/>
        <v>3.472222222222222E-3</v>
      </c>
      <c r="G524" t="str">
        <f t="shared" ca="1" si="200"/>
        <v>Late</v>
      </c>
      <c r="H524" s="5">
        <f t="shared" ca="1" si="201"/>
        <v>0.71875000000000022</v>
      </c>
      <c r="I524">
        <f t="shared" ca="1" si="193"/>
        <v>0.89078602298179177</v>
      </c>
      <c r="J524">
        <f t="shared" ca="1" si="193"/>
        <v>0.68010737378842079</v>
      </c>
      <c r="K524">
        <f t="shared" ca="1" si="202"/>
        <v>30</v>
      </c>
      <c r="L524" s="5">
        <f t="shared" ca="1" si="203"/>
        <v>0.73958333333333359</v>
      </c>
      <c r="M524" s="27">
        <f t="shared" ca="1" si="194"/>
        <v>0.4337915812419062</v>
      </c>
      <c r="N524" s="27">
        <f t="shared" ca="1" si="194"/>
        <v>0.81231668587936445</v>
      </c>
      <c r="O524" s="8">
        <f t="shared" ca="1" si="204"/>
        <v>370</v>
      </c>
      <c r="P524" s="6">
        <f t="shared" ca="1" si="205"/>
        <v>0.25694444444444448</v>
      </c>
      <c r="Q524" s="5">
        <f t="shared" ca="1" si="206"/>
        <v>0.99652777777777812</v>
      </c>
      <c r="R524" s="27">
        <f t="shared" ca="1" si="195"/>
        <v>0.71625474571538372</v>
      </c>
      <c r="S524" s="27">
        <f t="shared" ca="1" si="195"/>
        <v>0.70025621690021878</v>
      </c>
      <c r="T524" s="27">
        <f t="shared" ca="1" si="207"/>
        <v>29</v>
      </c>
      <c r="U524" s="5">
        <f t="shared" ca="1" si="208"/>
        <v>1.0166666666666671</v>
      </c>
      <c r="V524" s="27">
        <f t="shared" ca="1" si="209"/>
        <v>434</v>
      </c>
      <c r="W524" s="35">
        <f t="shared" ca="1" si="210"/>
        <v>44198.01666666667</v>
      </c>
      <c r="X524" s="6" t="str">
        <f t="shared" ca="1" si="211"/>
        <v>Late</v>
      </c>
      <c r="Y524" s="6">
        <f t="shared" ca="1" si="212"/>
        <v>1.319444445107365E-2</v>
      </c>
      <c r="Z524" s="8">
        <f t="shared" ca="1" si="196"/>
        <v>0</v>
      </c>
      <c r="AA524" s="8">
        <f t="shared" ca="1" si="213"/>
        <v>19</v>
      </c>
      <c r="AB524" s="8">
        <f t="shared" ca="1" si="197"/>
        <v>190</v>
      </c>
    </row>
    <row r="525" spans="1:28">
      <c r="A525" s="11">
        <v>0.71527777777777801</v>
      </c>
      <c r="B525" s="34">
        <v>44197.715277777781</v>
      </c>
      <c r="C525" s="8">
        <f t="shared" ca="1" si="192"/>
        <v>0.26543607345372189</v>
      </c>
      <c r="D525" s="8">
        <f t="shared" ca="1" si="192"/>
        <v>0.98115189453579132</v>
      </c>
      <c r="E525">
        <f t="shared" ca="1" si="198"/>
        <v>87</v>
      </c>
      <c r="F525" s="6">
        <f t="shared" ca="1" si="199"/>
        <v>6.0416666666666667E-2</v>
      </c>
      <c r="G525" t="str">
        <f t="shared" ca="1" si="200"/>
        <v>Late</v>
      </c>
      <c r="H525" s="5">
        <f t="shared" ca="1" si="201"/>
        <v>0.77569444444444469</v>
      </c>
      <c r="I525">
        <f t="shared" ca="1" si="193"/>
        <v>0.10183838553663638</v>
      </c>
      <c r="J525">
        <f t="shared" ca="1" si="193"/>
        <v>0.6311659948378161</v>
      </c>
      <c r="K525">
        <f t="shared" ca="1" si="202"/>
        <v>25</v>
      </c>
      <c r="L525" s="5">
        <f t="shared" ca="1" si="203"/>
        <v>0.79305555555555585</v>
      </c>
      <c r="M525" s="27">
        <f t="shared" ca="1" si="194"/>
        <v>0.80863220471971797</v>
      </c>
      <c r="N525" s="27">
        <f t="shared" ca="1" si="194"/>
        <v>0.93750814346317768</v>
      </c>
      <c r="O525" s="8">
        <f t="shared" ca="1" si="204"/>
        <v>387</v>
      </c>
      <c r="P525" s="6">
        <f t="shared" ca="1" si="205"/>
        <v>0.26874999999999999</v>
      </c>
      <c r="Q525" s="5">
        <f t="shared" ca="1" si="206"/>
        <v>1.0618055555555559</v>
      </c>
      <c r="R525" s="27">
        <f t="shared" ca="1" si="195"/>
        <v>0.24908859756747992</v>
      </c>
      <c r="S525" s="27">
        <f t="shared" ca="1" si="195"/>
        <v>0.96008294172960473</v>
      </c>
      <c r="T525" s="27">
        <f t="shared" ca="1" si="207"/>
        <v>46</v>
      </c>
      <c r="U525" s="5">
        <f t="shared" ca="1" si="208"/>
        <v>1.0937500000000004</v>
      </c>
      <c r="V525" s="27">
        <f t="shared" ca="1" si="209"/>
        <v>545</v>
      </c>
      <c r="W525" s="35">
        <f t="shared" ca="1" si="210"/>
        <v>44198.09375</v>
      </c>
      <c r="X525" s="6" t="str">
        <f t="shared" ca="1" si="211"/>
        <v>Late</v>
      </c>
      <c r="Y525" s="6">
        <f t="shared" ca="1" si="212"/>
        <v>9.0277777781011537E-2</v>
      </c>
      <c r="Z525" s="8">
        <f t="shared" ca="1" si="196"/>
        <v>2</v>
      </c>
      <c r="AA525" s="8">
        <f t="shared" ca="1" si="213"/>
        <v>10</v>
      </c>
      <c r="AB525" s="8">
        <f t="shared" ca="1" si="197"/>
        <v>1300</v>
      </c>
    </row>
    <row r="526" spans="1:28">
      <c r="A526" s="3">
        <v>0.71527777777777801</v>
      </c>
      <c r="B526" s="34">
        <v>44197.715277777781</v>
      </c>
      <c r="C526" s="8">
        <f t="shared" ca="1" si="192"/>
        <v>0.69936043907908896</v>
      </c>
      <c r="D526" s="8">
        <f t="shared" ca="1" si="192"/>
        <v>0.76234601081919962</v>
      </c>
      <c r="E526">
        <f t="shared" ca="1" si="198"/>
        <v>-5</v>
      </c>
      <c r="F526" s="6">
        <f t="shared" ca="1" si="199"/>
        <v>3.472222222222222E-3</v>
      </c>
      <c r="G526" t="str">
        <f t="shared" ca="1" si="200"/>
        <v>Early Departure</v>
      </c>
      <c r="H526" s="5">
        <f t="shared" ca="1" si="201"/>
        <v>0.7118055555555558</v>
      </c>
      <c r="I526">
        <f t="shared" ca="1" si="193"/>
        <v>0.56125804670788193</v>
      </c>
      <c r="J526">
        <f t="shared" ca="1" si="193"/>
        <v>0.64451729392581114</v>
      </c>
      <c r="K526">
        <f t="shared" ca="1" si="202"/>
        <v>28</v>
      </c>
      <c r="L526" s="5">
        <f t="shared" ca="1" si="203"/>
        <v>0.73125000000000029</v>
      </c>
      <c r="M526" s="27">
        <f t="shared" ca="1" si="194"/>
        <v>0.34708023042866132</v>
      </c>
      <c r="N526" s="27">
        <f t="shared" ca="1" si="194"/>
        <v>0.84106634998362095</v>
      </c>
      <c r="O526" s="8">
        <f t="shared" ca="1" si="204"/>
        <v>373</v>
      </c>
      <c r="P526" s="6">
        <f t="shared" ca="1" si="205"/>
        <v>0.2590277777777778</v>
      </c>
      <c r="Q526" s="5">
        <f t="shared" ca="1" si="206"/>
        <v>0.99027777777777803</v>
      </c>
      <c r="R526" s="27">
        <f t="shared" ca="1" si="195"/>
        <v>0.8203887468922022</v>
      </c>
      <c r="S526" s="27">
        <f t="shared" ca="1" si="195"/>
        <v>7.3495292628904418E-2</v>
      </c>
      <c r="T526" s="27">
        <f t="shared" ca="1" si="207"/>
        <v>8</v>
      </c>
      <c r="U526" s="5">
        <f t="shared" ca="1" si="208"/>
        <v>0.99583333333333357</v>
      </c>
      <c r="V526" s="27">
        <f t="shared" ca="1" si="209"/>
        <v>404</v>
      </c>
      <c r="W526" s="35">
        <f t="shared" ca="1" si="210"/>
        <v>44197.995833333334</v>
      </c>
      <c r="X526" s="6" t="str">
        <f t="shared" ca="1" si="211"/>
        <v>Early Arrival</v>
      </c>
      <c r="Y526" s="6">
        <f t="shared" ca="1" si="212"/>
        <v>7.6388888846850023E-3</v>
      </c>
      <c r="Z526" s="8">
        <f t="shared" ca="1" si="196"/>
        <v>0</v>
      </c>
      <c r="AA526" s="8">
        <f t="shared" ca="1" si="213"/>
        <v>11</v>
      </c>
      <c r="AB526" s="8">
        <f t="shared" ca="1" si="197"/>
        <v>-110</v>
      </c>
    </row>
    <row r="527" spans="1:28">
      <c r="A527" s="11">
        <v>0.71527777777777801</v>
      </c>
      <c r="B527" s="34">
        <v>44197.715277777781</v>
      </c>
      <c r="C527" s="8">
        <f t="shared" ca="1" si="192"/>
        <v>0.65335715219108148</v>
      </c>
      <c r="D527" s="8">
        <f t="shared" ca="1" si="192"/>
        <v>0.35437447577695469</v>
      </c>
      <c r="E527">
        <f t="shared" ca="1" si="198"/>
        <v>-1</v>
      </c>
      <c r="F527" s="6">
        <f t="shared" ca="1" si="199"/>
        <v>6.9444444444444447E-4</v>
      </c>
      <c r="G527" t="str">
        <f t="shared" ca="1" si="200"/>
        <v>Early Departure</v>
      </c>
      <c r="H527" s="5">
        <f t="shared" ca="1" si="201"/>
        <v>0.71458333333333357</v>
      </c>
      <c r="I527">
        <f t="shared" ca="1" si="193"/>
        <v>0.85333962762267501</v>
      </c>
      <c r="J527">
        <f t="shared" ca="1" si="193"/>
        <v>0.46975291785315454</v>
      </c>
      <c r="K527">
        <f t="shared" ca="1" si="202"/>
        <v>22</v>
      </c>
      <c r="L527" s="5">
        <f t="shared" ca="1" si="203"/>
        <v>0.72986111111111129</v>
      </c>
      <c r="M527" s="27">
        <f t="shared" ca="1" si="194"/>
        <v>0.61607268368871804</v>
      </c>
      <c r="N527" s="27">
        <f t="shared" ca="1" si="194"/>
        <v>0.73852908006962192</v>
      </c>
      <c r="O527" s="8">
        <f t="shared" ca="1" si="204"/>
        <v>363</v>
      </c>
      <c r="P527" s="6">
        <f t="shared" ca="1" si="205"/>
        <v>0.25208333333333333</v>
      </c>
      <c r="Q527" s="5">
        <f t="shared" ca="1" si="206"/>
        <v>0.98194444444444462</v>
      </c>
      <c r="R527" s="27">
        <f t="shared" ca="1" si="195"/>
        <v>0.59228380316719731</v>
      </c>
      <c r="S527" s="27">
        <f t="shared" ca="1" si="195"/>
        <v>0.52254205563702727</v>
      </c>
      <c r="T527" s="27">
        <f t="shared" ca="1" si="207"/>
        <v>21</v>
      </c>
      <c r="U527" s="5">
        <f t="shared" ca="1" si="208"/>
        <v>0.9965277777777779</v>
      </c>
      <c r="V527" s="27">
        <f t="shared" ca="1" si="209"/>
        <v>405</v>
      </c>
      <c r="W527" s="35">
        <f t="shared" ca="1" si="210"/>
        <v>44197.996527777781</v>
      </c>
      <c r="X527" s="6" t="str">
        <f t="shared" ca="1" si="211"/>
        <v>Early Arrival</v>
      </c>
      <c r="Y527" s="6">
        <f t="shared" ca="1" si="212"/>
        <v>6.9444444379769266E-3</v>
      </c>
      <c r="Z527" s="8">
        <f t="shared" ca="1" si="196"/>
        <v>0</v>
      </c>
      <c r="AA527" s="8">
        <f t="shared" ca="1" si="213"/>
        <v>10</v>
      </c>
      <c r="AB527" s="8">
        <f t="shared" ca="1" si="197"/>
        <v>-100</v>
      </c>
    </row>
    <row r="528" spans="1:28">
      <c r="A528" s="3">
        <v>0.71527777777777801</v>
      </c>
      <c r="B528" s="34">
        <v>44197.715277777781</v>
      </c>
      <c r="C528" s="8">
        <f t="shared" ca="1" si="192"/>
        <v>0.41346828546727987</v>
      </c>
      <c r="D528" s="8">
        <f t="shared" ca="1" si="192"/>
        <v>0.74794844626511037</v>
      </c>
      <c r="E528">
        <f t="shared" ca="1" si="198"/>
        <v>30</v>
      </c>
      <c r="F528" s="6">
        <f t="shared" ca="1" si="199"/>
        <v>2.0833333333333332E-2</v>
      </c>
      <c r="G528" t="str">
        <f t="shared" ca="1" si="200"/>
        <v>Late</v>
      </c>
      <c r="H528" s="5">
        <f t="shared" ca="1" si="201"/>
        <v>0.73611111111111138</v>
      </c>
      <c r="I528">
        <f t="shared" ca="1" si="193"/>
        <v>0.22754772603668183</v>
      </c>
      <c r="J528">
        <f t="shared" ca="1" si="193"/>
        <v>0.46105069711589652</v>
      </c>
      <c r="K528">
        <f t="shared" ca="1" si="202"/>
        <v>22</v>
      </c>
      <c r="L528" s="5">
        <f t="shared" ca="1" si="203"/>
        <v>0.75138888888888911</v>
      </c>
      <c r="M528" s="27">
        <f t="shared" ca="1" si="194"/>
        <v>3.7767672757634929E-2</v>
      </c>
      <c r="N528" s="27">
        <f t="shared" ca="1" si="194"/>
        <v>0.72821703360675005</v>
      </c>
      <c r="O528" s="8">
        <f t="shared" ca="1" si="204"/>
        <v>352</v>
      </c>
      <c r="P528" s="6">
        <f t="shared" ca="1" si="205"/>
        <v>0.24444444444444446</v>
      </c>
      <c r="Q528" s="5">
        <f t="shared" ca="1" si="206"/>
        <v>0.99583333333333357</v>
      </c>
      <c r="R528" s="27">
        <f t="shared" ca="1" si="195"/>
        <v>9.6364667634599388E-2</v>
      </c>
      <c r="S528" s="27">
        <f t="shared" ca="1" si="195"/>
        <v>0.92461452658485499</v>
      </c>
      <c r="T528" s="27">
        <f t="shared" ca="1" si="207"/>
        <v>42</v>
      </c>
      <c r="U528" s="5">
        <f t="shared" ca="1" si="208"/>
        <v>1.0250000000000001</v>
      </c>
      <c r="V528" s="27">
        <f t="shared" ca="1" si="209"/>
        <v>446</v>
      </c>
      <c r="W528" s="35">
        <f t="shared" ca="1" si="210"/>
        <v>44198.025000000001</v>
      </c>
      <c r="X528" s="6" t="str">
        <f t="shared" ca="1" si="211"/>
        <v>Late</v>
      </c>
      <c r="Y528" s="6">
        <f t="shared" ca="1" si="212"/>
        <v>2.1527777782466728E-2</v>
      </c>
      <c r="Z528" s="8">
        <f t="shared" ca="1" si="196"/>
        <v>0</v>
      </c>
      <c r="AA528" s="8">
        <f t="shared" ca="1" si="213"/>
        <v>31</v>
      </c>
      <c r="AB528" s="8">
        <f t="shared" ca="1" si="197"/>
        <v>310</v>
      </c>
    </row>
    <row r="529" spans="1:28">
      <c r="A529" s="11">
        <v>0.71527777777777801</v>
      </c>
      <c r="B529" s="34">
        <v>44197.715277777781</v>
      </c>
      <c r="C529" s="8">
        <f t="shared" ca="1" si="192"/>
        <v>0.61146527706030263</v>
      </c>
      <c r="D529" s="8">
        <f t="shared" ca="1" si="192"/>
        <v>0.91161077545877556</v>
      </c>
      <c r="E529">
        <f t="shared" ca="1" si="198"/>
        <v>-8</v>
      </c>
      <c r="F529" s="6">
        <f t="shared" ca="1" si="199"/>
        <v>5.5555555555555558E-3</v>
      </c>
      <c r="G529" t="str">
        <f t="shared" ca="1" si="200"/>
        <v>Early Departure</v>
      </c>
      <c r="H529" s="5">
        <f t="shared" ca="1" si="201"/>
        <v>0.70972222222222248</v>
      </c>
      <c r="I529">
        <f t="shared" ca="1" si="193"/>
        <v>0.62197922840685593</v>
      </c>
      <c r="J529">
        <f t="shared" ca="1" si="193"/>
        <v>8.5886117570672105E-2</v>
      </c>
      <c r="K529">
        <f t="shared" ca="1" si="202"/>
        <v>12</v>
      </c>
      <c r="L529" s="5">
        <f t="shared" ca="1" si="203"/>
        <v>0.71805555555555578</v>
      </c>
      <c r="M529" s="27">
        <f t="shared" ca="1" si="194"/>
        <v>0.35835060994914125</v>
      </c>
      <c r="N529" s="27">
        <f t="shared" ca="1" si="194"/>
        <v>0.9319486632903865</v>
      </c>
      <c r="O529" s="8">
        <f t="shared" ca="1" si="204"/>
        <v>386</v>
      </c>
      <c r="P529" s="6">
        <f t="shared" ca="1" si="205"/>
        <v>0.26805555555555555</v>
      </c>
      <c r="Q529" s="5">
        <f t="shared" ca="1" si="206"/>
        <v>0.98611111111111138</v>
      </c>
      <c r="R529" s="27">
        <f t="shared" ca="1" si="195"/>
        <v>0.23488238920000071</v>
      </c>
      <c r="S529" s="27">
        <f t="shared" ca="1" si="195"/>
        <v>0.59803877164920383</v>
      </c>
      <c r="T529" s="27">
        <f t="shared" ca="1" si="207"/>
        <v>24</v>
      </c>
      <c r="U529" s="5">
        <f t="shared" ca="1" si="208"/>
        <v>1.002777777777778</v>
      </c>
      <c r="V529" s="27">
        <f t="shared" ca="1" si="209"/>
        <v>414</v>
      </c>
      <c r="W529" s="35">
        <f t="shared" ca="1" si="210"/>
        <v>44198.00277777778</v>
      </c>
      <c r="X529" s="6" t="str">
        <f t="shared" ca="1" si="211"/>
        <v>Early Arrival</v>
      </c>
      <c r="Y529" s="6">
        <f t="shared" ca="1" si="212"/>
        <v>6.9444443943211809E-4</v>
      </c>
      <c r="Z529" s="8">
        <f t="shared" ca="1" si="196"/>
        <v>0</v>
      </c>
      <c r="AA529" s="8">
        <f t="shared" ca="1" si="213"/>
        <v>1</v>
      </c>
      <c r="AB529" s="8">
        <f t="shared" ca="1" si="197"/>
        <v>-10</v>
      </c>
    </row>
    <row r="530" spans="1:28">
      <c r="A530" s="3">
        <v>0.71527777777777801</v>
      </c>
      <c r="B530" s="34">
        <v>44197.715277777781</v>
      </c>
      <c r="C530" s="8">
        <f t="shared" ca="1" si="192"/>
        <v>0.31245382960026569</v>
      </c>
      <c r="D530" s="8">
        <f t="shared" ca="1" si="192"/>
        <v>9.3975539538371122E-2</v>
      </c>
      <c r="E530">
        <f t="shared" ca="1" si="198"/>
        <v>2</v>
      </c>
      <c r="F530" s="6">
        <f t="shared" ca="1" si="199"/>
        <v>1.3888888888888889E-3</v>
      </c>
      <c r="G530" t="str">
        <f t="shared" ca="1" si="200"/>
        <v>Late</v>
      </c>
      <c r="H530" s="5">
        <f t="shared" ca="1" si="201"/>
        <v>0.7166666666666669</v>
      </c>
      <c r="I530">
        <f t="shared" ca="1" si="193"/>
        <v>0.20874786596521522</v>
      </c>
      <c r="J530">
        <f t="shared" ca="1" si="193"/>
        <v>0.13387888363011313</v>
      </c>
      <c r="K530">
        <f t="shared" ca="1" si="202"/>
        <v>12</v>
      </c>
      <c r="L530" s="5">
        <f t="shared" ca="1" si="203"/>
        <v>0.7250000000000002</v>
      </c>
      <c r="M530" s="27">
        <f t="shared" ca="1" si="194"/>
        <v>0.75949524235219934</v>
      </c>
      <c r="N530" s="27">
        <f t="shared" ca="1" si="194"/>
        <v>0.84066033739024038</v>
      </c>
      <c r="O530" s="8">
        <f t="shared" ca="1" si="204"/>
        <v>373</v>
      </c>
      <c r="P530" s="6">
        <f t="shared" ca="1" si="205"/>
        <v>0.2590277777777778</v>
      </c>
      <c r="Q530" s="5">
        <f t="shared" ca="1" si="206"/>
        <v>0.98402777777777795</v>
      </c>
      <c r="R530" s="27">
        <f t="shared" ca="1" si="195"/>
        <v>0.9979552904734198</v>
      </c>
      <c r="S530" s="27">
        <f t="shared" ca="1" si="195"/>
        <v>9.5168658870060541E-2</v>
      </c>
      <c r="T530" s="27">
        <f t="shared" ca="1" si="207"/>
        <v>8</v>
      </c>
      <c r="U530" s="5">
        <f t="shared" ca="1" si="208"/>
        <v>0.98958333333333348</v>
      </c>
      <c r="V530" s="27">
        <f t="shared" ca="1" si="209"/>
        <v>395</v>
      </c>
      <c r="W530" s="35">
        <f t="shared" ca="1" si="210"/>
        <v>44197.989583333336</v>
      </c>
      <c r="X530" s="6" t="str">
        <f t="shared" ca="1" si="211"/>
        <v>Early Arrival</v>
      </c>
      <c r="Y530" s="6">
        <f t="shared" ca="1" si="212"/>
        <v>1.3888888883229811E-2</v>
      </c>
      <c r="Z530" s="8">
        <f t="shared" ca="1" si="196"/>
        <v>0</v>
      </c>
      <c r="AA530" s="8">
        <f t="shared" ca="1" si="213"/>
        <v>20</v>
      </c>
      <c r="AB530" s="8">
        <f t="shared" ca="1" si="197"/>
        <v>-200</v>
      </c>
    </row>
    <row r="531" spans="1:28">
      <c r="A531" s="11">
        <v>0.71527777777777801</v>
      </c>
      <c r="B531" s="34">
        <v>44197.715277777781</v>
      </c>
      <c r="C531" s="8">
        <f t="shared" ref="C531:D594" ca="1" si="214">RAND()</f>
        <v>0.18133794418711957</v>
      </c>
      <c r="D531" s="8">
        <f t="shared" ca="1" si="214"/>
        <v>0.36777392859373048</v>
      </c>
      <c r="E531">
        <f t="shared" ca="1" si="198"/>
        <v>10</v>
      </c>
      <c r="F531" s="6">
        <f t="shared" ca="1" si="199"/>
        <v>6.9444444444444441E-3</v>
      </c>
      <c r="G531" t="str">
        <f t="shared" ca="1" si="200"/>
        <v>Late</v>
      </c>
      <c r="H531" s="5">
        <f t="shared" ca="1" si="201"/>
        <v>0.72222222222222243</v>
      </c>
      <c r="I531">
        <f t="shared" ref="I531:J594" ca="1" si="215">RAND()</f>
        <v>0.22635217785903017</v>
      </c>
      <c r="J531">
        <f t="shared" ca="1" si="215"/>
        <v>0.21436379544587736</v>
      </c>
      <c r="K531">
        <f t="shared" ca="1" si="202"/>
        <v>15</v>
      </c>
      <c r="L531" s="5">
        <f t="shared" ca="1" si="203"/>
        <v>0.73263888888888906</v>
      </c>
      <c r="M531" s="27">
        <f t="shared" ref="M531:N594" ca="1" si="216">RAND()</f>
        <v>0.42679715502624349</v>
      </c>
      <c r="N531" s="27">
        <f t="shared" ca="1" si="216"/>
        <v>0.60053562124253268</v>
      </c>
      <c r="O531" s="8">
        <f t="shared" ca="1" si="204"/>
        <v>351</v>
      </c>
      <c r="P531" s="6">
        <f t="shared" ca="1" si="205"/>
        <v>0.24374999999999999</v>
      </c>
      <c r="Q531" s="5">
        <f t="shared" ca="1" si="206"/>
        <v>0.97638888888888908</v>
      </c>
      <c r="R531" s="27">
        <f t="shared" ref="R531:S594" ca="1" si="217">RAND()</f>
        <v>0.73989059115699274</v>
      </c>
      <c r="S531" s="27">
        <f t="shared" ca="1" si="217"/>
        <v>0.94134269140484583</v>
      </c>
      <c r="T531" s="27">
        <f t="shared" ca="1" si="207"/>
        <v>44</v>
      </c>
      <c r="U531" s="5">
        <f t="shared" ca="1" si="208"/>
        <v>1.0069444444444446</v>
      </c>
      <c r="V531" s="27">
        <f t="shared" ca="1" si="209"/>
        <v>420</v>
      </c>
      <c r="W531" s="35">
        <f t="shared" ca="1" si="210"/>
        <v>44198.006944444445</v>
      </c>
      <c r="X531" s="6" t="str">
        <f t="shared" ca="1" si="211"/>
        <v>Late</v>
      </c>
      <c r="Y531" s="6">
        <f t="shared" ca="1" si="212"/>
        <v>3.4722222262644209E-3</v>
      </c>
      <c r="Z531" s="8">
        <f t="shared" ca="1" si="196"/>
        <v>0</v>
      </c>
      <c r="AA531" s="8">
        <f t="shared" ca="1" si="213"/>
        <v>5</v>
      </c>
      <c r="AB531" s="8">
        <f t="shared" ca="1" si="197"/>
        <v>50</v>
      </c>
    </row>
    <row r="532" spans="1:28">
      <c r="A532" s="3">
        <v>0.71527777777777801</v>
      </c>
      <c r="B532" s="34">
        <v>44197.715277777781</v>
      </c>
      <c r="C532" s="8">
        <f t="shared" ca="1" si="214"/>
        <v>0.7492808676202346</v>
      </c>
      <c r="D532" s="8">
        <f t="shared" ca="1" si="214"/>
        <v>0.9542715107760843</v>
      </c>
      <c r="E532">
        <f t="shared" ca="1" si="198"/>
        <v>-10</v>
      </c>
      <c r="F532" s="6">
        <f t="shared" ca="1" si="199"/>
        <v>6.9444444444444441E-3</v>
      </c>
      <c r="G532" t="str">
        <f t="shared" ca="1" si="200"/>
        <v>Early Departure</v>
      </c>
      <c r="H532" s="5">
        <f t="shared" ca="1" si="201"/>
        <v>0.70833333333333359</v>
      </c>
      <c r="I532">
        <f t="shared" ca="1" si="215"/>
        <v>0.65701081441971954</v>
      </c>
      <c r="J532">
        <f t="shared" ca="1" si="215"/>
        <v>6.1663356861482166E-2</v>
      </c>
      <c r="K532">
        <f t="shared" ca="1" si="202"/>
        <v>12</v>
      </c>
      <c r="L532" s="5">
        <f t="shared" ca="1" si="203"/>
        <v>0.7166666666666669</v>
      </c>
      <c r="M532" s="27">
        <f t="shared" ca="1" si="216"/>
        <v>0.44277901645258233</v>
      </c>
      <c r="N532" s="27">
        <f t="shared" ca="1" si="216"/>
        <v>0.62947198939065918</v>
      </c>
      <c r="O532" s="8">
        <f t="shared" ca="1" si="204"/>
        <v>354</v>
      </c>
      <c r="P532" s="6">
        <f t="shared" ca="1" si="205"/>
        <v>0.24583333333333335</v>
      </c>
      <c r="Q532" s="5">
        <f t="shared" ca="1" si="206"/>
        <v>0.96250000000000024</v>
      </c>
      <c r="R532" s="27">
        <f t="shared" ca="1" si="217"/>
        <v>0.83892187443210475</v>
      </c>
      <c r="S532" s="27">
        <f t="shared" ca="1" si="217"/>
        <v>0.45600443593016793</v>
      </c>
      <c r="T532" s="27">
        <f t="shared" ca="1" si="207"/>
        <v>19</v>
      </c>
      <c r="U532" s="5">
        <f t="shared" ca="1" si="208"/>
        <v>0.97569444444444464</v>
      </c>
      <c r="V532" s="27">
        <f t="shared" ca="1" si="209"/>
        <v>375</v>
      </c>
      <c r="W532" s="35">
        <f t="shared" ca="1" si="210"/>
        <v>44197.975694444445</v>
      </c>
      <c r="X532" s="6" t="str">
        <f t="shared" ca="1" si="211"/>
        <v>Early Arrival</v>
      </c>
      <c r="Y532" s="6">
        <f t="shared" ca="1" si="212"/>
        <v>2.7777777773735579E-2</v>
      </c>
      <c r="Z532" s="8">
        <f t="shared" ca="1" si="196"/>
        <v>0</v>
      </c>
      <c r="AA532" s="8">
        <f t="shared" ca="1" si="213"/>
        <v>40</v>
      </c>
      <c r="AB532" s="8">
        <f t="shared" ca="1" si="197"/>
        <v>100</v>
      </c>
    </row>
    <row r="533" spans="1:28">
      <c r="A533" s="11">
        <v>0.71527777777777801</v>
      </c>
      <c r="B533" s="34">
        <v>44197.715277777781</v>
      </c>
      <c r="C533" s="8">
        <f t="shared" ca="1" si="214"/>
        <v>0.16082904339277115</v>
      </c>
      <c r="D533" s="8">
        <f t="shared" ca="1" si="214"/>
        <v>0.83991166705221132</v>
      </c>
      <c r="E533">
        <f t="shared" ca="1" si="198"/>
        <v>40</v>
      </c>
      <c r="F533" s="6">
        <f t="shared" ca="1" si="199"/>
        <v>2.7777777777777776E-2</v>
      </c>
      <c r="G533" t="str">
        <f t="shared" ca="1" si="200"/>
        <v>Late</v>
      </c>
      <c r="H533" s="5">
        <f t="shared" ca="1" si="201"/>
        <v>0.7430555555555558</v>
      </c>
      <c r="I533">
        <f t="shared" ca="1" si="215"/>
        <v>0.79175321580198221</v>
      </c>
      <c r="J533">
        <f t="shared" ca="1" si="215"/>
        <v>0.19051171553721213</v>
      </c>
      <c r="K533">
        <f t="shared" ca="1" si="202"/>
        <v>15</v>
      </c>
      <c r="L533" s="5">
        <f t="shared" ca="1" si="203"/>
        <v>0.75347222222222243</v>
      </c>
      <c r="M533" s="27">
        <f t="shared" ca="1" si="216"/>
        <v>0.75525743243497034</v>
      </c>
      <c r="N533" s="27">
        <f t="shared" ca="1" si="216"/>
        <v>0.79291319191672838</v>
      </c>
      <c r="O533" s="8">
        <f t="shared" ca="1" si="204"/>
        <v>368</v>
      </c>
      <c r="P533" s="6">
        <f t="shared" ca="1" si="205"/>
        <v>0.25555555555555559</v>
      </c>
      <c r="Q533" s="5">
        <f t="shared" ca="1" si="206"/>
        <v>1.0090277777777781</v>
      </c>
      <c r="R533" s="27">
        <f t="shared" ca="1" si="217"/>
        <v>0.30415176782565523</v>
      </c>
      <c r="S533" s="27">
        <f t="shared" ca="1" si="217"/>
        <v>0.29245170044926971</v>
      </c>
      <c r="T533" s="27">
        <f t="shared" ca="1" si="207"/>
        <v>14</v>
      </c>
      <c r="U533" s="5">
        <f t="shared" ca="1" si="208"/>
        <v>1.0187500000000003</v>
      </c>
      <c r="V533" s="27">
        <f t="shared" ca="1" si="209"/>
        <v>437</v>
      </c>
      <c r="W533" s="35">
        <f t="shared" ca="1" si="210"/>
        <v>44198.018750000003</v>
      </c>
      <c r="X533" s="6" t="str">
        <f t="shared" ca="1" si="211"/>
        <v>Late</v>
      </c>
      <c r="Y533" s="6">
        <f t="shared" ca="1" si="212"/>
        <v>1.527777778392192E-2</v>
      </c>
      <c r="Z533" s="8">
        <f t="shared" ca="1" si="196"/>
        <v>0</v>
      </c>
      <c r="AA533" s="8">
        <f t="shared" ca="1" si="213"/>
        <v>22</v>
      </c>
      <c r="AB533" s="8">
        <f t="shared" ca="1" si="197"/>
        <v>220</v>
      </c>
    </row>
    <row r="534" spans="1:28">
      <c r="A534" s="3">
        <v>0.71527777777777801</v>
      </c>
      <c r="B534" s="34">
        <v>44197.715277777781</v>
      </c>
      <c r="C534" s="8">
        <f t="shared" ca="1" si="214"/>
        <v>0.96039974981818543</v>
      </c>
      <c r="D534" s="8">
        <f t="shared" ca="1" si="214"/>
        <v>0.52956760317186125</v>
      </c>
      <c r="E534">
        <f t="shared" ca="1" si="198"/>
        <v>0</v>
      </c>
      <c r="F534" s="6">
        <f t="shared" ca="1" si="199"/>
        <v>0</v>
      </c>
      <c r="G534" t="str">
        <f t="shared" ca="1" si="200"/>
        <v>On Time</v>
      </c>
      <c r="H534" s="5">
        <f t="shared" ca="1" si="201"/>
        <v>0.71527777777777801</v>
      </c>
      <c r="I534">
        <f t="shared" ca="1" si="215"/>
        <v>0.8923826507500201</v>
      </c>
      <c r="J534">
        <f t="shared" ca="1" si="215"/>
        <v>6.1623631942137047E-3</v>
      </c>
      <c r="K534">
        <f t="shared" ca="1" si="202"/>
        <v>10</v>
      </c>
      <c r="L534" s="5">
        <f t="shared" ca="1" si="203"/>
        <v>0.72222222222222243</v>
      </c>
      <c r="M534" s="27">
        <f t="shared" ca="1" si="216"/>
        <v>0.15967006968777997</v>
      </c>
      <c r="N534" s="27">
        <f t="shared" ca="1" si="216"/>
        <v>0.79540866007054656</v>
      </c>
      <c r="O534" s="8">
        <f t="shared" ca="1" si="204"/>
        <v>354</v>
      </c>
      <c r="P534" s="6">
        <f t="shared" ca="1" si="205"/>
        <v>0.24583333333333335</v>
      </c>
      <c r="Q534" s="5">
        <f t="shared" ca="1" si="206"/>
        <v>0.96805555555555578</v>
      </c>
      <c r="R534" s="27">
        <f t="shared" ca="1" si="217"/>
        <v>0.25816419154114645</v>
      </c>
      <c r="S534" s="27">
        <f t="shared" ca="1" si="217"/>
        <v>0.65800857850775241</v>
      </c>
      <c r="T534" s="27">
        <f t="shared" ca="1" si="207"/>
        <v>27</v>
      </c>
      <c r="U534" s="5">
        <f t="shared" ca="1" si="208"/>
        <v>0.98680555555555582</v>
      </c>
      <c r="V534" s="27">
        <f t="shared" ca="1" si="209"/>
        <v>391</v>
      </c>
      <c r="W534" s="35">
        <f t="shared" ca="1" si="210"/>
        <v>44197.986805555556</v>
      </c>
      <c r="X534" s="6" t="str">
        <f t="shared" ca="1" si="211"/>
        <v>Early Arrival</v>
      </c>
      <c r="Y534" s="6">
        <f t="shared" ca="1" si="212"/>
        <v>1.6666666662786156E-2</v>
      </c>
      <c r="Z534" s="8">
        <f t="shared" ca="1" si="196"/>
        <v>0</v>
      </c>
      <c r="AA534" s="8">
        <f t="shared" ca="1" si="213"/>
        <v>24</v>
      </c>
      <c r="AB534" s="8">
        <f t="shared" ca="1" si="197"/>
        <v>-240</v>
      </c>
    </row>
    <row r="535" spans="1:28">
      <c r="A535" s="11">
        <v>0.71527777777777801</v>
      </c>
      <c r="B535" s="34">
        <v>44197.715277777781</v>
      </c>
      <c r="C535" s="8">
        <f t="shared" ca="1" si="214"/>
        <v>0.75336186638628833</v>
      </c>
      <c r="D535" s="8">
        <f t="shared" ca="1" si="214"/>
        <v>0.85443344964353096</v>
      </c>
      <c r="E535">
        <f t="shared" ca="1" si="198"/>
        <v>-6</v>
      </c>
      <c r="F535" s="6">
        <f t="shared" ca="1" si="199"/>
        <v>4.1666666666666666E-3</v>
      </c>
      <c r="G535" t="str">
        <f t="shared" ca="1" si="200"/>
        <v>Early Departure</v>
      </c>
      <c r="H535" s="5">
        <f t="shared" ca="1" si="201"/>
        <v>0.71111111111111136</v>
      </c>
      <c r="I535">
        <f t="shared" ca="1" si="215"/>
        <v>0.18587812609358489</v>
      </c>
      <c r="J535">
        <f t="shared" ca="1" si="215"/>
        <v>0.71857189964308543</v>
      </c>
      <c r="K535">
        <f t="shared" ca="1" si="202"/>
        <v>27</v>
      </c>
      <c r="L535" s="5">
        <f t="shared" ca="1" si="203"/>
        <v>0.7298611111111114</v>
      </c>
      <c r="M535" s="27">
        <f t="shared" ca="1" si="216"/>
        <v>0.9682025151925221</v>
      </c>
      <c r="N535" s="27">
        <f t="shared" ca="1" si="216"/>
        <v>0.40237593239056679</v>
      </c>
      <c r="O535" s="8">
        <f t="shared" ca="1" si="204"/>
        <v>338</v>
      </c>
      <c r="P535" s="6">
        <f t="shared" ca="1" si="205"/>
        <v>0.23472222222222219</v>
      </c>
      <c r="Q535" s="5">
        <f t="shared" ca="1" si="206"/>
        <v>0.96458333333333357</v>
      </c>
      <c r="R535" s="27">
        <f t="shared" ca="1" si="217"/>
        <v>0.77342157561476232</v>
      </c>
      <c r="S535" s="27">
        <f t="shared" ca="1" si="217"/>
        <v>0.99912827441614993</v>
      </c>
      <c r="T535" s="27">
        <f t="shared" ca="1" si="207"/>
        <v>55</v>
      </c>
      <c r="U535" s="5">
        <f t="shared" ca="1" si="208"/>
        <v>1.002777777777778</v>
      </c>
      <c r="V535" s="27">
        <f t="shared" ca="1" si="209"/>
        <v>414</v>
      </c>
      <c r="W535" s="35">
        <f t="shared" ca="1" si="210"/>
        <v>44198.00277777778</v>
      </c>
      <c r="X535" s="6" t="str">
        <f t="shared" ca="1" si="211"/>
        <v>Early Arrival</v>
      </c>
      <c r="Y535" s="6">
        <f t="shared" ca="1" si="212"/>
        <v>6.9444443943211809E-4</v>
      </c>
      <c r="Z535" s="8">
        <f t="shared" ca="1" si="196"/>
        <v>0</v>
      </c>
      <c r="AA535" s="8">
        <f t="shared" ca="1" si="213"/>
        <v>1</v>
      </c>
      <c r="AB535" s="8">
        <f t="shared" ca="1" si="197"/>
        <v>-10</v>
      </c>
    </row>
    <row r="536" spans="1:28">
      <c r="A536" s="3">
        <v>0.71527777777777801</v>
      </c>
      <c r="B536" s="34">
        <v>44197.715277777781</v>
      </c>
      <c r="C536" s="8">
        <f t="shared" ca="1" si="214"/>
        <v>0.26994244478241436</v>
      </c>
      <c r="D536" s="8">
        <f t="shared" ca="1" si="214"/>
        <v>0.49537281233010788</v>
      </c>
      <c r="E536">
        <f t="shared" ca="1" si="198"/>
        <v>15</v>
      </c>
      <c r="F536" s="6">
        <f t="shared" ca="1" si="199"/>
        <v>1.0416666666666666E-2</v>
      </c>
      <c r="G536" t="str">
        <f t="shared" ca="1" si="200"/>
        <v>Late</v>
      </c>
      <c r="H536" s="5">
        <f t="shared" ca="1" si="201"/>
        <v>0.72569444444444464</v>
      </c>
      <c r="I536">
        <f t="shared" ca="1" si="215"/>
        <v>0.25348195003686558</v>
      </c>
      <c r="J536">
        <f t="shared" ca="1" si="215"/>
        <v>0.6156037185647566</v>
      </c>
      <c r="K536">
        <f t="shared" ca="1" si="202"/>
        <v>25</v>
      </c>
      <c r="L536" s="5">
        <f t="shared" ca="1" si="203"/>
        <v>0.7430555555555558</v>
      </c>
      <c r="M536" s="27">
        <f t="shared" ca="1" si="216"/>
        <v>0.55933366706822552</v>
      </c>
      <c r="N536" s="27">
        <f t="shared" ca="1" si="216"/>
        <v>0.87251097267182143</v>
      </c>
      <c r="O536" s="8">
        <f t="shared" ca="1" si="204"/>
        <v>377</v>
      </c>
      <c r="P536" s="6">
        <f t="shared" ca="1" si="205"/>
        <v>0.26180555555555557</v>
      </c>
      <c r="Q536" s="5">
        <f t="shared" ca="1" si="206"/>
        <v>1.0048611111111114</v>
      </c>
      <c r="R536" s="27">
        <f t="shared" ca="1" si="217"/>
        <v>0.345857490403914</v>
      </c>
      <c r="S536" s="27">
        <f t="shared" ca="1" si="217"/>
        <v>0.24419129650194238</v>
      </c>
      <c r="T536" s="27">
        <f t="shared" ca="1" si="207"/>
        <v>13</v>
      </c>
      <c r="U536" s="5">
        <f t="shared" ca="1" si="208"/>
        <v>1.0138888888888893</v>
      </c>
      <c r="V536" s="27">
        <f t="shared" ca="1" si="209"/>
        <v>430</v>
      </c>
      <c r="W536" s="35">
        <f t="shared" ca="1" si="210"/>
        <v>44198.013888888891</v>
      </c>
      <c r="X536" s="6" t="str">
        <f t="shared" ca="1" si="211"/>
        <v>Late</v>
      </c>
      <c r="Y536" s="6">
        <f t="shared" ca="1" si="212"/>
        <v>1.0416666671517305E-2</v>
      </c>
      <c r="Z536" s="8">
        <f t="shared" ca="1" si="196"/>
        <v>0</v>
      </c>
      <c r="AA536" s="8">
        <f t="shared" ca="1" si="213"/>
        <v>15</v>
      </c>
      <c r="AB536" s="8">
        <f t="shared" ca="1" si="197"/>
        <v>150</v>
      </c>
    </row>
    <row r="537" spans="1:28">
      <c r="A537" s="11">
        <v>0.71527777777777801</v>
      </c>
      <c r="B537" s="34">
        <v>44197.715277777781</v>
      </c>
      <c r="C537" s="8">
        <f t="shared" ca="1" si="214"/>
        <v>0.28054844465557538</v>
      </c>
      <c r="D537" s="8">
        <f t="shared" ca="1" si="214"/>
        <v>0.48865807290760255</v>
      </c>
      <c r="E537">
        <f t="shared" ca="1" si="198"/>
        <v>15</v>
      </c>
      <c r="F537" s="6">
        <f t="shared" ca="1" si="199"/>
        <v>1.0416666666666666E-2</v>
      </c>
      <c r="G537" t="str">
        <f t="shared" ca="1" si="200"/>
        <v>Late</v>
      </c>
      <c r="H537" s="5">
        <f t="shared" ca="1" si="201"/>
        <v>0.72569444444444464</v>
      </c>
      <c r="I537">
        <f t="shared" ca="1" si="215"/>
        <v>9.0537408912249928E-2</v>
      </c>
      <c r="J537">
        <f t="shared" ca="1" si="215"/>
        <v>0.10828810339046357</v>
      </c>
      <c r="K537">
        <f t="shared" ca="1" si="202"/>
        <v>11</v>
      </c>
      <c r="L537" s="5">
        <f t="shared" ca="1" si="203"/>
        <v>0.7333333333333335</v>
      </c>
      <c r="M537" s="27">
        <f t="shared" ca="1" si="216"/>
        <v>0.76663190470286557</v>
      </c>
      <c r="N537" s="27">
        <f t="shared" ca="1" si="216"/>
        <v>0.28611575560181335</v>
      </c>
      <c r="O537" s="8">
        <f t="shared" ca="1" si="204"/>
        <v>331</v>
      </c>
      <c r="P537" s="6">
        <f t="shared" ca="1" si="205"/>
        <v>0.2298611111111111</v>
      </c>
      <c r="Q537" s="5">
        <f t="shared" ca="1" si="206"/>
        <v>0.96319444444444458</v>
      </c>
      <c r="R537" s="27">
        <f t="shared" ca="1" si="217"/>
        <v>0.75298478874568187</v>
      </c>
      <c r="S537" s="27">
        <f t="shared" ca="1" si="217"/>
        <v>0.77212084062826647</v>
      </c>
      <c r="T537" s="27">
        <f t="shared" ca="1" si="207"/>
        <v>32</v>
      </c>
      <c r="U537" s="5">
        <f t="shared" ca="1" si="208"/>
        <v>0.98541666666666683</v>
      </c>
      <c r="V537" s="27">
        <f t="shared" ca="1" si="209"/>
        <v>389</v>
      </c>
      <c r="W537" s="35">
        <f t="shared" ca="1" si="210"/>
        <v>44197.98541666667</v>
      </c>
      <c r="X537" s="6" t="str">
        <f t="shared" ca="1" si="211"/>
        <v>Early Arrival</v>
      </c>
      <c r="Y537" s="6">
        <f t="shared" ca="1" si="212"/>
        <v>1.805555554892635E-2</v>
      </c>
      <c r="Z537" s="8">
        <f t="shared" ca="1" si="196"/>
        <v>0</v>
      </c>
      <c r="AA537" s="8">
        <f t="shared" ca="1" si="213"/>
        <v>26</v>
      </c>
      <c r="AB537" s="8">
        <f t="shared" ca="1" si="197"/>
        <v>-260</v>
      </c>
    </row>
    <row r="538" spans="1:28">
      <c r="A538" s="3">
        <v>0.71527777777777801</v>
      </c>
      <c r="B538" s="34">
        <v>44197.715277777781</v>
      </c>
      <c r="C538" s="8">
        <f t="shared" ca="1" si="214"/>
        <v>0.99839225511051721</v>
      </c>
      <c r="D538" s="8">
        <f t="shared" ca="1" si="214"/>
        <v>0.46137937946252228</v>
      </c>
      <c r="E538">
        <f t="shared" ca="1" si="198"/>
        <v>0</v>
      </c>
      <c r="F538" s="6">
        <f t="shared" ca="1" si="199"/>
        <v>0</v>
      </c>
      <c r="G538" t="str">
        <f t="shared" ca="1" si="200"/>
        <v>On Time</v>
      </c>
      <c r="H538" s="5">
        <f t="shared" ca="1" si="201"/>
        <v>0.71527777777777801</v>
      </c>
      <c r="I538">
        <f t="shared" ca="1" si="215"/>
        <v>0.46056880029919123</v>
      </c>
      <c r="J538">
        <f t="shared" ca="1" si="215"/>
        <v>0.84086850293955084</v>
      </c>
      <c r="K538">
        <f t="shared" ca="1" si="202"/>
        <v>37</v>
      </c>
      <c r="L538" s="5">
        <f t="shared" ca="1" si="203"/>
        <v>0.74097222222222248</v>
      </c>
      <c r="M538" s="27">
        <f t="shared" ca="1" si="216"/>
        <v>0.72829048905973981</v>
      </c>
      <c r="N538" s="27">
        <f t="shared" ca="1" si="216"/>
        <v>0.4566142251591998</v>
      </c>
      <c r="O538" s="8">
        <f t="shared" ca="1" si="204"/>
        <v>341</v>
      </c>
      <c r="P538" s="6">
        <f t="shared" ca="1" si="205"/>
        <v>0.23680555555555557</v>
      </c>
      <c r="Q538" s="5">
        <f t="shared" ca="1" si="206"/>
        <v>0.97777777777777808</v>
      </c>
      <c r="R538" s="27">
        <f t="shared" ca="1" si="217"/>
        <v>0.97265591652028527</v>
      </c>
      <c r="S538" s="27">
        <f t="shared" ca="1" si="217"/>
        <v>0.86956464081758222</v>
      </c>
      <c r="T538" s="27">
        <f t="shared" ca="1" si="207"/>
        <v>38</v>
      </c>
      <c r="U538" s="5">
        <f t="shared" ca="1" si="208"/>
        <v>1.0041666666666669</v>
      </c>
      <c r="V538" s="27">
        <f t="shared" ca="1" si="209"/>
        <v>416</v>
      </c>
      <c r="W538" s="35">
        <f t="shared" ca="1" si="210"/>
        <v>44198.004166666673</v>
      </c>
      <c r="X538" s="6" t="str">
        <f t="shared" ca="1" si="211"/>
        <v>Late</v>
      </c>
      <c r="Y538" s="6">
        <f t="shared" ca="1" si="212"/>
        <v>6.9444445398403332E-4</v>
      </c>
      <c r="Z538" s="8">
        <f t="shared" ca="1" si="196"/>
        <v>0</v>
      </c>
      <c r="AA538" s="8">
        <f t="shared" ca="1" si="213"/>
        <v>1</v>
      </c>
      <c r="AB538" s="8">
        <f t="shared" ca="1" si="197"/>
        <v>10</v>
      </c>
    </row>
    <row r="539" spans="1:28">
      <c r="A539" s="11">
        <v>0.71527777777777801</v>
      </c>
      <c r="B539" s="34">
        <v>44197.715277777781</v>
      </c>
      <c r="C539" s="8">
        <f t="shared" ca="1" si="214"/>
        <v>0.98229139496453366</v>
      </c>
      <c r="D539" s="8">
        <f t="shared" ca="1" si="214"/>
        <v>0.74087057042303683</v>
      </c>
      <c r="E539">
        <f t="shared" ca="1" si="198"/>
        <v>0</v>
      </c>
      <c r="F539" s="6">
        <f t="shared" ca="1" si="199"/>
        <v>0</v>
      </c>
      <c r="G539" t="str">
        <f t="shared" ca="1" si="200"/>
        <v>On Time</v>
      </c>
      <c r="H539" s="5">
        <f t="shared" ca="1" si="201"/>
        <v>0.71527777777777801</v>
      </c>
      <c r="I539">
        <f t="shared" ca="1" si="215"/>
        <v>0.22428228846391995</v>
      </c>
      <c r="J539">
        <f t="shared" ca="1" si="215"/>
        <v>0.24520649452663179</v>
      </c>
      <c r="K539">
        <f t="shared" ca="1" si="202"/>
        <v>16</v>
      </c>
      <c r="L539" s="5">
        <f t="shared" ca="1" si="203"/>
        <v>0.72638888888888908</v>
      </c>
      <c r="M539" s="27">
        <f t="shared" ca="1" si="216"/>
        <v>0.80523667196106441</v>
      </c>
      <c r="N539" s="27">
        <f t="shared" ca="1" si="216"/>
        <v>0.15734961665739677</v>
      </c>
      <c r="O539" s="8">
        <f t="shared" ca="1" si="204"/>
        <v>324</v>
      </c>
      <c r="P539" s="6">
        <f t="shared" ca="1" si="205"/>
        <v>0.22500000000000001</v>
      </c>
      <c r="Q539" s="5">
        <f t="shared" ca="1" si="206"/>
        <v>0.95138888888888906</v>
      </c>
      <c r="R539" s="27">
        <f t="shared" ca="1" si="217"/>
        <v>1.3020993852800089E-2</v>
      </c>
      <c r="S539" s="27">
        <f t="shared" ca="1" si="217"/>
        <v>0.96924655689102757</v>
      </c>
      <c r="T539" s="27">
        <f t="shared" ca="1" si="207"/>
        <v>18</v>
      </c>
      <c r="U539" s="5">
        <f t="shared" ca="1" si="208"/>
        <v>0.96388888888888902</v>
      </c>
      <c r="V539" s="27">
        <f t="shared" ca="1" si="209"/>
        <v>358</v>
      </c>
      <c r="W539" s="35">
        <f t="shared" ca="1" si="210"/>
        <v>44197.963888888895</v>
      </c>
      <c r="X539" s="6" t="str">
        <f t="shared" ca="1" si="211"/>
        <v>Early Arrival</v>
      </c>
      <c r="Y539" s="6">
        <f t="shared" ca="1" si="212"/>
        <v>3.958333332411712E-2</v>
      </c>
      <c r="Z539" s="8">
        <f t="shared" ca="1" si="196"/>
        <v>0</v>
      </c>
      <c r="AA539" s="8">
        <f t="shared" ca="1" si="213"/>
        <v>57</v>
      </c>
      <c r="AB539" s="8">
        <f t="shared" ca="1" si="197"/>
        <v>270</v>
      </c>
    </row>
    <row r="540" spans="1:28">
      <c r="A540" s="3">
        <v>0.71527777777777801</v>
      </c>
      <c r="B540" s="34">
        <v>44197.715277777781</v>
      </c>
      <c r="C540" s="8">
        <f t="shared" ca="1" si="214"/>
        <v>0.75400104439149629</v>
      </c>
      <c r="D540" s="8">
        <f t="shared" ca="1" si="214"/>
        <v>0.42757254185693483</v>
      </c>
      <c r="E540">
        <f t="shared" ca="1" si="198"/>
        <v>-2</v>
      </c>
      <c r="F540" s="6">
        <f t="shared" ca="1" si="199"/>
        <v>1.3888888888888889E-3</v>
      </c>
      <c r="G540" t="str">
        <f t="shared" ca="1" si="200"/>
        <v>Early Departure</v>
      </c>
      <c r="H540" s="5">
        <f t="shared" ca="1" si="201"/>
        <v>0.71388888888888913</v>
      </c>
      <c r="I540">
        <f t="shared" ca="1" si="215"/>
        <v>0.76912017710494385</v>
      </c>
      <c r="J540">
        <f t="shared" ca="1" si="215"/>
        <v>0.58790805504614851</v>
      </c>
      <c r="K540">
        <f t="shared" ca="1" si="202"/>
        <v>26</v>
      </c>
      <c r="L540" s="5">
        <f t="shared" ca="1" si="203"/>
        <v>0.73194444444444473</v>
      </c>
      <c r="M540" s="27">
        <f t="shared" ca="1" si="216"/>
        <v>0.78505775840189018</v>
      </c>
      <c r="N540" s="27">
        <f t="shared" ca="1" si="216"/>
        <v>0.69044439762347043</v>
      </c>
      <c r="O540" s="8">
        <f t="shared" ca="1" si="204"/>
        <v>359</v>
      </c>
      <c r="P540" s="6">
        <f t="shared" ca="1" si="205"/>
        <v>0.24930555555555556</v>
      </c>
      <c r="Q540" s="5">
        <f t="shared" ca="1" si="206"/>
        <v>0.98125000000000029</v>
      </c>
      <c r="R540" s="27">
        <f t="shared" ca="1" si="217"/>
        <v>0.57877644615013935</v>
      </c>
      <c r="S540" s="27">
        <f t="shared" ca="1" si="217"/>
        <v>0.1058293385386726</v>
      </c>
      <c r="T540" s="27">
        <f t="shared" ca="1" si="207"/>
        <v>9</v>
      </c>
      <c r="U540" s="5">
        <f t="shared" ca="1" si="208"/>
        <v>0.98750000000000027</v>
      </c>
      <c r="V540" s="27">
        <f t="shared" ca="1" si="209"/>
        <v>392</v>
      </c>
      <c r="W540" s="35">
        <f t="shared" ca="1" si="210"/>
        <v>44197.987500000003</v>
      </c>
      <c r="X540" s="6" t="str">
        <f t="shared" ca="1" si="211"/>
        <v>Early Arrival</v>
      </c>
      <c r="Y540" s="6">
        <f t="shared" ca="1" si="212"/>
        <v>1.597222221607808E-2</v>
      </c>
      <c r="Z540" s="8">
        <f t="shared" ca="1" si="196"/>
        <v>0</v>
      </c>
      <c r="AA540" s="8">
        <f t="shared" ca="1" si="213"/>
        <v>23</v>
      </c>
      <c r="AB540" s="8">
        <f t="shared" ca="1" si="197"/>
        <v>-230</v>
      </c>
    </row>
    <row r="541" spans="1:28">
      <c r="A541" s="11">
        <v>0.71527777777777801</v>
      </c>
      <c r="B541" s="34">
        <v>44197.715277777781</v>
      </c>
      <c r="C541" s="8">
        <f t="shared" ca="1" si="214"/>
        <v>0.66936619041897527</v>
      </c>
      <c r="D541" s="8">
        <f t="shared" ca="1" si="214"/>
        <v>0.89307758534930803</v>
      </c>
      <c r="E541">
        <f t="shared" ca="1" si="198"/>
        <v>-7</v>
      </c>
      <c r="F541" s="6">
        <f t="shared" ca="1" si="199"/>
        <v>4.8611111111111112E-3</v>
      </c>
      <c r="G541" t="str">
        <f t="shared" ca="1" si="200"/>
        <v>Early Departure</v>
      </c>
      <c r="H541" s="5">
        <f t="shared" ca="1" si="201"/>
        <v>0.71041666666666692</v>
      </c>
      <c r="I541">
        <f t="shared" ca="1" si="215"/>
        <v>0.9290994194846558</v>
      </c>
      <c r="J541">
        <f t="shared" ca="1" si="215"/>
        <v>0.93633377883661106</v>
      </c>
      <c r="K541">
        <f t="shared" ca="1" si="202"/>
        <v>44</v>
      </c>
      <c r="L541" s="5">
        <f t="shared" ca="1" si="203"/>
        <v>0.74097222222222248</v>
      </c>
      <c r="M541" s="27">
        <f t="shared" ca="1" si="216"/>
        <v>2.3045895875675404E-2</v>
      </c>
      <c r="N541" s="27">
        <f t="shared" ca="1" si="216"/>
        <v>9.8699553380797722E-2</v>
      </c>
      <c r="O541" s="8">
        <f t="shared" ca="1" si="204"/>
        <v>317</v>
      </c>
      <c r="P541" s="6">
        <f t="shared" ca="1" si="205"/>
        <v>0.22013888888888888</v>
      </c>
      <c r="Q541" s="5">
        <f t="shared" ca="1" si="206"/>
        <v>0.96111111111111136</v>
      </c>
      <c r="R541" s="27">
        <f t="shared" ca="1" si="217"/>
        <v>0.70677555266594161</v>
      </c>
      <c r="S541" s="27">
        <f t="shared" ca="1" si="217"/>
        <v>0.71915026801419646</v>
      </c>
      <c r="T541" s="27">
        <f t="shared" ca="1" si="207"/>
        <v>30</v>
      </c>
      <c r="U541" s="5">
        <f t="shared" ca="1" si="208"/>
        <v>0.98194444444444473</v>
      </c>
      <c r="V541" s="27">
        <f t="shared" ca="1" si="209"/>
        <v>384</v>
      </c>
      <c r="W541" s="35">
        <f t="shared" ca="1" si="210"/>
        <v>44197.981944444451</v>
      </c>
      <c r="X541" s="6" t="str">
        <f t="shared" ca="1" si="211"/>
        <v>Early Arrival</v>
      </c>
      <c r="Y541" s="6">
        <f t="shared" ca="1" si="212"/>
        <v>2.1527777767914813E-2</v>
      </c>
      <c r="Z541" s="8">
        <f t="shared" ca="1" si="196"/>
        <v>0</v>
      </c>
      <c r="AA541" s="8">
        <f t="shared" ca="1" si="213"/>
        <v>31</v>
      </c>
      <c r="AB541" s="8">
        <f t="shared" ca="1" si="197"/>
        <v>10</v>
      </c>
    </row>
    <row r="542" spans="1:28">
      <c r="A542" s="3">
        <v>0.71527777777777801</v>
      </c>
      <c r="B542" s="34">
        <v>44197.715277777781</v>
      </c>
      <c r="C542" s="8">
        <f t="shared" ca="1" si="214"/>
        <v>3.2420598696992653E-2</v>
      </c>
      <c r="D542" s="8">
        <f t="shared" ca="1" si="214"/>
        <v>0.69925069415615726</v>
      </c>
      <c r="E542">
        <f t="shared" ca="1" si="198"/>
        <v>26</v>
      </c>
      <c r="F542" s="6">
        <f t="shared" ca="1" si="199"/>
        <v>1.8055555555555557E-2</v>
      </c>
      <c r="G542" t="str">
        <f t="shared" ca="1" si="200"/>
        <v>Late</v>
      </c>
      <c r="H542" s="5">
        <f t="shared" ca="1" si="201"/>
        <v>0.73333333333333361</v>
      </c>
      <c r="I542">
        <f t="shared" ca="1" si="215"/>
        <v>0.1851195304738934</v>
      </c>
      <c r="J542">
        <f t="shared" ca="1" si="215"/>
        <v>0.41450125948923</v>
      </c>
      <c r="K542">
        <f t="shared" ca="1" si="202"/>
        <v>21</v>
      </c>
      <c r="L542" s="5">
        <f t="shared" ca="1" si="203"/>
        <v>0.7479166666666669</v>
      </c>
      <c r="M542" s="27">
        <f t="shared" ca="1" si="216"/>
        <v>0.1149440720429481</v>
      </c>
      <c r="N542" s="27">
        <f t="shared" ca="1" si="216"/>
        <v>0.29456018354161528</v>
      </c>
      <c r="O542" s="8">
        <f t="shared" ca="1" si="204"/>
        <v>332</v>
      </c>
      <c r="P542" s="6">
        <f t="shared" ca="1" si="205"/>
        <v>0.23055555555555554</v>
      </c>
      <c r="Q542" s="5">
        <f t="shared" ca="1" si="206"/>
        <v>0.97847222222222241</v>
      </c>
      <c r="R542" s="27">
        <f t="shared" ca="1" si="217"/>
        <v>0.42206857903159167</v>
      </c>
      <c r="S542" s="27">
        <f t="shared" ca="1" si="217"/>
        <v>0.13434973062266076</v>
      </c>
      <c r="T542" s="27">
        <f t="shared" ca="1" si="207"/>
        <v>10</v>
      </c>
      <c r="U542" s="5">
        <f t="shared" ca="1" si="208"/>
        <v>0.98541666666666683</v>
      </c>
      <c r="V542" s="27">
        <f t="shared" ca="1" si="209"/>
        <v>389</v>
      </c>
      <c r="W542" s="35">
        <f t="shared" ca="1" si="210"/>
        <v>44197.98541666667</v>
      </c>
      <c r="X542" s="6" t="str">
        <f t="shared" ca="1" si="211"/>
        <v>Early Arrival</v>
      </c>
      <c r="Y542" s="6">
        <f t="shared" ca="1" si="212"/>
        <v>1.805555554892635E-2</v>
      </c>
      <c r="Z542" s="8">
        <f t="shared" ca="1" si="196"/>
        <v>0</v>
      </c>
      <c r="AA542" s="8">
        <f t="shared" ca="1" si="213"/>
        <v>26</v>
      </c>
      <c r="AB542" s="8">
        <f t="shared" ca="1" si="197"/>
        <v>-260</v>
      </c>
    </row>
    <row r="543" spans="1:28">
      <c r="A543" s="11">
        <v>0.71527777777777801</v>
      </c>
      <c r="B543" s="34">
        <v>44197.715277777781</v>
      </c>
      <c r="C543" s="8">
        <f t="shared" ca="1" si="214"/>
        <v>0.99263680220147033</v>
      </c>
      <c r="D543" s="8">
        <f t="shared" ca="1" si="214"/>
        <v>0.93780574295465235</v>
      </c>
      <c r="E543">
        <f t="shared" ca="1" si="198"/>
        <v>0</v>
      </c>
      <c r="F543" s="6">
        <f t="shared" ca="1" si="199"/>
        <v>0</v>
      </c>
      <c r="G543" t="str">
        <f t="shared" ca="1" si="200"/>
        <v>On Time</v>
      </c>
      <c r="H543" s="5">
        <f t="shared" ca="1" si="201"/>
        <v>0.71527777777777801</v>
      </c>
      <c r="I543">
        <f t="shared" ca="1" si="215"/>
        <v>7.9373566366958026E-2</v>
      </c>
      <c r="J543">
        <f t="shared" ca="1" si="215"/>
        <v>0.24083807702342697</v>
      </c>
      <c r="K543">
        <f t="shared" ca="1" si="202"/>
        <v>16</v>
      </c>
      <c r="L543" s="5">
        <f t="shared" ca="1" si="203"/>
        <v>0.72638888888888908</v>
      </c>
      <c r="M543" s="27">
        <f t="shared" ca="1" si="216"/>
        <v>0.7216684585693699</v>
      </c>
      <c r="N543" s="27">
        <f t="shared" ca="1" si="216"/>
        <v>0.77096964900391407</v>
      </c>
      <c r="O543" s="8">
        <f t="shared" ca="1" si="204"/>
        <v>366</v>
      </c>
      <c r="P543" s="6">
        <f t="shared" ca="1" si="205"/>
        <v>0.25416666666666665</v>
      </c>
      <c r="Q543" s="5">
        <f t="shared" ca="1" si="206"/>
        <v>0.98055555555555574</v>
      </c>
      <c r="R543" s="27">
        <f t="shared" ca="1" si="217"/>
        <v>0.96345893056759868</v>
      </c>
      <c r="S543" s="27">
        <f t="shared" ca="1" si="217"/>
        <v>0.48193637089780461</v>
      </c>
      <c r="T543" s="27">
        <f t="shared" ca="1" si="207"/>
        <v>20</v>
      </c>
      <c r="U543" s="5">
        <f t="shared" ca="1" si="208"/>
        <v>0.99444444444444458</v>
      </c>
      <c r="V543" s="27">
        <f t="shared" ca="1" si="209"/>
        <v>402</v>
      </c>
      <c r="W543" s="35">
        <f t="shared" ca="1" si="210"/>
        <v>44197.994444444448</v>
      </c>
      <c r="X543" s="6" t="str">
        <f t="shared" ca="1" si="211"/>
        <v>Early Arrival</v>
      </c>
      <c r="Y543" s="6">
        <f t="shared" ca="1" si="212"/>
        <v>9.0277777708251961E-3</v>
      </c>
      <c r="Z543" s="8">
        <f t="shared" ca="1" si="196"/>
        <v>0</v>
      </c>
      <c r="AA543" s="8">
        <f t="shared" ca="1" si="213"/>
        <v>13</v>
      </c>
      <c r="AB543" s="8">
        <f t="shared" ca="1" si="197"/>
        <v>-130</v>
      </c>
    </row>
    <row r="544" spans="1:28">
      <c r="A544" s="3">
        <v>0.71527777777777801</v>
      </c>
      <c r="B544" s="34">
        <v>44197.715277777781</v>
      </c>
      <c r="C544" s="8">
        <f t="shared" ca="1" si="214"/>
        <v>0.76590192037601368</v>
      </c>
      <c r="D544" s="8">
        <f t="shared" ca="1" si="214"/>
        <v>0.50330695429109007</v>
      </c>
      <c r="E544">
        <f t="shared" ca="1" si="198"/>
        <v>-2</v>
      </c>
      <c r="F544" s="6">
        <f t="shared" ca="1" si="199"/>
        <v>1.3888888888888889E-3</v>
      </c>
      <c r="G544" t="str">
        <f t="shared" ca="1" si="200"/>
        <v>Early Departure</v>
      </c>
      <c r="H544" s="5">
        <f t="shared" ca="1" si="201"/>
        <v>0.71388888888888913</v>
      </c>
      <c r="I544">
        <f t="shared" ca="1" si="215"/>
        <v>0.30327525778781506</v>
      </c>
      <c r="J544">
        <f t="shared" ca="1" si="215"/>
        <v>0.59882854389868423</v>
      </c>
      <c r="K544">
        <f t="shared" ca="1" si="202"/>
        <v>24</v>
      </c>
      <c r="L544" s="5">
        <f t="shared" ca="1" si="203"/>
        <v>0.73055555555555585</v>
      </c>
      <c r="M544" s="27">
        <f t="shared" ca="1" si="216"/>
        <v>0.53343050073163267</v>
      </c>
      <c r="N544" s="27">
        <f t="shared" ca="1" si="216"/>
        <v>0.68389320627777961</v>
      </c>
      <c r="O544" s="8">
        <f t="shared" ca="1" si="204"/>
        <v>358</v>
      </c>
      <c r="P544" s="6">
        <f t="shared" ca="1" si="205"/>
        <v>0.24861111111111112</v>
      </c>
      <c r="Q544" s="5">
        <f t="shared" ca="1" si="206"/>
        <v>0.97916666666666696</v>
      </c>
      <c r="R544" s="27">
        <f t="shared" ca="1" si="217"/>
        <v>0.38151774163453522</v>
      </c>
      <c r="S544" s="27">
        <f t="shared" ca="1" si="217"/>
        <v>0.39673887726396984</v>
      </c>
      <c r="T544" s="27">
        <f t="shared" ca="1" si="207"/>
        <v>17</v>
      </c>
      <c r="U544" s="5">
        <f t="shared" ca="1" si="208"/>
        <v>0.99097222222222248</v>
      </c>
      <c r="V544" s="27">
        <f t="shared" ca="1" si="209"/>
        <v>397</v>
      </c>
      <c r="W544" s="35">
        <f t="shared" ca="1" si="210"/>
        <v>44197.990972222222</v>
      </c>
      <c r="X544" s="6" t="str">
        <f t="shared" ca="1" si="211"/>
        <v>Early Arrival</v>
      </c>
      <c r="Y544" s="6">
        <f t="shared" ca="1" si="212"/>
        <v>1.2499999997089617E-2</v>
      </c>
      <c r="Z544" s="8">
        <f t="shared" ca="1" si="196"/>
        <v>0</v>
      </c>
      <c r="AA544" s="8">
        <f t="shared" ca="1" si="213"/>
        <v>18</v>
      </c>
      <c r="AB544" s="8">
        <f t="shared" ca="1" si="197"/>
        <v>-180</v>
      </c>
    </row>
    <row r="545" spans="1:28">
      <c r="A545" s="11">
        <v>0.71527777777777801</v>
      </c>
      <c r="B545" s="34">
        <v>44197.715277777781</v>
      </c>
      <c r="C545" s="8">
        <f t="shared" ca="1" si="214"/>
        <v>0.28550097438441369</v>
      </c>
      <c r="D545" s="8">
        <f t="shared" ca="1" si="214"/>
        <v>0.30564452690670452</v>
      </c>
      <c r="E545">
        <f t="shared" ca="1" si="198"/>
        <v>8</v>
      </c>
      <c r="F545" s="6">
        <f t="shared" ca="1" si="199"/>
        <v>5.5555555555555558E-3</v>
      </c>
      <c r="G545" t="str">
        <f t="shared" ca="1" si="200"/>
        <v>Late</v>
      </c>
      <c r="H545" s="5">
        <f t="shared" ca="1" si="201"/>
        <v>0.72083333333333355</v>
      </c>
      <c r="I545">
        <f t="shared" ca="1" si="215"/>
        <v>0.46785676214551686</v>
      </c>
      <c r="J545">
        <f t="shared" ca="1" si="215"/>
        <v>0.2216615512525274</v>
      </c>
      <c r="K545">
        <f t="shared" ca="1" si="202"/>
        <v>16</v>
      </c>
      <c r="L545" s="5">
        <f t="shared" ca="1" si="203"/>
        <v>0.73194444444444462</v>
      </c>
      <c r="M545" s="27">
        <f t="shared" ca="1" si="216"/>
        <v>0.18988710345667226</v>
      </c>
      <c r="N545" s="27">
        <f t="shared" ca="1" si="216"/>
        <v>0.44224257037620163</v>
      </c>
      <c r="O545" s="8">
        <f t="shared" ca="1" si="204"/>
        <v>340</v>
      </c>
      <c r="P545" s="6">
        <f t="shared" ca="1" si="205"/>
        <v>0.23611111111111113</v>
      </c>
      <c r="Q545" s="5">
        <f t="shared" ca="1" si="206"/>
        <v>0.96805555555555578</v>
      </c>
      <c r="R545" s="27">
        <f t="shared" ca="1" si="217"/>
        <v>0.62064208902018503</v>
      </c>
      <c r="S545" s="27">
        <f t="shared" ca="1" si="217"/>
        <v>0.21493051915324601</v>
      </c>
      <c r="T545" s="27">
        <f t="shared" ca="1" si="207"/>
        <v>12</v>
      </c>
      <c r="U545" s="5">
        <f t="shared" ca="1" si="208"/>
        <v>0.97638888888888908</v>
      </c>
      <c r="V545" s="27">
        <f t="shared" ca="1" si="209"/>
        <v>376</v>
      </c>
      <c r="W545" s="35">
        <f t="shared" ca="1" si="210"/>
        <v>44197.976388888892</v>
      </c>
      <c r="X545" s="6" t="str">
        <f t="shared" ca="1" si="211"/>
        <v>Early Arrival</v>
      </c>
      <c r="Y545" s="6">
        <f t="shared" ca="1" si="212"/>
        <v>2.7083333327027503E-2</v>
      </c>
      <c r="Z545" s="8">
        <f t="shared" ca="1" si="196"/>
        <v>0</v>
      </c>
      <c r="AA545" s="8">
        <f t="shared" ca="1" si="213"/>
        <v>39</v>
      </c>
      <c r="AB545" s="8">
        <f t="shared" ca="1" si="197"/>
        <v>90</v>
      </c>
    </row>
    <row r="546" spans="1:28">
      <c r="A546" s="3">
        <v>0.71527777777777801</v>
      </c>
      <c r="B546" s="34">
        <v>44197.715277777781</v>
      </c>
      <c r="C546" s="8">
        <f t="shared" ca="1" si="214"/>
        <v>0.13105344178717748</v>
      </c>
      <c r="D546" s="8">
        <f t="shared" ca="1" si="214"/>
        <v>0.6578789058712059</v>
      </c>
      <c r="E546">
        <f t="shared" ca="1" si="198"/>
        <v>24</v>
      </c>
      <c r="F546" s="6">
        <f t="shared" ca="1" si="199"/>
        <v>1.6666666666666666E-2</v>
      </c>
      <c r="G546" t="str">
        <f t="shared" ca="1" si="200"/>
        <v>Late</v>
      </c>
      <c r="H546" s="5">
        <f t="shared" ca="1" si="201"/>
        <v>0.73194444444444473</v>
      </c>
      <c r="I546">
        <f t="shared" ca="1" si="215"/>
        <v>7.7786951079616973E-4</v>
      </c>
      <c r="J546">
        <f t="shared" ca="1" si="215"/>
        <v>0.31037158969571965</v>
      </c>
      <c r="K546">
        <f t="shared" ca="1" si="202"/>
        <v>18</v>
      </c>
      <c r="L546" s="5">
        <f t="shared" ca="1" si="203"/>
        <v>0.74444444444444469</v>
      </c>
      <c r="M546" s="27">
        <f t="shared" ca="1" si="216"/>
        <v>0.19225111459578015</v>
      </c>
      <c r="N546" s="27">
        <f t="shared" ca="1" si="216"/>
        <v>0.82831852832456643</v>
      </c>
      <c r="O546" s="8">
        <f t="shared" ca="1" si="204"/>
        <v>355</v>
      </c>
      <c r="P546" s="6">
        <f t="shared" ca="1" si="205"/>
        <v>0.24652777777777779</v>
      </c>
      <c r="Q546" s="5">
        <f t="shared" ca="1" si="206"/>
        <v>0.99097222222222248</v>
      </c>
      <c r="R546" s="27">
        <f t="shared" ca="1" si="217"/>
        <v>0.36071220514573921</v>
      </c>
      <c r="S546" s="27">
        <f t="shared" ca="1" si="217"/>
        <v>0.95885548527219944</v>
      </c>
      <c r="T546" s="27">
        <f t="shared" ca="1" si="207"/>
        <v>46</v>
      </c>
      <c r="U546" s="5">
        <f t="shared" ca="1" si="208"/>
        <v>1.0229166666666669</v>
      </c>
      <c r="V546" s="27">
        <f t="shared" ca="1" si="209"/>
        <v>443</v>
      </c>
      <c r="W546" s="35">
        <f t="shared" ca="1" si="210"/>
        <v>44198.022916666669</v>
      </c>
      <c r="X546" s="6" t="str">
        <f t="shared" ca="1" si="211"/>
        <v>Late</v>
      </c>
      <c r="Y546" s="6">
        <f t="shared" ca="1" si="212"/>
        <v>1.9444444449618459E-2</v>
      </c>
      <c r="Z546" s="8">
        <f t="shared" ca="1" si="196"/>
        <v>0</v>
      </c>
      <c r="AA546" s="8">
        <f t="shared" ca="1" si="213"/>
        <v>28</v>
      </c>
      <c r="AB546" s="8">
        <f t="shared" ca="1" si="197"/>
        <v>280</v>
      </c>
    </row>
    <row r="547" spans="1:28">
      <c r="A547" s="11">
        <v>0.71527777777777801</v>
      </c>
      <c r="B547" s="34">
        <v>44197.715277777781</v>
      </c>
      <c r="C547" s="8">
        <f t="shared" ca="1" si="214"/>
        <v>0.98965962687788822</v>
      </c>
      <c r="D547" s="8">
        <f t="shared" ca="1" si="214"/>
        <v>5.0130861254296888E-2</v>
      </c>
      <c r="E547">
        <f t="shared" ca="1" si="198"/>
        <v>0</v>
      </c>
      <c r="F547" s="6">
        <f t="shared" ca="1" si="199"/>
        <v>0</v>
      </c>
      <c r="G547" t="str">
        <f t="shared" ca="1" si="200"/>
        <v>On Time</v>
      </c>
      <c r="H547" s="5">
        <f t="shared" ca="1" si="201"/>
        <v>0.71527777777777801</v>
      </c>
      <c r="I547">
        <f t="shared" ca="1" si="215"/>
        <v>0.50316247343507703</v>
      </c>
      <c r="J547">
        <f t="shared" ca="1" si="215"/>
        <v>0.67475153538695753</v>
      </c>
      <c r="K547">
        <f t="shared" ca="1" si="202"/>
        <v>30</v>
      </c>
      <c r="L547" s="5">
        <f t="shared" ca="1" si="203"/>
        <v>0.73611111111111138</v>
      </c>
      <c r="M547" s="27">
        <f t="shared" ca="1" si="216"/>
        <v>0.66343352195747773</v>
      </c>
      <c r="N547" s="27">
        <f t="shared" ca="1" si="216"/>
        <v>0.4670328122613091</v>
      </c>
      <c r="O547" s="8">
        <f t="shared" ca="1" si="204"/>
        <v>342</v>
      </c>
      <c r="P547" s="6">
        <f t="shared" ca="1" si="205"/>
        <v>0.23750000000000002</v>
      </c>
      <c r="Q547" s="5">
        <f t="shared" ca="1" si="206"/>
        <v>0.97361111111111143</v>
      </c>
      <c r="R547" s="27">
        <f t="shared" ca="1" si="217"/>
        <v>0.14353823134606902</v>
      </c>
      <c r="S547" s="27">
        <f t="shared" ca="1" si="217"/>
        <v>9.3252639782640312E-2</v>
      </c>
      <c r="T547" s="27">
        <f t="shared" ca="1" si="207"/>
        <v>8</v>
      </c>
      <c r="U547" s="5">
        <f t="shared" ca="1" si="208"/>
        <v>0.97916666666666696</v>
      </c>
      <c r="V547" s="27">
        <f t="shared" ca="1" si="209"/>
        <v>380</v>
      </c>
      <c r="W547" s="35">
        <f t="shared" ca="1" si="210"/>
        <v>44197.979166666672</v>
      </c>
      <c r="X547" s="6" t="str">
        <f t="shared" ca="1" si="211"/>
        <v>Early Arrival</v>
      </c>
      <c r="Y547" s="6">
        <f t="shared" ca="1" si="212"/>
        <v>2.4305555547471158E-2</v>
      </c>
      <c r="Z547" s="8">
        <f t="shared" ca="1" si="196"/>
        <v>0</v>
      </c>
      <c r="AA547" s="8">
        <f t="shared" ca="1" si="213"/>
        <v>35</v>
      </c>
      <c r="AB547" s="8">
        <f t="shared" ca="1" si="197"/>
        <v>50</v>
      </c>
    </row>
    <row r="548" spans="1:28">
      <c r="A548" s="3">
        <v>0.71527777777777801</v>
      </c>
      <c r="B548" s="34">
        <v>44197.715277777781</v>
      </c>
      <c r="C548" s="8">
        <f t="shared" ca="1" si="214"/>
        <v>0.74389725617353142</v>
      </c>
      <c r="D548" s="8">
        <f t="shared" ca="1" si="214"/>
        <v>0.64708909388204139</v>
      </c>
      <c r="E548">
        <f t="shared" ca="1" si="198"/>
        <v>-3</v>
      </c>
      <c r="F548" s="6">
        <f t="shared" ca="1" si="199"/>
        <v>2.0833333333333333E-3</v>
      </c>
      <c r="G548" t="str">
        <f t="shared" ca="1" si="200"/>
        <v>Early Departure</v>
      </c>
      <c r="H548" s="5">
        <f t="shared" ca="1" si="201"/>
        <v>0.71319444444444469</v>
      </c>
      <c r="I548">
        <f t="shared" ca="1" si="215"/>
        <v>0.70099556269098873</v>
      </c>
      <c r="J548">
        <f t="shared" ca="1" si="215"/>
        <v>0.68876365788136851</v>
      </c>
      <c r="K548">
        <f t="shared" ca="1" si="202"/>
        <v>30</v>
      </c>
      <c r="L548" s="5">
        <f t="shared" ca="1" si="203"/>
        <v>0.73402777777777806</v>
      </c>
      <c r="M548" s="27">
        <f t="shared" ca="1" si="216"/>
        <v>0.43202119896761881</v>
      </c>
      <c r="N548" s="27">
        <f t="shared" ca="1" si="216"/>
        <v>0.12818039427650552</v>
      </c>
      <c r="O548" s="8">
        <f t="shared" ca="1" si="204"/>
        <v>323</v>
      </c>
      <c r="P548" s="6">
        <f t="shared" ca="1" si="205"/>
        <v>0.22430555555555556</v>
      </c>
      <c r="Q548" s="5">
        <f t="shared" ca="1" si="206"/>
        <v>0.95833333333333359</v>
      </c>
      <c r="R548" s="27">
        <f t="shared" ca="1" si="217"/>
        <v>0.21589052428202637</v>
      </c>
      <c r="S548" s="27">
        <f t="shared" ca="1" si="217"/>
        <v>5.7544383316889824E-2</v>
      </c>
      <c r="T548" s="27">
        <f t="shared" ca="1" si="207"/>
        <v>7</v>
      </c>
      <c r="U548" s="5">
        <f t="shared" ca="1" si="208"/>
        <v>0.96319444444444469</v>
      </c>
      <c r="V548" s="27">
        <f t="shared" ca="1" si="209"/>
        <v>357</v>
      </c>
      <c r="W548" s="35">
        <f t="shared" ca="1" si="210"/>
        <v>44197.963194444448</v>
      </c>
      <c r="X548" s="6" t="str">
        <f t="shared" ca="1" si="211"/>
        <v>Early Arrival</v>
      </c>
      <c r="Y548" s="6">
        <f t="shared" ca="1" si="212"/>
        <v>4.0277777770825196E-2</v>
      </c>
      <c r="Z548" s="8">
        <f t="shared" ca="1" si="196"/>
        <v>0</v>
      </c>
      <c r="AA548" s="8">
        <f t="shared" ca="1" si="213"/>
        <v>58</v>
      </c>
      <c r="AB548" s="8">
        <f t="shared" ca="1" si="197"/>
        <v>280</v>
      </c>
    </row>
    <row r="549" spans="1:28">
      <c r="A549" s="11">
        <v>0.71527777777777801</v>
      </c>
      <c r="B549" s="34">
        <v>44197.715277777781</v>
      </c>
      <c r="C549" s="8">
        <f t="shared" ca="1" si="214"/>
        <v>0.66606609892041857</v>
      </c>
      <c r="D549" s="8">
        <f t="shared" ca="1" si="214"/>
        <v>0.35424306105642334</v>
      </c>
      <c r="E549">
        <f t="shared" ca="1" si="198"/>
        <v>-1</v>
      </c>
      <c r="F549" s="6">
        <f t="shared" ca="1" si="199"/>
        <v>6.9444444444444447E-4</v>
      </c>
      <c r="G549" t="str">
        <f t="shared" ca="1" si="200"/>
        <v>Early Departure</v>
      </c>
      <c r="H549" s="5">
        <f t="shared" ca="1" si="201"/>
        <v>0.71458333333333357</v>
      </c>
      <c r="I549">
        <f t="shared" ca="1" si="215"/>
        <v>4.4097117236714833E-2</v>
      </c>
      <c r="J549">
        <f t="shared" ca="1" si="215"/>
        <v>0.61957998393812308</v>
      </c>
      <c r="K549">
        <f t="shared" ca="1" si="202"/>
        <v>25</v>
      </c>
      <c r="L549" s="5">
        <f t="shared" ca="1" si="203"/>
        <v>0.73194444444444473</v>
      </c>
      <c r="M549" s="27">
        <f t="shared" ca="1" si="216"/>
        <v>3.200809350511491E-2</v>
      </c>
      <c r="N549" s="27">
        <f t="shared" ca="1" si="216"/>
        <v>0.60154076299568726</v>
      </c>
      <c r="O549" s="8">
        <f t="shared" ca="1" si="204"/>
        <v>347</v>
      </c>
      <c r="P549" s="6">
        <f t="shared" ca="1" si="205"/>
        <v>0.24097222222222223</v>
      </c>
      <c r="Q549" s="5">
        <f t="shared" ca="1" si="206"/>
        <v>0.97291666666666698</v>
      </c>
      <c r="R549" s="27">
        <f t="shared" ca="1" si="217"/>
        <v>0.87939688339244337</v>
      </c>
      <c r="S549" s="27">
        <f t="shared" ca="1" si="217"/>
        <v>0.67212662079966634</v>
      </c>
      <c r="T549" s="27">
        <f t="shared" ca="1" si="207"/>
        <v>27</v>
      </c>
      <c r="U549" s="5">
        <f t="shared" ca="1" si="208"/>
        <v>0.99166666666666703</v>
      </c>
      <c r="V549" s="27">
        <f t="shared" ca="1" si="209"/>
        <v>398</v>
      </c>
      <c r="W549" s="35">
        <f t="shared" ca="1" si="210"/>
        <v>44197.991666666669</v>
      </c>
      <c r="X549" s="6" t="str">
        <f t="shared" ca="1" si="211"/>
        <v>Early Arrival</v>
      </c>
      <c r="Y549" s="6">
        <f t="shared" ca="1" si="212"/>
        <v>1.1805555550381541E-2</v>
      </c>
      <c r="Z549" s="8">
        <f t="shared" ca="1" si="196"/>
        <v>0</v>
      </c>
      <c r="AA549" s="8">
        <f t="shared" ca="1" si="213"/>
        <v>17</v>
      </c>
      <c r="AB549" s="8">
        <f t="shared" ca="1" si="197"/>
        <v>-170</v>
      </c>
    </row>
    <row r="550" spans="1:28">
      <c r="A550" s="3">
        <v>0.71527777777777801</v>
      </c>
      <c r="B550" s="34">
        <v>44197.715277777781</v>
      </c>
      <c r="C550" s="8">
        <f t="shared" ca="1" si="214"/>
        <v>0.84198796522327302</v>
      </c>
      <c r="D550" s="8">
        <f t="shared" ca="1" si="214"/>
        <v>0.76651317519608941</v>
      </c>
      <c r="E550">
        <f t="shared" ca="1" si="198"/>
        <v>-5</v>
      </c>
      <c r="F550" s="6">
        <f t="shared" ca="1" si="199"/>
        <v>3.472222222222222E-3</v>
      </c>
      <c r="G550" t="str">
        <f t="shared" ca="1" si="200"/>
        <v>Early Departure</v>
      </c>
      <c r="H550" s="5">
        <f t="shared" ca="1" si="201"/>
        <v>0.7118055555555558</v>
      </c>
      <c r="I550">
        <f t="shared" ca="1" si="215"/>
        <v>0.1716142589526739</v>
      </c>
      <c r="J550">
        <f t="shared" ca="1" si="215"/>
        <v>0.39835531296583992</v>
      </c>
      <c r="K550">
        <f t="shared" ca="1" si="202"/>
        <v>20</v>
      </c>
      <c r="L550" s="5">
        <f t="shared" ca="1" si="203"/>
        <v>0.72569444444444464</v>
      </c>
      <c r="M550" s="27">
        <f t="shared" ca="1" si="216"/>
        <v>0.39010945847525891</v>
      </c>
      <c r="N550" s="27">
        <f t="shared" ca="1" si="216"/>
        <v>7.3993930440540479E-2</v>
      </c>
      <c r="O550" s="8">
        <f t="shared" ca="1" si="204"/>
        <v>320</v>
      </c>
      <c r="P550" s="6">
        <f t="shared" ca="1" si="205"/>
        <v>0.22222222222222221</v>
      </c>
      <c r="Q550" s="5">
        <f t="shared" ca="1" si="206"/>
        <v>0.94791666666666685</v>
      </c>
      <c r="R550" s="27">
        <f t="shared" ca="1" si="217"/>
        <v>0.1501213799571629</v>
      </c>
      <c r="S550" s="27">
        <f t="shared" ca="1" si="217"/>
        <v>0.68224435246072179</v>
      </c>
      <c r="T550" s="27">
        <f t="shared" ca="1" si="207"/>
        <v>28</v>
      </c>
      <c r="U550" s="5">
        <f t="shared" ca="1" si="208"/>
        <v>0.96736111111111134</v>
      </c>
      <c r="V550" s="27">
        <f t="shared" ca="1" si="209"/>
        <v>363</v>
      </c>
      <c r="W550" s="35">
        <f t="shared" ca="1" si="210"/>
        <v>44197.967361111114</v>
      </c>
      <c r="X550" s="6" t="str">
        <f t="shared" ca="1" si="211"/>
        <v>Early Arrival</v>
      </c>
      <c r="Y550" s="6">
        <f t="shared" ca="1" si="212"/>
        <v>3.6111111105128657E-2</v>
      </c>
      <c r="Z550" s="8">
        <f t="shared" ca="1" si="196"/>
        <v>0</v>
      </c>
      <c r="AA550" s="8">
        <f t="shared" ca="1" si="213"/>
        <v>52</v>
      </c>
      <c r="AB550" s="8">
        <f t="shared" ca="1" si="197"/>
        <v>220</v>
      </c>
    </row>
    <row r="551" spans="1:28">
      <c r="A551" s="11">
        <v>0.71527777777777801</v>
      </c>
      <c r="B551" s="34">
        <v>44197.715277777781</v>
      </c>
      <c r="C551" s="8">
        <f t="shared" ca="1" si="214"/>
        <v>3.9723343162817781E-2</v>
      </c>
      <c r="D551" s="8">
        <f t="shared" ca="1" si="214"/>
        <v>0.57497740582754064</v>
      </c>
      <c r="E551">
        <f t="shared" ca="1" si="198"/>
        <v>19</v>
      </c>
      <c r="F551" s="6">
        <f t="shared" ca="1" si="199"/>
        <v>1.3194444444444444E-2</v>
      </c>
      <c r="G551" t="str">
        <f t="shared" ca="1" si="200"/>
        <v>Late</v>
      </c>
      <c r="H551" s="5">
        <f t="shared" ca="1" si="201"/>
        <v>0.72847222222222241</v>
      </c>
      <c r="I551">
        <f t="shared" ca="1" si="215"/>
        <v>0.12585936826031829</v>
      </c>
      <c r="J551">
        <f t="shared" ca="1" si="215"/>
        <v>0.67223750778004043</v>
      </c>
      <c r="K551">
        <f t="shared" ca="1" si="202"/>
        <v>26</v>
      </c>
      <c r="L551" s="5">
        <f t="shared" ca="1" si="203"/>
        <v>0.74652777777777801</v>
      </c>
      <c r="M551" s="27">
        <f t="shared" ca="1" si="216"/>
        <v>0.26800252078326192</v>
      </c>
      <c r="N551" s="27">
        <f t="shared" ca="1" si="216"/>
        <v>0.92314202458178107</v>
      </c>
      <c r="O551" s="8">
        <f t="shared" ca="1" si="204"/>
        <v>359</v>
      </c>
      <c r="P551" s="6">
        <f t="shared" ca="1" si="205"/>
        <v>0.24930555555555556</v>
      </c>
      <c r="Q551" s="5">
        <f t="shared" ca="1" si="206"/>
        <v>0.99583333333333357</v>
      </c>
      <c r="R551" s="27">
        <f t="shared" ca="1" si="217"/>
        <v>0.89476090877498105</v>
      </c>
      <c r="S551" s="27">
        <f t="shared" ca="1" si="217"/>
        <v>0.47741012787086623</v>
      </c>
      <c r="T551" s="27">
        <f t="shared" ca="1" si="207"/>
        <v>20</v>
      </c>
      <c r="U551" s="5">
        <f t="shared" ca="1" si="208"/>
        <v>1.0097222222222224</v>
      </c>
      <c r="V551" s="27">
        <f t="shared" ca="1" si="209"/>
        <v>424</v>
      </c>
      <c r="W551" s="35">
        <f t="shared" ca="1" si="210"/>
        <v>44198.009722222225</v>
      </c>
      <c r="X551" s="6" t="str">
        <f t="shared" ca="1" si="211"/>
        <v>Late</v>
      </c>
      <c r="Y551" s="6">
        <f t="shared" ca="1" si="212"/>
        <v>6.2500000058207661E-3</v>
      </c>
      <c r="Z551" s="8">
        <f t="shared" ca="1" si="196"/>
        <v>0</v>
      </c>
      <c r="AA551" s="8">
        <f t="shared" ca="1" si="213"/>
        <v>9</v>
      </c>
      <c r="AB551" s="8">
        <f t="shared" ca="1" si="197"/>
        <v>90</v>
      </c>
    </row>
    <row r="552" spans="1:28">
      <c r="A552" s="3">
        <v>0.71527777777777801</v>
      </c>
      <c r="B552" s="34">
        <v>44197.715277777781</v>
      </c>
      <c r="C552" s="8">
        <f t="shared" ca="1" si="214"/>
        <v>0.49094503908562104</v>
      </c>
      <c r="D552" s="8">
        <f t="shared" ca="1" si="214"/>
        <v>0.2286228357368455</v>
      </c>
      <c r="E552">
        <f t="shared" ca="1" si="198"/>
        <v>6</v>
      </c>
      <c r="F552" s="6">
        <f t="shared" ca="1" si="199"/>
        <v>4.1666666666666666E-3</v>
      </c>
      <c r="G552" t="str">
        <f t="shared" ca="1" si="200"/>
        <v>Late</v>
      </c>
      <c r="H552" s="5">
        <f t="shared" ca="1" si="201"/>
        <v>0.71944444444444466</v>
      </c>
      <c r="I552">
        <f t="shared" ca="1" si="215"/>
        <v>0.39060093771028725</v>
      </c>
      <c r="J552">
        <f t="shared" ca="1" si="215"/>
        <v>0.74576528695090782</v>
      </c>
      <c r="K552">
        <f t="shared" ca="1" si="202"/>
        <v>32</v>
      </c>
      <c r="L552" s="5">
        <f t="shared" ca="1" si="203"/>
        <v>0.74166666666666692</v>
      </c>
      <c r="M552" s="27">
        <f t="shared" ca="1" si="216"/>
        <v>0.97751364074460056</v>
      </c>
      <c r="N552" s="27">
        <f t="shared" ca="1" si="216"/>
        <v>0.49244975509814326</v>
      </c>
      <c r="O552" s="8">
        <f t="shared" ca="1" si="204"/>
        <v>344</v>
      </c>
      <c r="P552" s="6">
        <f t="shared" ca="1" si="205"/>
        <v>0.2388888888888889</v>
      </c>
      <c r="Q552" s="5">
        <f t="shared" ca="1" si="206"/>
        <v>0.98055555555555585</v>
      </c>
      <c r="R552" s="27">
        <f t="shared" ca="1" si="217"/>
        <v>0.73065536063510628</v>
      </c>
      <c r="S552" s="27">
        <f t="shared" ca="1" si="217"/>
        <v>0.44506287780518439</v>
      </c>
      <c r="T552" s="27">
        <f t="shared" ca="1" si="207"/>
        <v>19</v>
      </c>
      <c r="U552" s="5">
        <f t="shared" ca="1" si="208"/>
        <v>0.99375000000000024</v>
      </c>
      <c r="V552" s="27">
        <f t="shared" ca="1" si="209"/>
        <v>401</v>
      </c>
      <c r="W552" s="35">
        <f t="shared" ca="1" si="210"/>
        <v>44197.993750000001</v>
      </c>
      <c r="X552" s="6" t="str">
        <f t="shared" ca="1" si="211"/>
        <v>Early Arrival</v>
      </c>
      <c r="Y552" s="6">
        <f t="shared" ca="1" si="212"/>
        <v>9.7222222175332718E-3</v>
      </c>
      <c r="Z552" s="8">
        <f t="shared" ca="1" si="196"/>
        <v>0</v>
      </c>
      <c r="AA552" s="8">
        <f t="shared" ca="1" si="213"/>
        <v>14</v>
      </c>
      <c r="AB552" s="8">
        <f t="shared" ca="1" si="197"/>
        <v>-140</v>
      </c>
    </row>
    <row r="553" spans="1:28">
      <c r="A553" s="11">
        <v>0.71527777777777801</v>
      </c>
      <c r="B553" s="34">
        <v>44197.715277777781</v>
      </c>
      <c r="C553" s="8">
        <f t="shared" ca="1" si="214"/>
        <v>0.63660162597536907</v>
      </c>
      <c r="D553" s="8">
        <f t="shared" ca="1" si="214"/>
        <v>0.10758967894908911</v>
      </c>
      <c r="E553">
        <f t="shared" ca="1" si="198"/>
        <v>0</v>
      </c>
      <c r="F553" s="6">
        <f t="shared" ca="1" si="199"/>
        <v>0</v>
      </c>
      <c r="G553" t="str">
        <f t="shared" ca="1" si="200"/>
        <v>On Time</v>
      </c>
      <c r="H553" s="5">
        <f t="shared" ca="1" si="201"/>
        <v>0.71527777777777801</v>
      </c>
      <c r="I553">
        <f t="shared" ca="1" si="215"/>
        <v>0.63617972079541762</v>
      </c>
      <c r="J553">
        <f t="shared" ca="1" si="215"/>
        <v>0.69406775211749805</v>
      </c>
      <c r="K553">
        <f t="shared" ca="1" si="202"/>
        <v>30</v>
      </c>
      <c r="L553" s="5">
        <f t="shared" ca="1" si="203"/>
        <v>0.73611111111111138</v>
      </c>
      <c r="M553" s="27">
        <f t="shared" ca="1" si="216"/>
        <v>0.35042445370653696</v>
      </c>
      <c r="N553" s="27">
        <f t="shared" ca="1" si="216"/>
        <v>0.81698087262481001</v>
      </c>
      <c r="O553" s="8">
        <f t="shared" ca="1" si="204"/>
        <v>371</v>
      </c>
      <c r="P553" s="6">
        <f t="shared" ca="1" si="205"/>
        <v>0.25763888888888892</v>
      </c>
      <c r="Q553" s="5">
        <f t="shared" ca="1" si="206"/>
        <v>0.99375000000000036</v>
      </c>
      <c r="R553" s="27">
        <f t="shared" ca="1" si="217"/>
        <v>0.16774214039701907</v>
      </c>
      <c r="S553" s="27">
        <f t="shared" ca="1" si="217"/>
        <v>0.79584238615379954</v>
      </c>
      <c r="T553" s="27">
        <f t="shared" ca="1" si="207"/>
        <v>33</v>
      </c>
      <c r="U553" s="5">
        <f t="shared" ca="1" si="208"/>
        <v>1.0166666666666671</v>
      </c>
      <c r="V553" s="27">
        <f t="shared" ca="1" si="209"/>
        <v>434</v>
      </c>
      <c r="W553" s="35">
        <f t="shared" ca="1" si="210"/>
        <v>44198.01666666667</v>
      </c>
      <c r="X553" s="6" t="str">
        <f t="shared" ca="1" si="211"/>
        <v>Late</v>
      </c>
      <c r="Y553" s="6">
        <f t="shared" ca="1" si="212"/>
        <v>1.319444445107365E-2</v>
      </c>
      <c r="Z553" s="8">
        <f t="shared" ca="1" si="196"/>
        <v>0</v>
      </c>
      <c r="AA553" s="8">
        <f t="shared" ca="1" si="213"/>
        <v>19</v>
      </c>
      <c r="AB553" s="8">
        <f t="shared" ca="1" si="197"/>
        <v>190</v>
      </c>
    </row>
    <row r="554" spans="1:28">
      <c r="A554" s="3">
        <v>0.71527777777777801</v>
      </c>
      <c r="B554" s="34">
        <v>44197.715277777781</v>
      </c>
      <c r="C554" s="8">
        <f t="shared" ca="1" si="214"/>
        <v>5.777352107046474E-2</v>
      </c>
      <c r="D554" s="8">
        <f t="shared" ca="1" si="214"/>
        <v>0.31426892338475942</v>
      </c>
      <c r="E554">
        <f t="shared" ca="1" si="198"/>
        <v>8</v>
      </c>
      <c r="F554" s="6">
        <f t="shared" ca="1" si="199"/>
        <v>5.5555555555555558E-3</v>
      </c>
      <c r="G554" t="str">
        <f t="shared" ca="1" si="200"/>
        <v>Late</v>
      </c>
      <c r="H554" s="5">
        <f t="shared" ca="1" si="201"/>
        <v>0.72083333333333355</v>
      </c>
      <c r="I554">
        <f t="shared" ca="1" si="215"/>
        <v>0.20873748079607768</v>
      </c>
      <c r="J554">
        <f t="shared" ca="1" si="215"/>
        <v>0.52167598075377863</v>
      </c>
      <c r="K554">
        <f t="shared" ca="1" si="202"/>
        <v>23</v>
      </c>
      <c r="L554" s="5">
        <f t="shared" ca="1" si="203"/>
        <v>0.73680555555555582</v>
      </c>
      <c r="M554" s="27">
        <f t="shared" ca="1" si="216"/>
        <v>0.41103703219113108</v>
      </c>
      <c r="N554" s="27">
        <f t="shared" ca="1" si="216"/>
        <v>0.17513124187506124</v>
      </c>
      <c r="O554" s="8">
        <f t="shared" ca="1" si="204"/>
        <v>325</v>
      </c>
      <c r="P554" s="6">
        <f t="shared" ca="1" si="205"/>
        <v>0.22569444444444445</v>
      </c>
      <c r="Q554" s="5">
        <f t="shared" ca="1" si="206"/>
        <v>0.96250000000000024</v>
      </c>
      <c r="R554" s="27">
        <f t="shared" ca="1" si="217"/>
        <v>0.97981344517716529</v>
      </c>
      <c r="S554" s="27">
        <f t="shared" ca="1" si="217"/>
        <v>0.21046516650269353</v>
      </c>
      <c r="T554" s="27">
        <f t="shared" ca="1" si="207"/>
        <v>12</v>
      </c>
      <c r="U554" s="5">
        <f t="shared" ca="1" si="208"/>
        <v>0.97083333333333355</v>
      </c>
      <c r="V554" s="27">
        <f t="shared" ca="1" si="209"/>
        <v>368</v>
      </c>
      <c r="W554" s="35">
        <f t="shared" ca="1" si="210"/>
        <v>44197.97083333334</v>
      </c>
      <c r="X554" s="6" t="str">
        <f t="shared" ca="1" si="211"/>
        <v>Early Arrival</v>
      </c>
      <c r="Y554" s="6">
        <f t="shared" ca="1" si="212"/>
        <v>3.2638888878864236E-2</v>
      </c>
      <c r="Z554" s="8">
        <f t="shared" ca="1" si="196"/>
        <v>0</v>
      </c>
      <c r="AA554" s="8">
        <f t="shared" ca="1" si="213"/>
        <v>47</v>
      </c>
      <c r="AB554" s="8">
        <f t="shared" ca="1" si="197"/>
        <v>170</v>
      </c>
    </row>
    <row r="555" spans="1:28">
      <c r="A555" s="11">
        <v>0.71527777777777801</v>
      </c>
      <c r="B555" s="34">
        <v>44197.715277777781</v>
      </c>
      <c r="C555" s="8">
        <f t="shared" ca="1" si="214"/>
        <v>0.2610893951615767</v>
      </c>
      <c r="D555" s="8">
        <f t="shared" ca="1" si="214"/>
        <v>0.4324642871141432</v>
      </c>
      <c r="E555">
        <f t="shared" ca="1" si="198"/>
        <v>12</v>
      </c>
      <c r="F555" s="6">
        <f t="shared" ca="1" si="199"/>
        <v>8.3333333333333332E-3</v>
      </c>
      <c r="G555" t="str">
        <f t="shared" ca="1" si="200"/>
        <v>Late</v>
      </c>
      <c r="H555" s="5">
        <f t="shared" ca="1" si="201"/>
        <v>0.72361111111111132</v>
      </c>
      <c r="I555">
        <f t="shared" ca="1" si="215"/>
        <v>0.85837048043283914</v>
      </c>
      <c r="J555">
        <f t="shared" ca="1" si="215"/>
        <v>0.54835197178029638</v>
      </c>
      <c r="K555">
        <f t="shared" ca="1" si="202"/>
        <v>25</v>
      </c>
      <c r="L555" s="5">
        <f t="shared" ca="1" si="203"/>
        <v>0.74097222222222248</v>
      </c>
      <c r="M555" s="27">
        <f t="shared" ca="1" si="216"/>
        <v>0.40921092402367543</v>
      </c>
      <c r="N555" s="27">
        <f t="shared" ca="1" si="216"/>
        <v>0.83244041029518046</v>
      </c>
      <c r="O555" s="8">
        <f t="shared" ca="1" si="204"/>
        <v>372</v>
      </c>
      <c r="P555" s="6">
        <f t="shared" ca="1" si="205"/>
        <v>0.25833333333333336</v>
      </c>
      <c r="Q555" s="5">
        <f t="shared" ca="1" si="206"/>
        <v>0.99930555555555589</v>
      </c>
      <c r="R555" s="27">
        <f t="shared" ca="1" si="217"/>
        <v>0.49392186557705686</v>
      </c>
      <c r="S555" s="27">
        <f t="shared" ca="1" si="217"/>
        <v>0.98703746148575122</v>
      </c>
      <c r="T555" s="27">
        <f t="shared" ca="1" si="207"/>
        <v>50</v>
      </c>
      <c r="U555" s="5">
        <f t="shared" ca="1" si="208"/>
        <v>1.0340277777777782</v>
      </c>
      <c r="V555" s="27">
        <f t="shared" ca="1" si="209"/>
        <v>459</v>
      </c>
      <c r="W555" s="35">
        <f t="shared" ca="1" si="210"/>
        <v>44198.03402777778</v>
      </c>
      <c r="X555" s="6" t="str">
        <f t="shared" ca="1" si="211"/>
        <v>Late</v>
      </c>
      <c r="Y555" s="6">
        <f t="shared" ca="1" si="212"/>
        <v>3.0555555560567882E-2</v>
      </c>
      <c r="Z555" s="8">
        <f t="shared" ca="1" si="196"/>
        <v>0</v>
      </c>
      <c r="AA555" s="8">
        <f t="shared" ca="1" si="213"/>
        <v>44</v>
      </c>
      <c r="AB555" s="8">
        <f t="shared" ca="1" si="197"/>
        <v>440</v>
      </c>
    </row>
    <row r="556" spans="1:28">
      <c r="A556" s="3">
        <v>0.71527777777777801</v>
      </c>
      <c r="B556" s="34">
        <v>44197.715277777781</v>
      </c>
      <c r="C556" s="8">
        <f t="shared" ca="1" si="214"/>
        <v>0.54233523510505</v>
      </c>
      <c r="D556" s="8">
        <f t="shared" ca="1" si="214"/>
        <v>0.73210711972008558</v>
      </c>
      <c r="E556">
        <f t="shared" ca="1" si="198"/>
        <v>-4</v>
      </c>
      <c r="F556" s="6">
        <f t="shared" ca="1" si="199"/>
        <v>2.7777777777777779E-3</v>
      </c>
      <c r="G556" t="str">
        <f t="shared" ca="1" si="200"/>
        <v>Early Departure</v>
      </c>
      <c r="H556" s="5">
        <f t="shared" ca="1" si="201"/>
        <v>0.71250000000000024</v>
      </c>
      <c r="I556">
        <f t="shared" ca="1" si="215"/>
        <v>0.28020730693769547</v>
      </c>
      <c r="J556">
        <f t="shared" ca="1" si="215"/>
        <v>0.81419926667699294</v>
      </c>
      <c r="K556">
        <f t="shared" ca="1" si="202"/>
        <v>28</v>
      </c>
      <c r="L556" s="5">
        <f t="shared" ca="1" si="203"/>
        <v>0.73194444444444473</v>
      </c>
      <c r="M556" s="27">
        <f t="shared" ca="1" si="216"/>
        <v>0.17557605773898233</v>
      </c>
      <c r="N556" s="27">
        <f t="shared" ca="1" si="216"/>
        <v>0.18995893233696937</v>
      </c>
      <c r="O556" s="8">
        <f t="shared" ca="1" si="204"/>
        <v>325</v>
      </c>
      <c r="P556" s="6">
        <f t="shared" ca="1" si="205"/>
        <v>0.22569444444444445</v>
      </c>
      <c r="Q556" s="5">
        <f t="shared" ca="1" si="206"/>
        <v>0.95763888888888915</v>
      </c>
      <c r="R556" s="27">
        <f t="shared" ca="1" si="217"/>
        <v>0.25331439378202092</v>
      </c>
      <c r="S556" s="27">
        <f t="shared" ca="1" si="217"/>
        <v>0.72549077899522851</v>
      </c>
      <c r="T556" s="27">
        <f t="shared" ca="1" si="207"/>
        <v>30</v>
      </c>
      <c r="U556" s="5">
        <f t="shared" ca="1" si="208"/>
        <v>0.97847222222222252</v>
      </c>
      <c r="V556" s="27">
        <f t="shared" ca="1" si="209"/>
        <v>379</v>
      </c>
      <c r="W556" s="35">
        <f t="shared" ca="1" si="210"/>
        <v>44197.978472222225</v>
      </c>
      <c r="X556" s="6" t="str">
        <f t="shared" ca="1" si="211"/>
        <v>Early Arrival</v>
      </c>
      <c r="Y556" s="6">
        <f t="shared" ca="1" si="212"/>
        <v>2.4999999994179234E-2</v>
      </c>
      <c r="Z556" s="8">
        <f t="shared" ca="1" si="196"/>
        <v>0</v>
      </c>
      <c r="AA556" s="8">
        <f t="shared" ca="1" si="213"/>
        <v>36</v>
      </c>
      <c r="AB556" s="8">
        <f t="shared" ca="1" si="197"/>
        <v>60</v>
      </c>
    </row>
    <row r="557" spans="1:28">
      <c r="A557" s="11">
        <v>0.71527777777777801</v>
      </c>
      <c r="B557" s="34">
        <v>44197.715277777781</v>
      </c>
      <c r="C557" s="8">
        <f t="shared" ca="1" si="214"/>
        <v>6.1418496224908692E-3</v>
      </c>
      <c r="D557" s="8">
        <f t="shared" ca="1" si="214"/>
        <v>0.96683847165183467</v>
      </c>
      <c r="E557">
        <f t="shared" ca="1" si="198"/>
        <v>75</v>
      </c>
      <c r="F557" s="6">
        <f t="shared" ca="1" si="199"/>
        <v>5.2083333333333336E-2</v>
      </c>
      <c r="G557" t="str">
        <f t="shared" ca="1" si="200"/>
        <v>Late</v>
      </c>
      <c r="H557" s="5">
        <f t="shared" ca="1" si="201"/>
        <v>0.76736111111111138</v>
      </c>
      <c r="I557">
        <f t="shared" ca="1" si="215"/>
        <v>0.81788410461014616</v>
      </c>
      <c r="J557">
        <f t="shared" ca="1" si="215"/>
        <v>0.95299368436439058</v>
      </c>
      <c r="K557">
        <f t="shared" ca="1" si="202"/>
        <v>45</v>
      </c>
      <c r="L557" s="5">
        <f t="shared" ca="1" si="203"/>
        <v>0.79861111111111138</v>
      </c>
      <c r="M557" s="27">
        <f t="shared" ca="1" si="216"/>
        <v>0.24035852250982292</v>
      </c>
      <c r="N557" s="27">
        <f t="shared" ca="1" si="216"/>
        <v>0.59410674886379944</v>
      </c>
      <c r="O557" s="8">
        <f t="shared" ca="1" si="204"/>
        <v>346</v>
      </c>
      <c r="P557" s="6">
        <f t="shared" ca="1" si="205"/>
        <v>0.24027777777777778</v>
      </c>
      <c r="Q557" s="5">
        <f t="shared" ca="1" si="206"/>
        <v>1.0388888888888892</v>
      </c>
      <c r="R557" s="27">
        <f t="shared" ca="1" si="217"/>
        <v>1.0825850804426884E-2</v>
      </c>
      <c r="S557" s="27">
        <f t="shared" ca="1" si="217"/>
        <v>0.78791345665442247</v>
      </c>
      <c r="T557" s="27">
        <f t="shared" ca="1" si="207"/>
        <v>17</v>
      </c>
      <c r="U557" s="5">
        <f t="shared" ca="1" si="208"/>
        <v>1.0506944444444448</v>
      </c>
      <c r="V557" s="27">
        <f t="shared" ca="1" si="209"/>
        <v>483</v>
      </c>
      <c r="W557" s="35">
        <f t="shared" ca="1" si="210"/>
        <v>44198.05069444445</v>
      </c>
      <c r="X557" s="6" t="str">
        <f t="shared" ca="1" si="211"/>
        <v>Late</v>
      </c>
      <c r="Y557" s="6">
        <f t="shared" ca="1" si="212"/>
        <v>4.7222222230629995E-2</v>
      </c>
      <c r="Z557" s="8">
        <f t="shared" ca="1" si="196"/>
        <v>1</v>
      </c>
      <c r="AA557" s="8">
        <f t="shared" ca="1" si="213"/>
        <v>8</v>
      </c>
      <c r="AB557" s="8">
        <f t="shared" ca="1" si="197"/>
        <v>680</v>
      </c>
    </row>
    <row r="558" spans="1:28">
      <c r="A558" s="3">
        <v>0.71527777777777801</v>
      </c>
      <c r="B558" s="34">
        <v>44197.715277777781</v>
      </c>
      <c r="C558" s="8">
        <f t="shared" ca="1" si="214"/>
        <v>0.90146950019599326</v>
      </c>
      <c r="D558" s="8">
        <f t="shared" ca="1" si="214"/>
        <v>0.57085363362995711</v>
      </c>
      <c r="E558">
        <f t="shared" ca="1" si="198"/>
        <v>0</v>
      </c>
      <c r="F558" s="6">
        <f t="shared" ca="1" si="199"/>
        <v>0</v>
      </c>
      <c r="G558" t="str">
        <f t="shared" ca="1" si="200"/>
        <v>On Time</v>
      </c>
      <c r="H558" s="5">
        <f t="shared" ca="1" si="201"/>
        <v>0.71527777777777801</v>
      </c>
      <c r="I558">
        <f t="shared" ca="1" si="215"/>
        <v>0.85100077009063335</v>
      </c>
      <c r="J558">
        <f t="shared" ca="1" si="215"/>
        <v>0.20505574036353347</v>
      </c>
      <c r="K558">
        <f t="shared" ca="1" si="202"/>
        <v>15</v>
      </c>
      <c r="L558" s="5">
        <f t="shared" ca="1" si="203"/>
        <v>0.72569444444444464</v>
      </c>
      <c r="M558" s="27">
        <f t="shared" ca="1" si="216"/>
        <v>9.8405510829488674E-2</v>
      </c>
      <c r="N558" s="27">
        <f t="shared" ca="1" si="216"/>
        <v>0.8346964908015414</v>
      </c>
      <c r="O558" s="8">
        <f t="shared" ca="1" si="204"/>
        <v>356</v>
      </c>
      <c r="P558" s="6">
        <f t="shared" ca="1" si="205"/>
        <v>0.24722222222222223</v>
      </c>
      <c r="Q558" s="5">
        <f t="shared" ca="1" si="206"/>
        <v>0.97291666666666687</v>
      </c>
      <c r="R558" s="27">
        <f t="shared" ca="1" si="217"/>
        <v>0.80425305848608752</v>
      </c>
      <c r="S558" s="27">
        <f t="shared" ca="1" si="217"/>
        <v>1.1481270778711528E-2</v>
      </c>
      <c r="T558" s="27">
        <f t="shared" ca="1" si="207"/>
        <v>6</v>
      </c>
      <c r="U558" s="5">
        <f t="shared" ca="1" si="208"/>
        <v>0.97708333333333353</v>
      </c>
      <c r="V558" s="27">
        <f t="shared" ca="1" si="209"/>
        <v>377</v>
      </c>
      <c r="W558" s="35">
        <f t="shared" ca="1" si="210"/>
        <v>44197.977083333339</v>
      </c>
      <c r="X558" s="6" t="str">
        <f t="shared" ca="1" si="211"/>
        <v>Early Arrival</v>
      </c>
      <c r="Y558" s="6">
        <f t="shared" ca="1" si="212"/>
        <v>2.6388888880319428E-2</v>
      </c>
      <c r="Z558" s="8">
        <f t="shared" ca="1" si="196"/>
        <v>0</v>
      </c>
      <c r="AA558" s="8">
        <f t="shared" ca="1" si="213"/>
        <v>38</v>
      </c>
      <c r="AB558" s="8">
        <f t="shared" ca="1" si="197"/>
        <v>80</v>
      </c>
    </row>
    <row r="559" spans="1:28">
      <c r="A559" s="11">
        <v>0.71527777777777801</v>
      </c>
      <c r="B559" s="34">
        <v>44197.715277777781</v>
      </c>
      <c r="C559" s="8">
        <f t="shared" ca="1" si="214"/>
        <v>0.1398024591048983</v>
      </c>
      <c r="D559" s="8">
        <f t="shared" ca="1" si="214"/>
        <v>0.55338428714079624</v>
      </c>
      <c r="E559">
        <f t="shared" ca="1" si="198"/>
        <v>18</v>
      </c>
      <c r="F559" s="6">
        <f t="shared" ca="1" si="199"/>
        <v>1.2499999999999999E-2</v>
      </c>
      <c r="G559" t="str">
        <f t="shared" ca="1" si="200"/>
        <v>Late</v>
      </c>
      <c r="H559" s="5">
        <f t="shared" ca="1" si="201"/>
        <v>0.72777777777777797</v>
      </c>
      <c r="I559">
        <f t="shared" ca="1" si="215"/>
        <v>0.99683767684086366</v>
      </c>
      <c r="J559">
        <f t="shared" ca="1" si="215"/>
        <v>0.92838903632848235</v>
      </c>
      <c r="K559">
        <f t="shared" ca="1" si="202"/>
        <v>43</v>
      </c>
      <c r="L559" s="5">
        <f t="shared" ca="1" si="203"/>
        <v>0.75763888888888908</v>
      </c>
      <c r="M559" s="27">
        <f t="shared" ca="1" si="216"/>
        <v>0.41856719405323872</v>
      </c>
      <c r="N559" s="27">
        <f t="shared" ca="1" si="216"/>
        <v>0.45642152869479558</v>
      </c>
      <c r="O559" s="8">
        <f t="shared" ca="1" si="204"/>
        <v>341</v>
      </c>
      <c r="P559" s="6">
        <f t="shared" ca="1" si="205"/>
        <v>0.23680555555555557</v>
      </c>
      <c r="Q559" s="5">
        <f t="shared" ca="1" si="206"/>
        <v>0.99444444444444469</v>
      </c>
      <c r="R559" s="27">
        <f t="shared" ca="1" si="217"/>
        <v>0.83045720977731496</v>
      </c>
      <c r="S559" s="27">
        <f t="shared" ca="1" si="217"/>
        <v>0.26676775355010718</v>
      </c>
      <c r="T559" s="27">
        <f t="shared" ca="1" si="207"/>
        <v>13</v>
      </c>
      <c r="U559" s="5">
        <f t="shared" ca="1" si="208"/>
        <v>1.0034722222222225</v>
      </c>
      <c r="V559" s="27">
        <f t="shared" ca="1" si="209"/>
        <v>415</v>
      </c>
      <c r="W559" s="35">
        <f t="shared" ca="1" si="210"/>
        <v>44198.003472222226</v>
      </c>
      <c r="X559" s="6" t="str">
        <f t="shared" ca="1" si="211"/>
        <v>On Time</v>
      </c>
      <c r="Y559" s="6">
        <f t="shared" ca="1" si="212"/>
        <v>0</v>
      </c>
      <c r="Z559" s="8">
        <f t="shared" ca="1" si="196"/>
        <v>0</v>
      </c>
      <c r="AA559" s="8">
        <f t="shared" ca="1" si="213"/>
        <v>0</v>
      </c>
      <c r="AB559" s="8">
        <f t="shared" ca="1" si="197"/>
        <v>0</v>
      </c>
    </row>
    <row r="560" spans="1:28">
      <c r="A560" s="3">
        <v>0.71527777777777801</v>
      </c>
      <c r="B560" s="34">
        <v>44197.715277777781</v>
      </c>
      <c r="C560" s="8">
        <f t="shared" ca="1" si="214"/>
        <v>9.2911583726231872E-2</v>
      </c>
      <c r="D560" s="8">
        <f t="shared" ca="1" si="214"/>
        <v>0.74361021609464539</v>
      </c>
      <c r="E560">
        <f t="shared" ca="1" si="198"/>
        <v>30</v>
      </c>
      <c r="F560" s="6">
        <f t="shared" ca="1" si="199"/>
        <v>2.0833333333333332E-2</v>
      </c>
      <c r="G560" t="str">
        <f t="shared" ca="1" si="200"/>
        <v>Late</v>
      </c>
      <c r="H560" s="5">
        <f t="shared" ca="1" si="201"/>
        <v>0.73611111111111138</v>
      </c>
      <c r="I560">
        <f t="shared" ca="1" si="215"/>
        <v>0.82739925924217905</v>
      </c>
      <c r="J560">
        <f t="shared" ca="1" si="215"/>
        <v>0.77432378283969761</v>
      </c>
      <c r="K560">
        <f t="shared" ca="1" si="202"/>
        <v>34</v>
      </c>
      <c r="L560" s="5">
        <f t="shared" ca="1" si="203"/>
        <v>0.75972222222222252</v>
      </c>
      <c r="M560" s="27">
        <f t="shared" ca="1" si="216"/>
        <v>0.44812815235121728</v>
      </c>
      <c r="N560" s="27">
        <f t="shared" ca="1" si="216"/>
        <v>0.80958273828049532</v>
      </c>
      <c r="O560" s="8">
        <f t="shared" ca="1" si="204"/>
        <v>370</v>
      </c>
      <c r="P560" s="6">
        <f t="shared" ca="1" si="205"/>
        <v>0.25694444444444448</v>
      </c>
      <c r="Q560" s="5">
        <f t="shared" ca="1" si="206"/>
        <v>1.0166666666666671</v>
      </c>
      <c r="R560" s="27">
        <f t="shared" ca="1" si="217"/>
        <v>0.35085673612745316</v>
      </c>
      <c r="S560" s="27">
        <f t="shared" ca="1" si="217"/>
        <v>0.73718791004390094</v>
      </c>
      <c r="T560" s="27">
        <f t="shared" ca="1" si="207"/>
        <v>30</v>
      </c>
      <c r="U560" s="5">
        <f t="shared" ca="1" si="208"/>
        <v>1.0375000000000003</v>
      </c>
      <c r="V560" s="27">
        <f t="shared" ca="1" si="209"/>
        <v>464</v>
      </c>
      <c r="W560" s="35">
        <f t="shared" ca="1" si="210"/>
        <v>44198.037500000006</v>
      </c>
      <c r="X560" s="6" t="str">
        <f t="shared" ca="1" si="211"/>
        <v>Late</v>
      </c>
      <c r="Y560" s="6">
        <f t="shared" ca="1" si="212"/>
        <v>3.4027777786832303E-2</v>
      </c>
      <c r="Z560" s="8">
        <f t="shared" ca="1" si="196"/>
        <v>0</v>
      </c>
      <c r="AA560" s="8">
        <f t="shared" ca="1" si="213"/>
        <v>49</v>
      </c>
      <c r="AB560" s="8">
        <f t="shared" ca="1" si="197"/>
        <v>490</v>
      </c>
    </row>
    <row r="561" spans="1:28">
      <c r="A561" s="11">
        <v>0.71527777777777801</v>
      </c>
      <c r="B561" s="34">
        <v>44197.715277777781</v>
      </c>
      <c r="C561" s="8">
        <f t="shared" ca="1" si="214"/>
        <v>0.84861562635216148</v>
      </c>
      <c r="D561" s="8">
        <f t="shared" ca="1" si="214"/>
        <v>0.38386954868869694</v>
      </c>
      <c r="E561">
        <f t="shared" ca="1" si="198"/>
        <v>-2</v>
      </c>
      <c r="F561" s="6">
        <f t="shared" ca="1" si="199"/>
        <v>1.3888888888888889E-3</v>
      </c>
      <c r="G561" t="str">
        <f t="shared" ca="1" si="200"/>
        <v>Early Departure</v>
      </c>
      <c r="H561" s="5">
        <f t="shared" ca="1" si="201"/>
        <v>0.71388888888888913</v>
      </c>
      <c r="I561">
        <f t="shared" ca="1" si="215"/>
        <v>0.95940504128357851</v>
      </c>
      <c r="J561">
        <f t="shared" ca="1" si="215"/>
        <v>0.47947865376954246</v>
      </c>
      <c r="K561">
        <f t="shared" ca="1" si="202"/>
        <v>23</v>
      </c>
      <c r="L561" s="5">
        <f t="shared" ca="1" si="203"/>
        <v>0.7298611111111114</v>
      </c>
      <c r="M561" s="27">
        <f t="shared" ca="1" si="216"/>
        <v>0.54420708297606823</v>
      </c>
      <c r="N561" s="27">
        <f t="shared" ca="1" si="216"/>
        <v>0.80887549154661142</v>
      </c>
      <c r="O561" s="8">
        <f t="shared" ca="1" si="204"/>
        <v>370</v>
      </c>
      <c r="P561" s="6">
        <f t="shared" ca="1" si="205"/>
        <v>0.25694444444444448</v>
      </c>
      <c r="Q561" s="5">
        <f t="shared" ca="1" si="206"/>
        <v>0.98680555555555594</v>
      </c>
      <c r="R561" s="27">
        <f t="shared" ca="1" si="217"/>
        <v>0.72196668366259309</v>
      </c>
      <c r="S561" s="27">
        <f t="shared" ca="1" si="217"/>
        <v>0.4244136911572497</v>
      </c>
      <c r="T561" s="27">
        <f t="shared" ca="1" si="207"/>
        <v>18</v>
      </c>
      <c r="U561" s="5">
        <f t="shared" ca="1" si="208"/>
        <v>0.99930555555555589</v>
      </c>
      <c r="V561" s="27">
        <f t="shared" ca="1" si="209"/>
        <v>409</v>
      </c>
      <c r="W561" s="35">
        <f t="shared" ca="1" si="210"/>
        <v>44197.999305555561</v>
      </c>
      <c r="X561" s="6" t="str">
        <f t="shared" ca="1" si="211"/>
        <v>Early Arrival</v>
      </c>
      <c r="Y561" s="6">
        <f t="shared" ca="1" si="212"/>
        <v>4.1666666584205814E-3</v>
      </c>
      <c r="Z561" s="8">
        <f t="shared" ca="1" si="196"/>
        <v>0</v>
      </c>
      <c r="AA561" s="8">
        <f t="shared" ca="1" si="213"/>
        <v>6</v>
      </c>
      <c r="AB561" s="8">
        <f t="shared" ca="1" si="197"/>
        <v>-60</v>
      </c>
    </row>
    <row r="562" spans="1:28">
      <c r="A562" s="3">
        <v>0.71527777777777801</v>
      </c>
      <c r="B562" s="34">
        <v>44197.715277777781</v>
      </c>
      <c r="C562" s="8">
        <f t="shared" ca="1" si="214"/>
        <v>0.70943047162023942</v>
      </c>
      <c r="D562" s="8">
        <f t="shared" ca="1" si="214"/>
        <v>0.33688527481422736</v>
      </c>
      <c r="E562">
        <f t="shared" ca="1" si="198"/>
        <v>-1</v>
      </c>
      <c r="F562" s="6">
        <f t="shared" ca="1" si="199"/>
        <v>6.9444444444444447E-4</v>
      </c>
      <c r="G562" t="str">
        <f t="shared" ca="1" si="200"/>
        <v>Early Departure</v>
      </c>
      <c r="H562" s="5">
        <f t="shared" ca="1" si="201"/>
        <v>0.71458333333333357</v>
      </c>
      <c r="I562">
        <f t="shared" ca="1" si="215"/>
        <v>0.95742311348318943</v>
      </c>
      <c r="J562">
        <f t="shared" ca="1" si="215"/>
        <v>0.33913701885530612</v>
      </c>
      <c r="K562">
        <f t="shared" ca="1" si="202"/>
        <v>19</v>
      </c>
      <c r="L562" s="5">
        <f t="shared" ca="1" si="203"/>
        <v>0.72777777777777797</v>
      </c>
      <c r="M562" s="27">
        <f t="shared" ca="1" si="216"/>
        <v>0.31716533069004149</v>
      </c>
      <c r="N562" s="27">
        <f t="shared" ca="1" si="216"/>
        <v>0.82017639070070802</v>
      </c>
      <c r="O562" s="8">
        <f t="shared" ca="1" si="204"/>
        <v>371</v>
      </c>
      <c r="P562" s="6">
        <f t="shared" ca="1" si="205"/>
        <v>0.25763888888888892</v>
      </c>
      <c r="Q562" s="5">
        <f t="shared" ca="1" si="206"/>
        <v>0.98541666666666683</v>
      </c>
      <c r="R562" s="27">
        <f t="shared" ca="1" si="217"/>
        <v>0.34305472000099047</v>
      </c>
      <c r="S562" s="27">
        <f t="shared" ca="1" si="217"/>
        <v>0.51746118189693247</v>
      </c>
      <c r="T562" s="27">
        <f t="shared" ca="1" si="207"/>
        <v>21</v>
      </c>
      <c r="U562" s="5">
        <f t="shared" ca="1" si="208"/>
        <v>1.0000000000000002</v>
      </c>
      <c r="V562" s="27">
        <f t="shared" ca="1" si="209"/>
        <v>410</v>
      </c>
      <c r="W562" s="35">
        <f t="shared" ca="1" si="210"/>
        <v>44198</v>
      </c>
      <c r="X562" s="6" t="str">
        <f t="shared" ca="1" si="211"/>
        <v>Early Arrival</v>
      </c>
      <c r="Y562" s="6">
        <f t="shared" ca="1" si="212"/>
        <v>3.4722222189884633E-3</v>
      </c>
      <c r="Z562" s="8">
        <f t="shared" ca="1" si="196"/>
        <v>0</v>
      </c>
      <c r="AA562" s="8">
        <f t="shared" ca="1" si="213"/>
        <v>5</v>
      </c>
      <c r="AB562" s="8">
        <f t="shared" ca="1" si="197"/>
        <v>-50</v>
      </c>
    </row>
    <row r="563" spans="1:28">
      <c r="A563" s="11">
        <v>0.71527777777777801</v>
      </c>
      <c r="B563" s="34">
        <v>44197.715277777781</v>
      </c>
      <c r="C563" s="8">
        <f t="shared" ca="1" si="214"/>
        <v>0.47428868332361462</v>
      </c>
      <c r="D563" s="8">
        <f t="shared" ca="1" si="214"/>
        <v>7.2879138430225199E-2</v>
      </c>
      <c r="E563">
        <f t="shared" ca="1" si="198"/>
        <v>2</v>
      </c>
      <c r="F563" s="6">
        <f t="shared" ca="1" si="199"/>
        <v>1.3888888888888889E-3</v>
      </c>
      <c r="G563" t="str">
        <f t="shared" ca="1" si="200"/>
        <v>Late</v>
      </c>
      <c r="H563" s="5">
        <f t="shared" ca="1" si="201"/>
        <v>0.7166666666666669</v>
      </c>
      <c r="I563">
        <f t="shared" ca="1" si="215"/>
        <v>0.10054250854763336</v>
      </c>
      <c r="J563">
        <f t="shared" ca="1" si="215"/>
        <v>0.60758405088555012</v>
      </c>
      <c r="K563">
        <f t="shared" ca="1" si="202"/>
        <v>25</v>
      </c>
      <c r="L563" s="5">
        <f t="shared" ca="1" si="203"/>
        <v>0.73402777777777806</v>
      </c>
      <c r="M563" s="27">
        <f t="shared" ca="1" si="216"/>
        <v>0.47324311030219202</v>
      </c>
      <c r="N563" s="27">
        <f t="shared" ca="1" si="216"/>
        <v>0.186648746911804</v>
      </c>
      <c r="O563" s="8">
        <f t="shared" ca="1" si="204"/>
        <v>326</v>
      </c>
      <c r="P563" s="6">
        <f t="shared" ca="1" si="205"/>
        <v>0.22638888888888889</v>
      </c>
      <c r="Q563" s="5">
        <f t="shared" ca="1" si="206"/>
        <v>0.96041666666666692</v>
      </c>
      <c r="R563" s="27">
        <f t="shared" ca="1" si="217"/>
        <v>0.65483430846323898</v>
      </c>
      <c r="S563" s="27">
        <f t="shared" ca="1" si="217"/>
        <v>2.2544961429602717E-2</v>
      </c>
      <c r="T563" s="27">
        <f t="shared" ca="1" si="207"/>
        <v>7</v>
      </c>
      <c r="U563" s="5">
        <f t="shared" ca="1" si="208"/>
        <v>0.96527777777777801</v>
      </c>
      <c r="V563" s="27">
        <f t="shared" ca="1" si="209"/>
        <v>360</v>
      </c>
      <c r="W563" s="35">
        <f t="shared" ca="1" si="210"/>
        <v>44197.965277777781</v>
      </c>
      <c r="X563" s="6" t="str">
        <f t="shared" ca="1" si="211"/>
        <v>Early Arrival</v>
      </c>
      <c r="Y563" s="6">
        <f t="shared" ca="1" si="212"/>
        <v>3.8194444437976927E-2</v>
      </c>
      <c r="Z563" s="8">
        <f t="shared" ca="1" si="196"/>
        <v>0</v>
      </c>
      <c r="AA563" s="8">
        <f t="shared" ca="1" si="213"/>
        <v>55</v>
      </c>
      <c r="AB563" s="8">
        <f t="shared" ca="1" si="197"/>
        <v>250</v>
      </c>
    </row>
    <row r="564" spans="1:28">
      <c r="A564" s="3">
        <v>0.71527777777777801</v>
      </c>
      <c r="B564" s="34">
        <v>44197.715277777781</v>
      </c>
      <c r="C564" s="8">
        <f t="shared" ca="1" si="214"/>
        <v>0.15069172521832208</v>
      </c>
      <c r="D564" s="8">
        <f t="shared" ca="1" si="214"/>
        <v>0.59138327030279747</v>
      </c>
      <c r="E564">
        <f t="shared" ca="1" si="198"/>
        <v>20</v>
      </c>
      <c r="F564" s="6">
        <f t="shared" ca="1" si="199"/>
        <v>1.3888888888888888E-2</v>
      </c>
      <c r="G564" t="str">
        <f t="shared" ca="1" si="200"/>
        <v>Late</v>
      </c>
      <c r="H564" s="5">
        <f t="shared" ca="1" si="201"/>
        <v>0.72916666666666685</v>
      </c>
      <c r="I564">
        <f t="shared" ca="1" si="215"/>
        <v>0.42409844883784853</v>
      </c>
      <c r="J564">
        <f t="shared" ca="1" si="215"/>
        <v>0.31863853346321191</v>
      </c>
      <c r="K564">
        <f t="shared" ca="1" si="202"/>
        <v>18</v>
      </c>
      <c r="L564" s="5">
        <f t="shared" ca="1" si="203"/>
        <v>0.74166666666666681</v>
      </c>
      <c r="M564" s="27">
        <f t="shared" ca="1" si="216"/>
        <v>0.85172410544996657</v>
      </c>
      <c r="N564" s="27">
        <f t="shared" ca="1" si="216"/>
        <v>0.97815257930930322</v>
      </c>
      <c r="O564" s="8">
        <f t="shared" ca="1" si="204"/>
        <v>397</v>
      </c>
      <c r="P564" s="6">
        <f t="shared" ca="1" si="205"/>
        <v>0.27569444444444446</v>
      </c>
      <c r="Q564" s="5">
        <f t="shared" ca="1" si="206"/>
        <v>1.0173611111111112</v>
      </c>
      <c r="R564" s="27">
        <f t="shared" ca="1" si="217"/>
        <v>0.94965577633332465</v>
      </c>
      <c r="S564" s="27">
        <f t="shared" ca="1" si="217"/>
        <v>0.6410306447177736</v>
      </c>
      <c r="T564" s="27">
        <f t="shared" ca="1" si="207"/>
        <v>26</v>
      </c>
      <c r="U564" s="5">
        <f t="shared" ca="1" si="208"/>
        <v>1.0354166666666667</v>
      </c>
      <c r="V564" s="27">
        <f t="shared" ca="1" si="209"/>
        <v>461</v>
      </c>
      <c r="W564" s="35">
        <f t="shared" ca="1" si="210"/>
        <v>44198.035416666673</v>
      </c>
      <c r="X564" s="6" t="str">
        <f t="shared" ca="1" si="211"/>
        <v>Late</v>
      </c>
      <c r="Y564" s="6">
        <f t="shared" ca="1" si="212"/>
        <v>3.1944444453984033E-2</v>
      </c>
      <c r="Z564" s="8">
        <f t="shared" ca="1" si="196"/>
        <v>0</v>
      </c>
      <c r="AA564" s="8">
        <f t="shared" ca="1" si="213"/>
        <v>46</v>
      </c>
      <c r="AB564" s="8">
        <f t="shared" ca="1" si="197"/>
        <v>460</v>
      </c>
    </row>
    <row r="565" spans="1:28">
      <c r="A565" s="11">
        <v>0.71527777777777801</v>
      </c>
      <c r="B565" s="34">
        <v>44197.715277777781</v>
      </c>
      <c r="C565" s="8">
        <f t="shared" ca="1" si="214"/>
        <v>0.95974005162010656</v>
      </c>
      <c r="D565" s="8">
        <f t="shared" ca="1" si="214"/>
        <v>0.32431125124910609</v>
      </c>
      <c r="E565">
        <f t="shared" ca="1" si="198"/>
        <v>0</v>
      </c>
      <c r="F565" s="6">
        <f t="shared" ca="1" si="199"/>
        <v>0</v>
      </c>
      <c r="G565" t="str">
        <f t="shared" ca="1" si="200"/>
        <v>On Time</v>
      </c>
      <c r="H565" s="5">
        <f t="shared" ca="1" si="201"/>
        <v>0.71527777777777801</v>
      </c>
      <c r="I565">
        <f t="shared" ca="1" si="215"/>
        <v>0.67294604667290259</v>
      </c>
      <c r="J565">
        <f t="shared" ca="1" si="215"/>
        <v>0.98438603325058216</v>
      </c>
      <c r="K565">
        <f t="shared" ca="1" si="202"/>
        <v>49</v>
      </c>
      <c r="L565" s="5">
        <f t="shared" ca="1" si="203"/>
        <v>0.74930555555555578</v>
      </c>
      <c r="M565" s="27">
        <f t="shared" ca="1" si="216"/>
        <v>0.16886793193250582</v>
      </c>
      <c r="N565" s="27">
        <f t="shared" ca="1" si="216"/>
        <v>0.78882971805462743</v>
      </c>
      <c r="O565" s="8">
        <f t="shared" ca="1" si="204"/>
        <v>354</v>
      </c>
      <c r="P565" s="6">
        <f t="shared" ca="1" si="205"/>
        <v>0.24583333333333335</v>
      </c>
      <c r="Q565" s="5">
        <f t="shared" ca="1" si="206"/>
        <v>0.99513888888888913</v>
      </c>
      <c r="R565" s="27">
        <f t="shared" ca="1" si="217"/>
        <v>0.83105248845051327</v>
      </c>
      <c r="S565" s="27">
        <f t="shared" ca="1" si="217"/>
        <v>0.82025812389487407</v>
      </c>
      <c r="T565" s="27">
        <f t="shared" ca="1" si="207"/>
        <v>35</v>
      </c>
      <c r="U565" s="5">
        <f t="shared" ca="1" si="208"/>
        <v>1.0194444444444446</v>
      </c>
      <c r="V565" s="27">
        <f t="shared" ca="1" si="209"/>
        <v>438</v>
      </c>
      <c r="W565" s="35">
        <f t="shared" ca="1" si="210"/>
        <v>44198.01944444445</v>
      </c>
      <c r="X565" s="6" t="str">
        <f t="shared" ca="1" si="211"/>
        <v>Late</v>
      </c>
      <c r="Y565" s="6">
        <f t="shared" ca="1" si="212"/>
        <v>1.5972222230629995E-2</v>
      </c>
      <c r="Z565" s="8">
        <f t="shared" ca="1" si="196"/>
        <v>0</v>
      </c>
      <c r="AA565" s="8">
        <f t="shared" ca="1" si="213"/>
        <v>23</v>
      </c>
      <c r="AB565" s="8">
        <f t="shared" ca="1" si="197"/>
        <v>230</v>
      </c>
    </row>
    <row r="566" spans="1:28">
      <c r="A566" s="3">
        <v>0.71527777777777801</v>
      </c>
      <c r="B566" s="34">
        <v>44197.715277777781</v>
      </c>
      <c r="C566" s="8">
        <f t="shared" ca="1" si="214"/>
        <v>0.67418023257542126</v>
      </c>
      <c r="D566" s="8">
        <f t="shared" ca="1" si="214"/>
        <v>0.53352217680409852</v>
      </c>
      <c r="E566">
        <f t="shared" ca="1" si="198"/>
        <v>-2</v>
      </c>
      <c r="F566" s="6">
        <f t="shared" ca="1" si="199"/>
        <v>1.3888888888888889E-3</v>
      </c>
      <c r="G566" t="str">
        <f t="shared" ca="1" si="200"/>
        <v>Early Departure</v>
      </c>
      <c r="H566" s="5">
        <f t="shared" ca="1" si="201"/>
        <v>0.71388888888888913</v>
      </c>
      <c r="I566">
        <f t="shared" ca="1" si="215"/>
        <v>0.1084930903594431</v>
      </c>
      <c r="J566">
        <f t="shared" ca="1" si="215"/>
        <v>7.9084866363927864E-2</v>
      </c>
      <c r="K566">
        <f t="shared" ca="1" si="202"/>
        <v>10</v>
      </c>
      <c r="L566" s="5">
        <f t="shared" ca="1" si="203"/>
        <v>0.72083333333333355</v>
      </c>
      <c r="M566" s="27">
        <f t="shared" ca="1" si="216"/>
        <v>0.21866202206799801</v>
      </c>
      <c r="N566" s="27">
        <f t="shared" ca="1" si="216"/>
        <v>0.93551632740296486</v>
      </c>
      <c r="O566" s="8">
        <f t="shared" ca="1" si="204"/>
        <v>359</v>
      </c>
      <c r="P566" s="6">
        <f t="shared" ca="1" si="205"/>
        <v>0.24930555555555556</v>
      </c>
      <c r="Q566" s="5">
        <f t="shared" ca="1" si="206"/>
        <v>0.97013888888888911</v>
      </c>
      <c r="R566" s="27">
        <f t="shared" ca="1" si="217"/>
        <v>0.74761944710894057</v>
      </c>
      <c r="S566" s="27">
        <f t="shared" ca="1" si="217"/>
        <v>0.54486961931132527</v>
      </c>
      <c r="T566" s="27">
        <f t="shared" ca="1" si="207"/>
        <v>22</v>
      </c>
      <c r="U566" s="5">
        <f t="shared" ca="1" si="208"/>
        <v>0.98541666666666683</v>
      </c>
      <c r="V566" s="27">
        <f t="shared" ca="1" si="209"/>
        <v>389</v>
      </c>
      <c r="W566" s="35">
        <f t="shared" ca="1" si="210"/>
        <v>44197.98541666667</v>
      </c>
      <c r="X566" s="6" t="str">
        <f t="shared" ca="1" si="211"/>
        <v>Early Arrival</v>
      </c>
      <c r="Y566" s="6">
        <f t="shared" ca="1" si="212"/>
        <v>1.805555554892635E-2</v>
      </c>
      <c r="Z566" s="8">
        <f t="shared" ca="1" si="196"/>
        <v>0</v>
      </c>
      <c r="AA566" s="8">
        <f t="shared" ca="1" si="213"/>
        <v>26</v>
      </c>
      <c r="AB566" s="8">
        <f t="shared" ca="1" si="197"/>
        <v>-260</v>
      </c>
    </row>
    <row r="567" spans="1:28">
      <c r="A567" s="11">
        <v>0.71527777777777801</v>
      </c>
      <c r="B567" s="34">
        <v>44197.715277777781</v>
      </c>
      <c r="C567" s="8">
        <f t="shared" ca="1" si="214"/>
        <v>0.11330645171668574</v>
      </c>
      <c r="D567" s="8">
        <f t="shared" ca="1" si="214"/>
        <v>0.17977706608088317</v>
      </c>
      <c r="E567">
        <f t="shared" ca="1" si="198"/>
        <v>4</v>
      </c>
      <c r="F567" s="6">
        <f t="shared" ca="1" si="199"/>
        <v>2.7777777777777779E-3</v>
      </c>
      <c r="G567" t="str">
        <f t="shared" ca="1" si="200"/>
        <v>Late</v>
      </c>
      <c r="H567" s="5">
        <f t="shared" ca="1" si="201"/>
        <v>0.71805555555555578</v>
      </c>
      <c r="I567">
        <f t="shared" ca="1" si="215"/>
        <v>0.35961079343466129</v>
      </c>
      <c r="J567">
        <f t="shared" ca="1" si="215"/>
        <v>9.7831989106844541E-2</v>
      </c>
      <c r="K567">
        <f t="shared" ca="1" si="202"/>
        <v>13</v>
      </c>
      <c r="L567" s="5">
        <f t="shared" ca="1" si="203"/>
        <v>0.72708333333333353</v>
      </c>
      <c r="M567" s="27">
        <f t="shared" ca="1" si="216"/>
        <v>0.69457234956090452</v>
      </c>
      <c r="N567" s="27">
        <f t="shared" ca="1" si="216"/>
        <v>0.51182630536971307</v>
      </c>
      <c r="O567" s="8">
        <f t="shared" ca="1" si="204"/>
        <v>345</v>
      </c>
      <c r="P567" s="6">
        <f t="shared" ca="1" si="205"/>
        <v>0.23958333333333334</v>
      </c>
      <c r="Q567" s="5">
        <f t="shared" ca="1" si="206"/>
        <v>0.9666666666666669</v>
      </c>
      <c r="R567" s="27">
        <f t="shared" ca="1" si="217"/>
        <v>0.65021490546051419</v>
      </c>
      <c r="S567" s="27">
        <f t="shared" ca="1" si="217"/>
        <v>0.80491928117358924</v>
      </c>
      <c r="T567" s="27">
        <f t="shared" ca="1" si="207"/>
        <v>34</v>
      </c>
      <c r="U567" s="5">
        <f t="shared" ca="1" si="208"/>
        <v>0.99027777777777803</v>
      </c>
      <c r="V567" s="27">
        <f t="shared" ca="1" si="209"/>
        <v>396</v>
      </c>
      <c r="W567" s="35">
        <f t="shared" ca="1" si="210"/>
        <v>44197.990277777782</v>
      </c>
      <c r="X567" s="6" t="str">
        <f t="shared" ca="1" si="211"/>
        <v>Early Arrival</v>
      </c>
      <c r="Y567" s="6">
        <f t="shared" ca="1" si="212"/>
        <v>1.3194444436521735E-2</v>
      </c>
      <c r="Z567" s="8">
        <f t="shared" ca="1" si="196"/>
        <v>0</v>
      </c>
      <c r="AA567" s="8">
        <f t="shared" ca="1" si="213"/>
        <v>19</v>
      </c>
      <c r="AB567" s="8">
        <f t="shared" ca="1" si="197"/>
        <v>-190</v>
      </c>
    </row>
    <row r="568" spans="1:28">
      <c r="A568" s="3">
        <v>0.71527777777777801</v>
      </c>
      <c r="B568" s="34">
        <v>44197.715277777781</v>
      </c>
      <c r="C568" s="8">
        <f t="shared" ca="1" si="214"/>
        <v>0.86096062287199127</v>
      </c>
      <c r="D568" s="8">
        <f t="shared" ca="1" si="214"/>
        <v>0.2659167793722178</v>
      </c>
      <c r="E568">
        <f t="shared" ca="1" si="198"/>
        <v>-1</v>
      </c>
      <c r="F568" s="6">
        <f t="shared" ca="1" si="199"/>
        <v>6.9444444444444447E-4</v>
      </c>
      <c r="G568" t="str">
        <f t="shared" ca="1" si="200"/>
        <v>Early Departure</v>
      </c>
      <c r="H568" s="5">
        <f t="shared" ca="1" si="201"/>
        <v>0.71458333333333357</v>
      </c>
      <c r="I568">
        <f t="shared" ca="1" si="215"/>
        <v>0.38857810716985597</v>
      </c>
      <c r="J568">
        <f t="shared" ca="1" si="215"/>
        <v>0.87089389537203665</v>
      </c>
      <c r="K568">
        <f t="shared" ca="1" si="202"/>
        <v>39</v>
      </c>
      <c r="L568" s="5">
        <f t="shared" ca="1" si="203"/>
        <v>0.74166666666666692</v>
      </c>
      <c r="M568" s="27">
        <f t="shared" ca="1" si="216"/>
        <v>0.40448635182432091</v>
      </c>
      <c r="N568" s="27">
        <f t="shared" ca="1" si="216"/>
        <v>0.64183242177178335</v>
      </c>
      <c r="O568" s="8">
        <f t="shared" ca="1" si="204"/>
        <v>355</v>
      </c>
      <c r="P568" s="6">
        <f t="shared" ca="1" si="205"/>
        <v>0.24652777777777779</v>
      </c>
      <c r="Q568" s="5">
        <f t="shared" ca="1" si="206"/>
        <v>0.98819444444444471</v>
      </c>
      <c r="R568" s="27">
        <f t="shared" ca="1" si="217"/>
        <v>0.25445520957314605</v>
      </c>
      <c r="S568" s="27">
        <f t="shared" ca="1" si="217"/>
        <v>0.39494986129410603</v>
      </c>
      <c r="T568" s="27">
        <f t="shared" ca="1" si="207"/>
        <v>17</v>
      </c>
      <c r="U568" s="5">
        <f t="shared" ca="1" si="208"/>
        <v>1.0000000000000002</v>
      </c>
      <c r="V568" s="27">
        <f t="shared" ca="1" si="209"/>
        <v>410</v>
      </c>
      <c r="W568" s="35">
        <f t="shared" ca="1" si="210"/>
        <v>44198</v>
      </c>
      <c r="X568" s="6" t="str">
        <f t="shared" ca="1" si="211"/>
        <v>Early Arrival</v>
      </c>
      <c r="Y568" s="6">
        <f t="shared" ca="1" si="212"/>
        <v>3.4722222189884633E-3</v>
      </c>
      <c r="Z568" s="8">
        <f t="shared" ca="1" si="196"/>
        <v>0</v>
      </c>
      <c r="AA568" s="8">
        <f t="shared" ca="1" si="213"/>
        <v>5</v>
      </c>
      <c r="AB568" s="8">
        <f t="shared" ca="1" si="197"/>
        <v>-50</v>
      </c>
    </row>
    <row r="569" spans="1:28">
      <c r="A569" s="11">
        <v>0.71527777777777801</v>
      </c>
      <c r="B569" s="34">
        <v>44197.715277777781</v>
      </c>
      <c r="C569" s="8">
        <f t="shared" ca="1" si="214"/>
        <v>0.80626048457569433</v>
      </c>
      <c r="D569" s="8">
        <f t="shared" ca="1" si="214"/>
        <v>0.55609252842786216</v>
      </c>
      <c r="E569">
        <f t="shared" ca="1" si="198"/>
        <v>-3</v>
      </c>
      <c r="F569" s="6">
        <f t="shared" ca="1" si="199"/>
        <v>2.0833333333333333E-3</v>
      </c>
      <c r="G569" t="str">
        <f t="shared" ca="1" si="200"/>
        <v>Early Departure</v>
      </c>
      <c r="H569" s="5">
        <f t="shared" ca="1" si="201"/>
        <v>0.71319444444444469</v>
      </c>
      <c r="I569">
        <f t="shared" ca="1" si="215"/>
        <v>0.37713585277435235</v>
      </c>
      <c r="J569">
        <f t="shared" ca="1" si="215"/>
        <v>2.5486759472851617E-2</v>
      </c>
      <c r="K569">
        <f t="shared" ca="1" si="202"/>
        <v>11</v>
      </c>
      <c r="L569" s="5">
        <f t="shared" ca="1" si="203"/>
        <v>0.72083333333333355</v>
      </c>
      <c r="M569" s="27">
        <f t="shared" ca="1" si="216"/>
        <v>0.21684394039333332</v>
      </c>
      <c r="N569" s="27">
        <f t="shared" ca="1" si="216"/>
        <v>0.27860314995303037</v>
      </c>
      <c r="O569" s="8">
        <f t="shared" ca="1" si="204"/>
        <v>331</v>
      </c>
      <c r="P569" s="6">
        <f t="shared" ca="1" si="205"/>
        <v>0.2298611111111111</v>
      </c>
      <c r="Q569" s="5">
        <f t="shared" ca="1" si="206"/>
        <v>0.95069444444444462</v>
      </c>
      <c r="R569" s="27">
        <f t="shared" ca="1" si="217"/>
        <v>0.66447998749981374</v>
      </c>
      <c r="S569" s="27">
        <f t="shared" ca="1" si="217"/>
        <v>0.48031785993487119</v>
      </c>
      <c r="T569" s="27">
        <f t="shared" ca="1" si="207"/>
        <v>20</v>
      </c>
      <c r="U569" s="5">
        <f t="shared" ca="1" si="208"/>
        <v>0.96458333333333346</v>
      </c>
      <c r="V569" s="27">
        <f t="shared" ca="1" si="209"/>
        <v>359</v>
      </c>
      <c r="W569" s="35">
        <f t="shared" ca="1" si="210"/>
        <v>44197.964583333334</v>
      </c>
      <c r="X569" s="6" t="str">
        <f t="shared" ca="1" si="211"/>
        <v>Early Arrival</v>
      </c>
      <c r="Y569" s="6">
        <f t="shared" ca="1" si="212"/>
        <v>3.8888888884685002E-2</v>
      </c>
      <c r="Z569" s="8">
        <f t="shared" ca="1" si="196"/>
        <v>0</v>
      </c>
      <c r="AA569" s="8">
        <f t="shared" ca="1" si="213"/>
        <v>56</v>
      </c>
      <c r="AB569" s="8">
        <f t="shared" ca="1" si="197"/>
        <v>260</v>
      </c>
    </row>
    <row r="570" spans="1:28">
      <c r="A570" s="3">
        <v>0.71527777777777801</v>
      </c>
      <c r="B570" s="34">
        <v>44197.715277777781</v>
      </c>
      <c r="C570" s="8">
        <f t="shared" ca="1" si="214"/>
        <v>8.6796198655063495E-2</v>
      </c>
      <c r="D570" s="8">
        <f t="shared" ca="1" si="214"/>
        <v>0.43131261431406265</v>
      </c>
      <c r="E570">
        <f t="shared" ca="1" si="198"/>
        <v>12</v>
      </c>
      <c r="F570" s="6">
        <f t="shared" ca="1" si="199"/>
        <v>8.3333333333333332E-3</v>
      </c>
      <c r="G570" t="str">
        <f t="shared" ca="1" si="200"/>
        <v>Late</v>
      </c>
      <c r="H570" s="5">
        <f t="shared" ca="1" si="201"/>
        <v>0.72361111111111132</v>
      </c>
      <c r="I570">
        <f t="shared" ca="1" si="215"/>
        <v>0.14185318356699039</v>
      </c>
      <c r="J570">
        <f t="shared" ca="1" si="215"/>
        <v>0.923445396948532</v>
      </c>
      <c r="K570">
        <f t="shared" ca="1" si="202"/>
        <v>30</v>
      </c>
      <c r="L570" s="5">
        <f t="shared" ca="1" si="203"/>
        <v>0.74444444444444469</v>
      </c>
      <c r="M570" s="27">
        <f t="shared" ca="1" si="216"/>
        <v>0.11795189199105549</v>
      </c>
      <c r="N570" s="27">
        <f t="shared" ca="1" si="216"/>
        <v>0.22983390337614107</v>
      </c>
      <c r="O570" s="8">
        <f t="shared" ca="1" si="204"/>
        <v>328</v>
      </c>
      <c r="P570" s="6">
        <f t="shared" ca="1" si="205"/>
        <v>0.22777777777777777</v>
      </c>
      <c r="Q570" s="5">
        <f t="shared" ca="1" si="206"/>
        <v>0.97222222222222243</v>
      </c>
      <c r="R570" s="27">
        <f t="shared" ca="1" si="217"/>
        <v>0.56903626111292405</v>
      </c>
      <c r="S570" s="27">
        <f t="shared" ca="1" si="217"/>
        <v>6.9860935933905743E-2</v>
      </c>
      <c r="T570" s="27">
        <f t="shared" ca="1" si="207"/>
        <v>8</v>
      </c>
      <c r="U570" s="5">
        <f t="shared" ca="1" si="208"/>
        <v>0.97777777777777797</v>
      </c>
      <c r="V570" s="27">
        <f t="shared" ca="1" si="209"/>
        <v>378</v>
      </c>
      <c r="W570" s="35">
        <f t="shared" ca="1" si="210"/>
        <v>44197.977777777778</v>
      </c>
      <c r="X570" s="6" t="str">
        <f t="shared" ca="1" si="211"/>
        <v>Early Arrival</v>
      </c>
      <c r="Y570" s="6">
        <f t="shared" ca="1" si="212"/>
        <v>2.569444444088731E-2</v>
      </c>
      <c r="Z570" s="8">
        <f t="shared" ca="1" si="196"/>
        <v>0</v>
      </c>
      <c r="AA570" s="8">
        <f t="shared" ca="1" si="213"/>
        <v>37</v>
      </c>
      <c r="AB570" s="8">
        <f t="shared" ca="1" si="197"/>
        <v>70</v>
      </c>
    </row>
    <row r="571" spans="1:28">
      <c r="A571" s="11">
        <v>0.71527777777777801</v>
      </c>
      <c r="B571" s="34">
        <v>44197.715277777781</v>
      </c>
      <c r="C571" s="8">
        <f t="shared" ca="1" si="214"/>
        <v>3.9014505473244143E-2</v>
      </c>
      <c r="D571" s="8">
        <f t="shared" ca="1" si="214"/>
        <v>0.8886939768420119</v>
      </c>
      <c r="E571">
        <f t="shared" ca="1" si="198"/>
        <v>48</v>
      </c>
      <c r="F571" s="6">
        <f t="shared" ca="1" si="199"/>
        <v>3.3333333333333333E-2</v>
      </c>
      <c r="G571" t="str">
        <f t="shared" ca="1" si="200"/>
        <v>Late</v>
      </c>
      <c r="H571" s="5">
        <f t="shared" ca="1" si="201"/>
        <v>0.74861111111111134</v>
      </c>
      <c r="I571">
        <f t="shared" ca="1" si="215"/>
        <v>0.28536956594269647</v>
      </c>
      <c r="J571">
        <f t="shared" ca="1" si="215"/>
        <v>0.11135556901990229</v>
      </c>
      <c r="K571">
        <f t="shared" ca="1" si="202"/>
        <v>11</v>
      </c>
      <c r="L571" s="5">
        <f t="shared" ca="1" si="203"/>
        <v>0.7562500000000002</v>
      </c>
      <c r="M571" s="27">
        <f t="shared" ca="1" si="216"/>
        <v>0.43412429890862891</v>
      </c>
      <c r="N571" s="27">
        <f t="shared" ca="1" si="216"/>
        <v>0.92258740694858432</v>
      </c>
      <c r="O571" s="8">
        <f t="shared" ca="1" si="204"/>
        <v>385</v>
      </c>
      <c r="P571" s="6">
        <f t="shared" ca="1" si="205"/>
        <v>0.2673611111111111</v>
      </c>
      <c r="Q571" s="5">
        <f t="shared" ca="1" si="206"/>
        <v>1.0236111111111112</v>
      </c>
      <c r="R571" s="27">
        <f t="shared" ca="1" si="217"/>
        <v>0.68585206975025881</v>
      </c>
      <c r="S571" s="27">
        <f t="shared" ca="1" si="217"/>
        <v>0.65055292306658863</v>
      </c>
      <c r="T571" s="27">
        <f t="shared" ca="1" si="207"/>
        <v>26</v>
      </c>
      <c r="U571" s="5">
        <f t="shared" ca="1" si="208"/>
        <v>1.0416666666666667</v>
      </c>
      <c r="V571" s="27">
        <f t="shared" ca="1" si="209"/>
        <v>470</v>
      </c>
      <c r="W571" s="35">
        <f t="shared" ca="1" si="210"/>
        <v>44198.041666666672</v>
      </c>
      <c r="X571" s="6" t="str">
        <f t="shared" ca="1" si="211"/>
        <v>Late</v>
      </c>
      <c r="Y571" s="6">
        <f t="shared" ca="1" si="212"/>
        <v>3.8194444452528842E-2</v>
      </c>
      <c r="Z571" s="8">
        <f t="shared" ca="1" si="196"/>
        <v>0</v>
      </c>
      <c r="AA571" s="8">
        <f t="shared" ca="1" si="213"/>
        <v>55</v>
      </c>
      <c r="AB571" s="8">
        <f t="shared" ca="1" si="197"/>
        <v>550</v>
      </c>
    </row>
    <row r="572" spans="1:28">
      <c r="A572" s="3">
        <v>0.71527777777777801</v>
      </c>
      <c r="B572" s="34">
        <v>44197.715277777781</v>
      </c>
      <c r="C572" s="8">
        <f t="shared" ca="1" si="214"/>
        <v>0.59401574714062677</v>
      </c>
      <c r="D572" s="8">
        <f t="shared" ca="1" si="214"/>
        <v>0.10218652851067467</v>
      </c>
      <c r="E572">
        <f t="shared" ca="1" si="198"/>
        <v>0</v>
      </c>
      <c r="F572" s="6">
        <f t="shared" ca="1" si="199"/>
        <v>0</v>
      </c>
      <c r="G572" t="str">
        <f t="shared" ca="1" si="200"/>
        <v>On Time</v>
      </c>
      <c r="H572" s="5">
        <f t="shared" ca="1" si="201"/>
        <v>0.71527777777777801</v>
      </c>
      <c r="I572">
        <f t="shared" ca="1" si="215"/>
        <v>0.20729910078375291</v>
      </c>
      <c r="J572">
        <f t="shared" ca="1" si="215"/>
        <v>0.35876599063019821</v>
      </c>
      <c r="K572">
        <f t="shared" ca="1" si="202"/>
        <v>19</v>
      </c>
      <c r="L572" s="5">
        <f t="shared" ca="1" si="203"/>
        <v>0.72847222222222241</v>
      </c>
      <c r="M572" s="27">
        <f t="shared" ca="1" si="216"/>
        <v>0.10039907449593677</v>
      </c>
      <c r="N572" s="27">
        <f t="shared" ca="1" si="216"/>
        <v>0.18836966213859285</v>
      </c>
      <c r="O572" s="8">
        <f t="shared" ca="1" si="204"/>
        <v>325</v>
      </c>
      <c r="P572" s="6">
        <f t="shared" ca="1" si="205"/>
        <v>0.22569444444444445</v>
      </c>
      <c r="Q572" s="5">
        <f t="shared" ca="1" si="206"/>
        <v>0.95416666666666683</v>
      </c>
      <c r="R572" s="27">
        <f t="shared" ca="1" si="217"/>
        <v>0.21910354463089632</v>
      </c>
      <c r="S572" s="27">
        <f t="shared" ca="1" si="217"/>
        <v>0.20774226756165137</v>
      </c>
      <c r="T572" s="27">
        <f t="shared" ca="1" si="207"/>
        <v>12</v>
      </c>
      <c r="U572" s="5">
        <f t="shared" ca="1" si="208"/>
        <v>0.96250000000000013</v>
      </c>
      <c r="V572" s="27">
        <f t="shared" ca="1" si="209"/>
        <v>356</v>
      </c>
      <c r="W572" s="35">
        <f t="shared" ca="1" si="210"/>
        <v>44197.962500000001</v>
      </c>
      <c r="X572" s="6" t="str">
        <f t="shared" ca="1" si="211"/>
        <v>Early Arrival</v>
      </c>
      <c r="Y572" s="6">
        <f t="shared" ca="1" si="212"/>
        <v>4.0972222217533272E-2</v>
      </c>
      <c r="Z572" s="8">
        <f t="shared" ca="1" si="196"/>
        <v>0</v>
      </c>
      <c r="AA572" s="8">
        <f t="shared" ca="1" si="213"/>
        <v>59</v>
      </c>
      <c r="AB572" s="8">
        <f t="shared" ca="1" si="197"/>
        <v>290</v>
      </c>
    </row>
    <row r="573" spans="1:28">
      <c r="A573" s="11">
        <v>0.71527777777777801</v>
      </c>
      <c r="B573" s="34">
        <v>44197.715277777781</v>
      </c>
      <c r="C573" s="8">
        <f t="shared" ca="1" si="214"/>
        <v>0.28945644890068112</v>
      </c>
      <c r="D573" s="8">
        <f t="shared" ca="1" si="214"/>
        <v>0.11290520939470927</v>
      </c>
      <c r="E573">
        <f t="shared" ca="1" si="198"/>
        <v>3</v>
      </c>
      <c r="F573" s="6">
        <f t="shared" ca="1" si="199"/>
        <v>2.0833333333333333E-3</v>
      </c>
      <c r="G573" t="str">
        <f t="shared" ca="1" si="200"/>
        <v>Late</v>
      </c>
      <c r="H573" s="5">
        <f t="shared" ca="1" si="201"/>
        <v>0.71736111111111134</v>
      </c>
      <c r="I573">
        <f t="shared" ca="1" si="215"/>
        <v>0.54387070147744176</v>
      </c>
      <c r="J573">
        <f t="shared" ca="1" si="215"/>
        <v>0.80458700036694786</v>
      </c>
      <c r="K573">
        <f t="shared" ca="1" si="202"/>
        <v>35</v>
      </c>
      <c r="L573" s="5">
        <f t="shared" ca="1" si="203"/>
        <v>0.74166666666666692</v>
      </c>
      <c r="M573" s="27">
        <f t="shared" ca="1" si="216"/>
        <v>0.97912148558158008</v>
      </c>
      <c r="N573" s="27">
        <f t="shared" ca="1" si="216"/>
        <v>6.8181608922697201E-3</v>
      </c>
      <c r="O573" s="8">
        <f t="shared" ca="1" si="204"/>
        <v>317</v>
      </c>
      <c r="P573" s="6">
        <f t="shared" ca="1" si="205"/>
        <v>0.22013888888888888</v>
      </c>
      <c r="Q573" s="5">
        <f t="shared" ca="1" si="206"/>
        <v>0.9618055555555558</v>
      </c>
      <c r="R573" s="27">
        <f t="shared" ca="1" si="217"/>
        <v>0.88926087929940012</v>
      </c>
      <c r="S573" s="27">
        <f t="shared" ca="1" si="217"/>
        <v>0.63989611836234028</v>
      </c>
      <c r="T573" s="27">
        <f t="shared" ca="1" si="207"/>
        <v>26</v>
      </c>
      <c r="U573" s="5">
        <f t="shared" ca="1" si="208"/>
        <v>0.9798611111111114</v>
      </c>
      <c r="V573" s="27">
        <f t="shared" ca="1" si="209"/>
        <v>381</v>
      </c>
      <c r="W573" s="35">
        <f t="shared" ca="1" si="210"/>
        <v>44197.979861111111</v>
      </c>
      <c r="X573" s="6" t="str">
        <f t="shared" ca="1" si="211"/>
        <v>Early Arrival</v>
      </c>
      <c r="Y573" s="6">
        <f t="shared" ca="1" si="212"/>
        <v>2.361111110803904E-2</v>
      </c>
      <c r="Z573" s="8">
        <f t="shared" ca="1" si="196"/>
        <v>0</v>
      </c>
      <c r="AA573" s="8">
        <f t="shared" ca="1" si="213"/>
        <v>34</v>
      </c>
      <c r="AB573" s="8">
        <f t="shared" ca="1" si="197"/>
        <v>40</v>
      </c>
    </row>
    <row r="574" spans="1:28">
      <c r="A574" s="3">
        <v>0.71527777777777801</v>
      </c>
      <c r="B574" s="34">
        <v>44197.715277777781</v>
      </c>
      <c r="C574" s="8">
        <f t="shared" ca="1" si="214"/>
        <v>0.87329358989973815</v>
      </c>
      <c r="D574" s="8">
        <f t="shared" ca="1" si="214"/>
        <v>0.55323606595141084</v>
      </c>
      <c r="E574">
        <f t="shared" ca="1" si="198"/>
        <v>-3</v>
      </c>
      <c r="F574" s="6">
        <f t="shared" ca="1" si="199"/>
        <v>2.0833333333333333E-3</v>
      </c>
      <c r="G574" t="str">
        <f t="shared" ca="1" si="200"/>
        <v>Early Departure</v>
      </c>
      <c r="H574" s="5">
        <f t="shared" ca="1" si="201"/>
        <v>0.71319444444444469</v>
      </c>
      <c r="I574">
        <f t="shared" ca="1" si="215"/>
        <v>0.34459525662186241</v>
      </c>
      <c r="J574">
        <f t="shared" ca="1" si="215"/>
        <v>0.10459605903103852</v>
      </c>
      <c r="K574">
        <f t="shared" ca="1" si="202"/>
        <v>13</v>
      </c>
      <c r="L574" s="5">
        <f t="shared" ca="1" si="203"/>
        <v>0.72222222222222243</v>
      </c>
      <c r="M574" s="27">
        <f t="shared" ca="1" si="216"/>
        <v>0.51193258980233702</v>
      </c>
      <c r="N574" s="27">
        <f t="shared" ca="1" si="216"/>
        <v>0.90420124684883385</v>
      </c>
      <c r="O574" s="8">
        <f t="shared" ca="1" si="204"/>
        <v>382</v>
      </c>
      <c r="P574" s="6">
        <f t="shared" ca="1" si="205"/>
        <v>0.26527777777777778</v>
      </c>
      <c r="Q574" s="5">
        <f t="shared" ca="1" si="206"/>
        <v>0.98750000000000027</v>
      </c>
      <c r="R574" s="27">
        <f t="shared" ca="1" si="217"/>
        <v>0.87387000442878071</v>
      </c>
      <c r="S574" s="27">
        <f t="shared" ca="1" si="217"/>
        <v>0.25502014554695429</v>
      </c>
      <c r="T574" s="27">
        <f t="shared" ca="1" si="207"/>
        <v>13</v>
      </c>
      <c r="U574" s="5">
        <f t="shared" ca="1" si="208"/>
        <v>0.99652777777777801</v>
      </c>
      <c r="V574" s="27">
        <f t="shared" ca="1" si="209"/>
        <v>405</v>
      </c>
      <c r="W574" s="35">
        <f t="shared" ca="1" si="210"/>
        <v>44197.996527777781</v>
      </c>
      <c r="X574" s="6" t="str">
        <f t="shared" ca="1" si="211"/>
        <v>Early Arrival</v>
      </c>
      <c r="Y574" s="6">
        <f t="shared" ca="1" si="212"/>
        <v>6.9444444379769266E-3</v>
      </c>
      <c r="Z574" s="8">
        <f t="shared" ca="1" si="196"/>
        <v>0</v>
      </c>
      <c r="AA574" s="8">
        <f t="shared" ca="1" si="213"/>
        <v>10</v>
      </c>
      <c r="AB574" s="8">
        <f t="shared" ca="1" si="197"/>
        <v>-100</v>
      </c>
    </row>
    <row r="575" spans="1:28">
      <c r="A575" s="11">
        <v>0.71527777777777801</v>
      </c>
      <c r="B575" s="34">
        <v>44197.715277777781</v>
      </c>
      <c r="C575" s="8">
        <f t="shared" ca="1" si="214"/>
        <v>0.51822987118352337</v>
      </c>
      <c r="D575" s="8">
        <f t="shared" ca="1" si="214"/>
        <v>0.53416531815394319</v>
      </c>
      <c r="E575">
        <f t="shared" ca="1" si="198"/>
        <v>17</v>
      </c>
      <c r="F575" s="6">
        <f t="shared" ca="1" si="199"/>
        <v>1.1805555555555555E-2</v>
      </c>
      <c r="G575" t="str">
        <f t="shared" ca="1" si="200"/>
        <v>Late</v>
      </c>
      <c r="H575" s="5">
        <f t="shared" ca="1" si="201"/>
        <v>0.72708333333333353</v>
      </c>
      <c r="I575">
        <f t="shared" ca="1" si="215"/>
        <v>0.1676746532951755</v>
      </c>
      <c r="J575">
        <f t="shared" ca="1" si="215"/>
        <v>9.2272721566111437E-2</v>
      </c>
      <c r="K575">
        <f t="shared" ca="1" si="202"/>
        <v>10</v>
      </c>
      <c r="L575" s="5">
        <f t="shared" ca="1" si="203"/>
        <v>0.73402777777777795</v>
      </c>
      <c r="M575" s="27">
        <f t="shared" ca="1" si="216"/>
        <v>0.2812741679385653</v>
      </c>
      <c r="N575" s="27">
        <f t="shared" ca="1" si="216"/>
        <v>0.13942600707923225</v>
      </c>
      <c r="O575" s="8">
        <f t="shared" ca="1" si="204"/>
        <v>321</v>
      </c>
      <c r="P575" s="6">
        <f t="shared" ca="1" si="205"/>
        <v>0.22291666666666665</v>
      </c>
      <c r="Q575" s="5">
        <f t="shared" ca="1" si="206"/>
        <v>0.9569444444444446</v>
      </c>
      <c r="R575" s="27">
        <f t="shared" ca="1" si="217"/>
        <v>0.68795478278883071</v>
      </c>
      <c r="S575" s="27">
        <f t="shared" ca="1" si="217"/>
        <v>0.25706778834705002</v>
      </c>
      <c r="T575" s="27">
        <f t="shared" ca="1" si="207"/>
        <v>13</v>
      </c>
      <c r="U575" s="5">
        <f t="shared" ca="1" si="208"/>
        <v>0.96597222222222234</v>
      </c>
      <c r="V575" s="27">
        <f t="shared" ca="1" si="209"/>
        <v>361</v>
      </c>
      <c r="W575" s="35">
        <f t="shared" ca="1" si="210"/>
        <v>44197.965972222228</v>
      </c>
      <c r="X575" s="6" t="str">
        <f t="shared" ca="1" si="211"/>
        <v>Early Arrival</v>
      </c>
      <c r="Y575" s="6">
        <f t="shared" ca="1" si="212"/>
        <v>3.7499999991268851E-2</v>
      </c>
      <c r="Z575" s="8">
        <f t="shared" ca="1" si="196"/>
        <v>0</v>
      </c>
      <c r="AA575" s="8">
        <f t="shared" ca="1" si="213"/>
        <v>54</v>
      </c>
      <c r="AB575" s="8">
        <f t="shared" ca="1" si="197"/>
        <v>240</v>
      </c>
    </row>
    <row r="576" spans="1:28">
      <c r="A576" s="3">
        <v>0.71527777777777801</v>
      </c>
      <c r="B576" s="34">
        <v>44197.715277777781</v>
      </c>
      <c r="C576" s="8">
        <f t="shared" ca="1" si="214"/>
        <v>0.91069569345946921</v>
      </c>
      <c r="D576" s="8">
        <f t="shared" ca="1" si="214"/>
        <v>9.746724721111133E-2</v>
      </c>
      <c r="E576">
        <f t="shared" ca="1" si="198"/>
        <v>0</v>
      </c>
      <c r="F576" s="6">
        <f t="shared" ca="1" si="199"/>
        <v>0</v>
      </c>
      <c r="G576" t="str">
        <f t="shared" ca="1" si="200"/>
        <v>On Time</v>
      </c>
      <c r="H576" s="5">
        <f t="shared" ca="1" si="201"/>
        <v>0.71527777777777801</v>
      </c>
      <c r="I576">
        <f t="shared" ca="1" si="215"/>
        <v>5.1294905294232529E-2</v>
      </c>
      <c r="J576">
        <f t="shared" ca="1" si="215"/>
        <v>0.55948410217193201</v>
      </c>
      <c r="K576">
        <f t="shared" ca="1" si="202"/>
        <v>24</v>
      </c>
      <c r="L576" s="5">
        <f t="shared" ca="1" si="203"/>
        <v>0.73194444444444473</v>
      </c>
      <c r="M576" s="27">
        <f t="shared" ca="1" si="216"/>
        <v>0.54047841898856075</v>
      </c>
      <c r="N576" s="27">
        <f t="shared" ca="1" si="216"/>
        <v>0.71639632885614857</v>
      </c>
      <c r="O576" s="8">
        <f t="shared" ca="1" si="204"/>
        <v>361</v>
      </c>
      <c r="P576" s="6">
        <f t="shared" ca="1" si="205"/>
        <v>0.25069444444444444</v>
      </c>
      <c r="Q576" s="5">
        <f t="shared" ca="1" si="206"/>
        <v>0.98263888888888917</v>
      </c>
      <c r="R576" s="27">
        <f t="shared" ca="1" si="217"/>
        <v>8.255235250244608E-2</v>
      </c>
      <c r="S576" s="27">
        <f t="shared" ca="1" si="217"/>
        <v>6.6776754453840903E-2</v>
      </c>
      <c r="T576" s="27">
        <f t="shared" ca="1" si="207"/>
        <v>8</v>
      </c>
      <c r="U576" s="5">
        <f t="shared" ca="1" si="208"/>
        <v>0.98819444444444471</v>
      </c>
      <c r="V576" s="27">
        <f t="shared" ca="1" si="209"/>
        <v>393</v>
      </c>
      <c r="W576" s="35">
        <f t="shared" ca="1" si="210"/>
        <v>44197.98819444445</v>
      </c>
      <c r="X576" s="6" t="str">
        <f t="shared" ca="1" si="211"/>
        <v>Early Arrival</v>
      </c>
      <c r="Y576" s="6">
        <f t="shared" ca="1" si="212"/>
        <v>1.5277777769370005E-2</v>
      </c>
      <c r="Z576" s="8">
        <f t="shared" ca="1" si="196"/>
        <v>0</v>
      </c>
      <c r="AA576" s="8">
        <f t="shared" ca="1" si="213"/>
        <v>22</v>
      </c>
      <c r="AB576" s="8">
        <f t="shared" ca="1" si="197"/>
        <v>-220</v>
      </c>
    </row>
    <row r="577" spans="1:28">
      <c r="A577" s="11">
        <v>0.71527777777777801</v>
      </c>
      <c r="B577" s="34">
        <v>44197.715277777781</v>
      </c>
      <c r="C577" s="8">
        <f t="shared" ca="1" si="214"/>
        <v>0.21265913978481288</v>
      </c>
      <c r="D577" s="8">
        <f t="shared" ca="1" si="214"/>
        <v>0.89660826130233939</v>
      </c>
      <c r="E577">
        <f t="shared" ca="1" si="198"/>
        <v>50</v>
      </c>
      <c r="F577" s="6">
        <f t="shared" ca="1" si="199"/>
        <v>3.4722222222222224E-2</v>
      </c>
      <c r="G577" t="str">
        <f t="shared" ca="1" si="200"/>
        <v>Late</v>
      </c>
      <c r="H577" s="5">
        <f t="shared" ca="1" si="201"/>
        <v>0.75000000000000022</v>
      </c>
      <c r="I577">
        <f t="shared" ca="1" si="215"/>
        <v>5.6923150140585244E-2</v>
      </c>
      <c r="J577">
        <f t="shared" ca="1" si="215"/>
        <v>0.25863009933793069</v>
      </c>
      <c r="K577">
        <f t="shared" ca="1" si="202"/>
        <v>16</v>
      </c>
      <c r="L577" s="5">
        <f t="shared" ca="1" si="203"/>
        <v>0.76111111111111129</v>
      </c>
      <c r="M577" s="27">
        <f t="shared" ca="1" si="216"/>
        <v>0.92075390806957702</v>
      </c>
      <c r="N577" s="27">
        <f t="shared" ca="1" si="216"/>
        <v>0.32615103630334052</v>
      </c>
      <c r="O577" s="8">
        <f t="shared" ca="1" si="204"/>
        <v>334</v>
      </c>
      <c r="P577" s="6">
        <f t="shared" ca="1" si="205"/>
        <v>0.23194444444444443</v>
      </c>
      <c r="Q577" s="5">
        <f t="shared" ca="1" si="206"/>
        <v>0.99305555555555569</v>
      </c>
      <c r="R577" s="27">
        <f t="shared" ca="1" si="217"/>
        <v>0.10713302004583569</v>
      </c>
      <c r="S577" s="27">
        <f t="shared" ca="1" si="217"/>
        <v>0.76612280471093919</v>
      </c>
      <c r="T577" s="27">
        <f t="shared" ca="1" si="207"/>
        <v>32</v>
      </c>
      <c r="U577" s="5">
        <f t="shared" ca="1" si="208"/>
        <v>1.0152777777777779</v>
      </c>
      <c r="V577" s="27">
        <f t="shared" ca="1" si="209"/>
        <v>432</v>
      </c>
      <c r="W577" s="35">
        <f t="shared" ca="1" si="210"/>
        <v>44198.015277777784</v>
      </c>
      <c r="X577" s="6" t="str">
        <f t="shared" ca="1" si="211"/>
        <v>Late</v>
      </c>
      <c r="Y577" s="6">
        <f t="shared" ca="1" si="212"/>
        <v>1.1805555564933456E-2</v>
      </c>
      <c r="Z577" s="8">
        <f t="shared" ca="1" si="196"/>
        <v>0</v>
      </c>
      <c r="AA577" s="8">
        <f t="shared" ca="1" si="213"/>
        <v>17</v>
      </c>
      <c r="AB577" s="8">
        <f t="shared" ca="1" si="197"/>
        <v>170</v>
      </c>
    </row>
    <row r="578" spans="1:28">
      <c r="A578" s="3">
        <v>0.71527777777777801</v>
      </c>
      <c r="B578" s="34">
        <v>44197.715277777781</v>
      </c>
      <c r="C578" s="8">
        <f t="shared" ca="1" si="214"/>
        <v>0.90815059863046721</v>
      </c>
      <c r="D578" s="8">
        <f t="shared" ca="1" si="214"/>
        <v>0.51874847862625051</v>
      </c>
      <c r="E578">
        <f t="shared" ca="1" si="198"/>
        <v>0</v>
      </c>
      <c r="F578" s="6">
        <f t="shared" ca="1" si="199"/>
        <v>0</v>
      </c>
      <c r="G578" t="str">
        <f t="shared" ca="1" si="200"/>
        <v>On Time</v>
      </c>
      <c r="H578" s="5">
        <f t="shared" ca="1" si="201"/>
        <v>0.71527777777777801</v>
      </c>
      <c r="I578">
        <f t="shared" ca="1" si="215"/>
        <v>0.92962066878562444</v>
      </c>
      <c r="J578">
        <f t="shared" ca="1" si="215"/>
        <v>1.6959026648250219E-2</v>
      </c>
      <c r="K578">
        <f t="shared" ca="1" si="202"/>
        <v>11</v>
      </c>
      <c r="L578" s="5">
        <f t="shared" ca="1" si="203"/>
        <v>0.72291666666666687</v>
      </c>
      <c r="M578" s="27">
        <f t="shared" ca="1" si="216"/>
        <v>0.44805014668162457</v>
      </c>
      <c r="N578" s="27">
        <f t="shared" ca="1" si="216"/>
        <v>0.18505147694925861</v>
      </c>
      <c r="O578" s="8">
        <f t="shared" ca="1" si="204"/>
        <v>326</v>
      </c>
      <c r="P578" s="6">
        <f t="shared" ca="1" si="205"/>
        <v>0.22638888888888889</v>
      </c>
      <c r="Q578" s="5">
        <f t="shared" ca="1" si="206"/>
        <v>0.94930555555555574</v>
      </c>
      <c r="R578" s="27">
        <f t="shared" ca="1" si="217"/>
        <v>0.57809348968751406</v>
      </c>
      <c r="S578" s="27">
        <f t="shared" ca="1" si="217"/>
        <v>0.87796982786078714</v>
      </c>
      <c r="T578" s="27">
        <f t="shared" ca="1" si="207"/>
        <v>39</v>
      </c>
      <c r="U578" s="5">
        <f t="shared" ca="1" si="208"/>
        <v>0.97638888888888908</v>
      </c>
      <c r="V578" s="27">
        <f t="shared" ca="1" si="209"/>
        <v>376</v>
      </c>
      <c r="W578" s="35">
        <f t="shared" ca="1" si="210"/>
        <v>44197.976388888892</v>
      </c>
      <c r="X578" s="6" t="str">
        <f t="shared" ca="1" si="211"/>
        <v>Early Arrival</v>
      </c>
      <c r="Y578" s="6">
        <f t="shared" ca="1" si="212"/>
        <v>2.7083333327027503E-2</v>
      </c>
      <c r="Z578" s="8">
        <f t="shared" ca="1" si="196"/>
        <v>0</v>
      </c>
      <c r="AA578" s="8">
        <f t="shared" ca="1" si="213"/>
        <v>39</v>
      </c>
      <c r="AB578" s="8">
        <f t="shared" ca="1" si="197"/>
        <v>90</v>
      </c>
    </row>
    <row r="579" spans="1:28">
      <c r="A579" s="11">
        <v>0.71527777777777801</v>
      </c>
      <c r="B579" s="34">
        <v>44197.715277777781</v>
      </c>
      <c r="C579" s="8">
        <f t="shared" ca="1" si="214"/>
        <v>0.22156347367993556</v>
      </c>
      <c r="D579" s="8">
        <f t="shared" ca="1" si="214"/>
        <v>0.39930173551374348</v>
      </c>
      <c r="E579">
        <f t="shared" ca="1" si="198"/>
        <v>11</v>
      </c>
      <c r="F579" s="6">
        <f t="shared" ca="1" si="199"/>
        <v>7.6388888888888886E-3</v>
      </c>
      <c r="G579" t="str">
        <f t="shared" ca="1" si="200"/>
        <v>Late</v>
      </c>
      <c r="H579" s="5">
        <f t="shared" ca="1" si="201"/>
        <v>0.72291666666666687</v>
      </c>
      <c r="I579">
        <f t="shared" ca="1" si="215"/>
        <v>0.62071066959221888</v>
      </c>
      <c r="J579">
        <f t="shared" ca="1" si="215"/>
        <v>0.98169695002727275</v>
      </c>
      <c r="K579">
        <f t="shared" ca="1" si="202"/>
        <v>49</v>
      </c>
      <c r="L579" s="5">
        <f t="shared" ca="1" si="203"/>
        <v>0.75694444444444464</v>
      </c>
      <c r="M579" s="27">
        <f t="shared" ca="1" si="216"/>
        <v>0.34042366340935981</v>
      </c>
      <c r="N579" s="27">
        <f t="shared" ca="1" si="216"/>
        <v>0.74067320471604803</v>
      </c>
      <c r="O579" s="8">
        <f t="shared" ca="1" si="204"/>
        <v>363</v>
      </c>
      <c r="P579" s="6">
        <f t="shared" ca="1" si="205"/>
        <v>0.25208333333333333</v>
      </c>
      <c r="Q579" s="5">
        <f t="shared" ca="1" si="206"/>
        <v>1.0090277777777779</v>
      </c>
      <c r="R579" s="27">
        <f t="shared" ca="1" si="217"/>
        <v>0.91898252798683766</v>
      </c>
      <c r="S579" s="27">
        <f t="shared" ca="1" si="217"/>
        <v>0.94376928922628789</v>
      </c>
      <c r="T579" s="27">
        <f t="shared" ca="1" si="207"/>
        <v>44</v>
      </c>
      <c r="U579" s="5">
        <f t="shared" ca="1" si="208"/>
        <v>1.0395833333333333</v>
      </c>
      <c r="V579" s="27">
        <f t="shared" ca="1" si="209"/>
        <v>467</v>
      </c>
      <c r="W579" s="35">
        <f t="shared" ca="1" si="210"/>
        <v>44198.039583333339</v>
      </c>
      <c r="X579" s="6" t="str">
        <f t="shared" ca="1" si="211"/>
        <v>Late</v>
      </c>
      <c r="Y579" s="6">
        <f t="shared" ca="1" si="212"/>
        <v>3.6111111119680572E-2</v>
      </c>
      <c r="Z579" s="8">
        <f t="shared" ref="Z579:Z642" ca="1" si="218">HOUR(Y579)</f>
        <v>0</v>
      </c>
      <c r="AA579" s="8">
        <f t="shared" ca="1" si="213"/>
        <v>52</v>
      </c>
      <c r="AB579" s="8">
        <f t="shared" ref="AB579:AB642" ca="1" si="219">IF(X579="Early Arrival",IF(((Z579*60)+AA579)&lt;=$AF$5,((Z579*60)+AA579)*(-$AF$8),(((Z579*60)+AA579)-$AF$5)*$AF$6),((Z579*60)+AA579)*($AF$8))</f>
        <v>520</v>
      </c>
    </row>
    <row r="580" spans="1:28">
      <c r="A580" s="3">
        <v>0.71527777777777801</v>
      </c>
      <c r="B580" s="34">
        <v>44197.715277777781</v>
      </c>
      <c r="C580" s="8">
        <f t="shared" ca="1" si="214"/>
        <v>0.93772492427662479</v>
      </c>
      <c r="D580" s="8">
        <f t="shared" ca="1" si="214"/>
        <v>0.93876469767880133</v>
      </c>
      <c r="E580">
        <f t="shared" ca="1" si="198"/>
        <v>0</v>
      </c>
      <c r="F580" s="6">
        <f t="shared" ca="1" si="199"/>
        <v>0</v>
      </c>
      <c r="G580" t="str">
        <f t="shared" ca="1" si="200"/>
        <v>On Time</v>
      </c>
      <c r="H580" s="5">
        <f t="shared" ca="1" si="201"/>
        <v>0.71527777777777801</v>
      </c>
      <c r="I580">
        <f t="shared" ca="1" si="215"/>
        <v>0.87225893365838647</v>
      </c>
      <c r="J580">
        <f t="shared" ca="1" si="215"/>
        <v>0.83747677372053908</v>
      </c>
      <c r="K580">
        <f t="shared" ca="1" si="202"/>
        <v>37</v>
      </c>
      <c r="L580" s="5">
        <f t="shared" ca="1" si="203"/>
        <v>0.74097222222222248</v>
      </c>
      <c r="M580" s="27">
        <f t="shared" ca="1" si="216"/>
        <v>0.62517956668411934</v>
      </c>
      <c r="N580" s="27">
        <f t="shared" ca="1" si="216"/>
        <v>0.67647044777330056</v>
      </c>
      <c r="O580" s="8">
        <f t="shared" ca="1" si="204"/>
        <v>357</v>
      </c>
      <c r="P580" s="6">
        <f t="shared" ca="1" si="205"/>
        <v>0.24791666666666667</v>
      </c>
      <c r="Q580" s="5">
        <f t="shared" ca="1" si="206"/>
        <v>0.98888888888888915</v>
      </c>
      <c r="R580" s="27">
        <f t="shared" ca="1" si="217"/>
        <v>0.59164735195203211</v>
      </c>
      <c r="S580" s="27">
        <f t="shared" ca="1" si="217"/>
        <v>5.5045831022679792E-2</v>
      </c>
      <c r="T580" s="27">
        <f t="shared" ca="1" si="207"/>
        <v>7</v>
      </c>
      <c r="U580" s="5">
        <f t="shared" ca="1" si="208"/>
        <v>0.99375000000000024</v>
      </c>
      <c r="V580" s="27">
        <f t="shared" ca="1" si="209"/>
        <v>401</v>
      </c>
      <c r="W580" s="35">
        <f t="shared" ca="1" si="210"/>
        <v>44197.993750000001</v>
      </c>
      <c r="X580" s="6" t="str">
        <f t="shared" ca="1" si="211"/>
        <v>Early Arrival</v>
      </c>
      <c r="Y580" s="6">
        <f t="shared" ca="1" si="212"/>
        <v>9.7222222175332718E-3</v>
      </c>
      <c r="Z580" s="8">
        <f t="shared" ca="1" si="218"/>
        <v>0</v>
      </c>
      <c r="AA580" s="8">
        <f t="shared" ca="1" si="213"/>
        <v>14</v>
      </c>
      <c r="AB580" s="8">
        <f t="shared" ca="1" si="219"/>
        <v>-140</v>
      </c>
    </row>
    <row r="581" spans="1:28">
      <c r="A581" s="11">
        <v>0.71527777777777801</v>
      </c>
      <c r="B581" s="34">
        <v>44197.715277777781</v>
      </c>
      <c r="C581" s="8">
        <f t="shared" ca="1" si="214"/>
        <v>3.7581287624056658E-2</v>
      </c>
      <c r="D581" s="8">
        <f t="shared" ca="1" si="214"/>
        <v>0.54222322127149591</v>
      </c>
      <c r="E581">
        <f t="shared" ca="1" si="198"/>
        <v>17</v>
      </c>
      <c r="F581" s="6">
        <f t="shared" ca="1" si="199"/>
        <v>1.1805555555555555E-2</v>
      </c>
      <c r="G581" t="str">
        <f t="shared" ca="1" si="200"/>
        <v>Late</v>
      </c>
      <c r="H581" s="5">
        <f t="shared" ca="1" si="201"/>
        <v>0.72708333333333353</v>
      </c>
      <c r="I581">
        <f t="shared" ca="1" si="215"/>
        <v>0.17735799490694404</v>
      </c>
      <c r="J581">
        <f t="shared" ca="1" si="215"/>
        <v>0.86363698928791965</v>
      </c>
      <c r="K581">
        <f t="shared" ca="1" si="202"/>
        <v>29</v>
      </c>
      <c r="L581" s="5">
        <f t="shared" ca="1" si="203"/>
        <v>0.74722222222222245</v>
      </c>
      <c r="M581" s="27">
        <f t="shared" ca="1" si="216"/>
        <v>0.50332835038413215</v>
      </c>
      <c r="N581" s="27">
        <f t="shared" ca="1" si="216"/>
        <v>0.57841183959853137</v>
      </c>
      <c r="O581" s="8">
        <f t="shared" ca="1" si="204"/>
        <v>350</v>
      </c>
      <c r="P581" s="6">
        <f t="shared" ca="1" si="205"/>
        <v>0.24305555555555555</v>
      </c>
      <c r="Q581" s="5">
        <f t="shared" ca="1" si="206"/>
        <v>0.99027777777777803</v>
      </c>
      <c r="R581" s="27">
        <f t="shared" ca="1" si="217"/>
        <v>0.49702860222899803</v>
      </c>
      <c r="S581" s="27">
        <f t="shared" ca="1" si="217"/>
        <v>0.9428609879456139</v>
      </c>
      <c r="T581" s="27">
        <f t="shared" ca="1" si="207"/>
        <v>44</v>
      </c>
      <c r="U581" s="5">
        <f t="shared" ca="1" si="208"/>
        <v>1.0208333333333335</v>
      </c>
      <c r="V581" s="27">
        <f t="shared" ca="1" si="209"/>
        <v>440</v>
      </c>
      <c r="W581" s="35">
        <f t="shared" ca="1" si="210"/>
        <v>44198.020833333336</v>
      </c>
      <c r="X581" s="6" t="str">
        <f t="shared" ca="1" si="211"/>
        <v>Late</v>
      </c>
      <c r="Y581" s="6">
        <f t="shared" ca="1" si="212"/>
        <v>1.7361111116770189E-2</v>
      </c>
      <c r="Z581" s="8">
        <f t="shared" ca="1" si="218"/>
        <v>0</v>
      </c>
      <c r="AA581" s="8">
        <f t="shared" ca="1" si="213"/>
        <v>25</v>
      </c>
      <c r="AB581" s="8">
        <f t="shared" ca="1" si="219"/>
        <v>250</v>
      </c>
    </row>
    <row r="582" spans="1:28">
      <c r="A582" s="3">
        <v>0.71527777777777801</v>
      </c>
      <c r="B582" s="34">
        <v>44197.715277777781</v>
      </c>
      <c r="C582" s="8">
        <f t="shared" ca="1" si="214"/>
        <v>0.84241482855212668</v>
      </c>
      <c r="D582" s="8">
        <f t="shared" ca="1" si="214"/>
        <v>0.2319315684331259</v>
      </c>
      <c r="E582">
        <f t="shared" ca="1" si="198"/>
        <v>-1</v>
      </c>
      <c r="F582" s="6">
        <f t="shared" ca="1" si="199"/>
        <v>6.9444444444444447E-4</v>
      </c>
      <c r="G582" t="str">
        <f t="shared" ca="1" si="200"/>
        <v>Early Departure</v>
      </c>
      <c r="H582" s="5">
        <f t="shared" ca="1" si="201"/>
        <v>0.71458333333333357</v>
      </c>
      <c r="I582">
        <f t="shared" ca="1" si="215"/>
        <v>4.7161105582207208E-2</v>
      </c>
      <c r="J582">
        <f t="shared" ca="1" si="215"/>
        <v>0.25698210380884845</v>
      </c>
      <c r="K582">
        <f t="shared" ca="1" si="202"/>
        <v>16</v>
      </c>
      <c r="L582" s="5">
        <f t="shared" ca="1" si="203"/>
        <v>0.72569444444444464</v>
      </c>
      <c r="M582" s="27">
        <f t="shared" ca="1" si="216"/>
        <v>0.33705848461545362</v>
      </c>
      <c r="N582" s="27">
        <f t="shared" ca="1" si="216"/>
        <v>0.50508520568759196</v>
      </c>
      <c r="O582" s="8">
        <f t="shared" ca="1" si="204"/>
        <v>345</v>
      </c>
      <c r="P582" s="6">
        <f t="shared" ca="1" si="205"/>
        <v>0.23958333333333334</v>
      </c>
      <c r="Q582" s="5">
        <f t="shared" ca="1" si="206"/>
        <v>0.96527777777777801</v>
      </c>
      <c r="R582" s="27">
        <f t="shared" ca="1" si="217"/>
        <v>0.78604526507822292</v>
      </c>
      <c r="S582" s="27">
        <f t="shared" ca="1" si="217"/>
        <v>4.3397192636019821E-2</v>
      </c>
      <c r="T582" s="27">
        <f t="shared" ca="1" si="207"/>
        <v>7</v>
      </c>
      <c r="U582" s="5">
        <f t="shared" ca="1" si="208"/>
        <v>0.97013888888888911</v>
      </c>
      <c r="V582" s="27">
        <f t="shared" ca="1" si="209"/>
        <v>367</v>
      </c>
      <c r="W582" s="35">
        <f t="shared" ca="1" si="210"/>
        <v>44197.970138888893</v>
      </c>
      <c r="X582" s="6" t="str">
        <f t="shared" ca="1" si="211"/>
        <v>Early Arrival</v>
      </c>
      <c r="Y582" s="6">
        <f t="shared" ca="1" si="212"/>
        <v>3.3333333325572312E-2</v>
      </c>
      <c r="Z582" s="8">
        <f t="shared" ca="1" si="218"/>
        <v>0</v>
      </c>
      <c r="AA582" s="8">
        <f t="shared" ca="1" si="213"/>
        <v>48</v>
      </c>
      <c r="AB582" s="8">
        <f t="shared" ca="1" si="219"/>
        <v>180</v>
      </c>
    </row>
    <row r="583" spans="1:28">
      <c r="A583" s="11">
        <v>0.71527777777777801</v>
      </c>
      <c r="B583" s="34">
        <v>44197.715277777781</v>
      </c>
      <c r="C583" s="8">
        <f t="shared" ca="1" si="214"/>
        <v>0.27800589663336062</v>
      </c>
      <c r="D583" s="8">
        <f t="shared" ca="1" si="214"/>
        <v>0.94108855038281958</v>
      </c>
      <c r="E583">
        <f t="shared" ca="1" si="198"/>
        <v>62</v>
      </c>
      <c r="F583" s="6">
        <f t="shared" ca="1" si="199"/>
        <v>4.3055555555555562E-2</v>
      </c>
      <c r="G583" t="str">
        <f t="shared" ca="1" si="200"/>
        <v>Late</v>
      </c>
      <c r="H583" s="5">
        <f t="shared" ca="1" si="201"/>
        <v>0.75833333333333353</v>
      </c>
      <c r="I583">
        <f t="shared" ca="1" si="215"/>
        <v>0.33578772196553752</v>
      </c>
      <c r="J583">
        <f t="shared" ca="1" si="215"/>
        <v>0.20363591865225572</v>
      </c>
      <c r="K583">
        <f t="shared" ca="1" si="202"/>
        <v>15</v>
      </c>
      <c r="L583" s="5">
        <f t="shared" ca="1" si="203"/>
        <v>0.76875000000000016</v>
      </c>
      <c r="M583" s="27">
        <f t="shared" ca="1" si="216"/>
        <v>0.25752992922019324</v>
      </c>
      <c r="N583" s="27">
        <f t="shared" ca="1" si="216"/>
        <v>5.7648650363623877E-2</v>
      </c>
      <c r="O583" s="8">
        <f t="shared" ca="1" si="204"/>
        <v>312</v>
      </c>
      <c r="P583" s="6">
        <f t="shared" ca="1" si="205"/>
        <v>0.21666666666666667</v>
      </c>
      <c r="Q583" s="5">
        <f t="shared" ca="1" si="206"/>
        <v>0.98541666666666683</v>
      </c>
      <c r="R583" s="27">
        <f t="shared" ca="1" si="217"/>
        <v>0.66729055807258064</v>
      </c>
      <c r="S583" s="27">
        <f t="shared" ca="1" si="217"/>
        <v>0.78993564191710686</v>
      </c>
      <c r="T583" s="27">
        <f t="shared" ca="1" si="207"/>
        <v>33</v>
      </c>
      <c r="U583" s="5">
        <f t="shared" ca="1" si="208"/>
        <v>1.0083333333333335</v>
      </c>
      <c r="V583" s="27">
        <f t="shared" ca="1" si="209"/>
        <v>422</v>
      </c>
      <c r="W583" s="35">
        <f t="shared" ca="1" si="210"/>
        <v>44198.008333333339</v>
      </c>
      <c r="X583" s="6" t="str">
        <f t="shared" ca="1" si="211"/>
        <v>Late</v>
      </c>
      <c r="Y583" s="6">
        <f t="shared" ca="1" si="212"/>
        <v>4.8611111196805723E-3</v>
      </c>
      <c r="Z583" s="8">
        <f t="shared" ca="1" si="218"/>
        <v>0</v>
      </c>
      <c r="AA583" s="8">
        <f t="shared" ca="1" si="213"/>
        <v>7</v>
      </c>
      <c r="AB583" s="8">
        <f t="shared" ca="1" si="219"/>
        <v>70</v>
      </c>
    </row>
    <row r="584" spans="1:28">
      <c r="A584" s="3">
        <v>0.71527777777777801</v>
      </c>
      <c r="B584" s="34">
        <v>44197.715277777781</v>
      </c>
      <c r="C584" s="8">
        <f t="shared" ca="1" si="214"/>
        <v>0.67129614446187302</v>
      </c>
      <c r="D584" s="8">
        <f t="shared" ca="1" si="214"/>
        <v>0.89155455301995512</v>
      </c>
      <c r="E584">
        <f t="shared" ca="1" si="198"/>
        <v>-7</v>
      </c>
      <c r="F584" s="6">
        <f t="shared" ca="1" si="199"/>
        <v>4.8611111111111112E-3</v>
      </c>
      <c r="G584" t="str">
        <f t="shared" ca="1" si="200"/>
        <v>Early Departure</v>
      </c>
      <c r="H584" s="5">
        <f t="shared" ca="1" si="201"/>
        <v>0.71041666666666692</v>
      </c>
      <c r="I584">
        <f t="shared" ca="1" si="215"/>
        <v>0.7395192633614065</v>
      </c>
      <c r="J584">
        <f t="shared" ca="1" si="215"/>
        <v>0.1465648674344866</v>
      </c>
      <c r="K584">
        <f t="shared" ca="1" si="202"/>
        <v>14</v>
      </c>
      <c r="L584" s="5">
        <f t="shared" ca="1" si="203"/>
        <v>0.72013888888888911</v>
      </c>
      <c r="M584" s="27">
        <f t="shared" ca="1" si="216"/>
        <v>0.4165519930120809</v>
      </c>
      <c r="N584" s="27">
        <f t="shared" ca="1" si="216"/>
        <v>0.77934579649528857</v>
      </c>
      <c r="O584" s="8">
        <f t="shared" ca="1" si="204"/>
        <v>367</v>
      </c>
      <c r="P584" s="6">
        <f t="shared" ca="1" si="205"/>
        <v>0.25486111111111109</v>
      </c>
      <c r="Q584" s="5">
        <f t="shared" ca="1" si="206"/>
        <v>0.9750000000000002</v>
      </c>
      <c r="R584" s="27">
        <f t="shared" ca="1" si="217"/>
        <v>0.97576552508334402</v>
      </c>
      <c r="S584" s="27">
        <f t="shared" ca="1" si="217"/>
        <v>0.75464476984041085</v>
      </c>
      <c r="T584" s="27">
        <f t="shared" ca="1" si="207"/>
        <v>31</v>
      </c>
      <c r="U584" s="5">
        <f t="shared" ca="1" si="208"/>
        <v>0.99652777777777801</v>
      </c>
      <c r="V584" s="27">
        <f t="shared" ca="1" si="209"/>
        <v>405</v>
      </c>
      <c r="W584" s="35">
        <f t="shared" ca="1" si="210"/>
        <v>44197.996527777781</v>
      </c>
      <c r="X584" s="6" t="str">
        <f t="shared" ca="1" si="211"/>
        <v>Early Arrival</v>
      </c>
      <c r="Y584" s="6">
        <f t="shared" ca="1" si="212"/>
        <v>6.9444444379769266E-3</v>
      </c>
      <c r="Z584" s="8">
        <f t="shared" ca="1" si="218"/>
        <v>0</v>
      </c>
      <c r="AA584" s="8">
        <f t="shared" ca="1" si="213"/>
        <v>10</v>
      </c>
      <c r="AB584" s="8">
        <f t="shared" ca="1" si="219"/>
        <v>-100</v>
      </c>
    </row>
    <row r="585" spans="1:28">
      <c r="A585" s="11">
        <v>0.71527777777777801</v>
      </c>
      <c r="B585" s="34">
        <v>44197.715277777781</v>
      </c>
      <c r="C585" s="8">
        <f t="shared" ca="1" si="214"/>
        <v>0.65270911892671535</v>
      </c>
      <c r="D585" s="8">
        <f t="shared" ca="1" si="214"/>
        <v>0.537838446913812</v>
      </c>
      <c r="E585">
        <f t="shared" ca="1" si="198"/>
        <v>-2</v>
      </c>
      <c r="F585" s="6">
        <f t="shared" ca="1" si="199"/>
        <v>1.3888888888888889E-3</v>
      </c>
      <c r="G585" t="str">
        <f t="shared" ca="1" si="200"/>
        <v>Early Departure</v>
      </c>
      <c r="H585" s="5">
        <f t="shared" ca="1" si="201"/>
        <v>0.71388888888888913</v>
      </c>
      <c r="I585">
        <f t="shared" ca="1" si="215"/>
        <v>0.61097604918016291</v>
      </c>
      <c r="J585">
        <f t="shared" ca="1" si="215"/>
        <v>6.5835023244560587E-2</v>
      </c>
      <c r="K585">
        <f t="shared" ca="1" si="202"/>
        <v>12</v>
      </c>
      <c r="L585" s="5">
        <f t="shared" ca="1" si="203"/>
        <v>0.72222222222222243</v>
      </c>
      <c r="M585" s="27">
        <f t="shared" ca="1" si="216"/>
        <v>3.7070613461800406E-2</v>
      </c>
      <c r="N585" s="27">
        <f t="shared" ca="1" si="216"/>
        <v>9.4227415574441475E-2</v>
      </c>
      <c r="O585" s="8">
        <f t="shared" ca="1" si="204"/>
        <v>317</v>
      </c>
      <c r="P585" s="6">
        <f t="shared" ca="1" si="205"/>
        <v>0.22013888888888888</v>
      </c>
      <c r="Q585" s="5">
        <f t="shared" ca="1" si="206"/>
        <v>0.94236111111111132</v>
      </c>
      <c r="R585" s="27">
        <f t="shared" ca="1" si="217"/>
        <v>6.2922268677841231E-2</v>
      </c>
      <c r="S585" s="27">
        <f t="shared" ca="1" si="217"/>
        <v>0.61502080011405269</v>
      </c>
      <c r="T585" s="27">
        <f t="shared" ca="1" si="207"/>
        <v>15</v>
      </c>
      <c r="U585" s="5">
        <f t="shared" ca="1" si="208"/>
        <v>0.95277777777777795</v>
      </c>
      <c r="V585" s="27">
        <f t="shared" ca="1" si="209"/>
        <v>342</v>
      </c>
      <c r="W585" s="35">
        <f t="shared" ca="1" si="210"/>
        <v>44197.952777777784</v>
      </c>
      <c r="X585" s="6" t="str">
        <f t="shared" ca="1" si="211"/>
        <v>Early Arrival</v>
      </c>
      <c r="Y585" s="6">
        <f t="shared" ca="1" si="212"/>
        <v>5.0694444435066544E-2</v>
      </c>
      <c r="Z585" s="8">
        <f t="shared" ca="1" si="218"/>
        <v>1</v>
      </c>
      <c r="AA585" s="8">
        <f t="shared" ca="1" si="213"/>
        <v>13</v>
      </c>
      <c r="AB585" s="8">
        <f t="shared" ca="1" si="219"/>
        <v>430</v>
      </c>
    </row>
    <row r="586" spans="1:28">
      <c r="A586" s="3">
        <v>0.71527777777777801</v>
      </c>
      <c r="B586" s="34">
        <v>44197.715277777781</v>
      </c>
      <c r="C586" s="8">
        <f t="shared" ca="1" si="214"/>
        <v>0.49279480765330608</v>
      </c>
      <c r="D586" s="8">
        <f t="shared" ca="1" si="214"/>
        <v>0.62834596562317502</v>
      </c>
      <c r="E586">
        <f t="shared" ca="1" si="198"/>
        <v>22</v>
      </c>
      <c r="F586" s="6">
        <f t="shared" ca="1" si="199"/>
        <v>1.5277777777777777E-2</v>
      </c>
      <c r="G586" t="str">
        <f t="shared" ca="1" si="200"/>
        <v>Late</v>
      </c>
      <c r="H586" s="5">
        <f t="shared" ca="1" si="201"/>
        <v>0.73055555555555574</v>
      </c>
      <c r="I586">
        <f t="shared" ca="1" si="215"/>
        <v>0.77737818825275207</v>
      </c>
      <c r="J586">
        <f t="shared" ca="1" si="215"/>
        <v>0.82245721341352951</v>
      </c>
      <c r="K586">
        <f t="shared" ca="1" si="202"/>
        <v>36</v>
      </c>
      <c r="L586" s="5">
        <f t="shared" ca="1" si="203"/>
        <v>0.75555555555555576</v>
      </c>
      <c r="M586" s="27">
        <f t="shared" ca="1" si="216"/>
        <v>0.15955012707124305</v>
      </c>
      <c r="N586" s="27">
        <f t="shared" ca="1" si="216"/>
        <v>0.38927774550315131</v>
      </c>
      <c r="O586" s="8">
        <f t="shared" ca="1" si="204"/>
        <v>337</v>
      </c>
      <c r="P586" s="6">
        <f t="shared" ca="1" si="205"/>
        <v>0.23402777777777781</v>
      </c>
      <c r="Q586" s="5">
        <f t="shared" ca="1" si="206"/>
        <v>0.98958333333333359</v>
      </c>
      <c r="R586" s="27">
        <f t="shared" ca="1" si="217"/>
        <v>0.76107038817514494</v>
      </c>
      <c r="S586" s="27">
        <f t="shared" ca="1" si="217"/>
        <v>0.66590213309370605</v>
      </c>
      <c r="T586" s="27">
        <f t="shared" ca="1" si="207"/>
        <v>27</v>
      </c>
      <c r="U586" s="5">
        <f t="shared" ca="1" si="208"/>
        <v>1.0083333333333335</v>
      </c>
      <c r="V586" s="27">
        <f t="shared" ca="1" si="209"/>
        <v>422</v>
      </c>
      <c r="W586" s="35">
        <f t="shared" ca="1" si="210"/>
        <v>44198.008333333339</v>
      </c>
      <c r="X586" s="6" t="str">
        <f t="shared" ca="1" si="211"/>
        <v>Late</v>
      </c>
      <c r="Y586" s="6">
        <f t="shared" ca="1" si="212"/>
        <v>4.8611111196805723E-3</v>
      </c>
      <c r="Z586" s="8">
        <f t="shared" ca="1" si="218"/>
        <v>0</v>
      </c>
      <c r="AA586" s="8">
        <f t="shared" ca="1" si="213"/>
        <v>7</v>
      </c>
      <c r="AB586" s="8">
        <f t="shared" ca="1" si="219"/>
        <v>70</v>
      </c>
    </row>
    <row r="587" spans="1:28">
      <c r="A587" s="11">
        <v>0.71527777777777801</v>
      </c>
      <c r="B587" s="34">
        <v>44197.715277777781</v>
      </c>
      <c r="C587" s="8">
        <f t="shared" ca="1" si="214"/>
        <v>9.8803661621527872E-2</v>
      </c>
      <c r="D587" s="8">
        <f t="shared" ca="1" si="214"/>
        <v>4.4541567365388723E-2</v>
      </c>
      <c r="E587">
        <f t="shared" ref="E587:E650" ca="1" si="220">VALUE(IF(C587&lt;$AG$14,ROUND((-LN(1-D587)/$AF$12),0),IF(AND(C587&gt;=$AG$14,C587&lt;$AG$15),-ROUND((-LN(1-D587)/$AF$13),0),0)))</f>
        <v>1</v>
      </c>
      <c r="F587" s="6">
        <f t="shared" ref="F587:F650" ca="1" si="221">TIME(QUOTIENT(E587,60),IF(E587&gt;0,(E587-(QUOTIENT(E587,60)*60)),((-E587)-(QUOTIENT(E587,60)*60))),0)</f>
        <v>6.9444444444444447E-4</v>
      </c>
      <c r="G587" t="str">
        <f t="shared" ref="G587:G650" ca="1" si="222">IF(E587&lt;0,"Early Departure",IF(E587=0,"On Time","Late"))</f>
        <v>Late</v>
      </c>
      <c r="H587" s="5">
        <f t="shared" ref="H587:H650" ca="1" si="223">IF(G587="Late",A587+F587,IF(G587="Early Departure",A587-F587,A587))</f>
        <v>0.71597222222222245</v>
      </c>
      <c r="I587">
        <f t="shared" ca="1" si="215"/>
        <v>0.88507189081739224</v>
      </c>
      <c r="J587">
        <f t="shared" ca="1" si="215"/>
        <v>0.65694105035963435</v>
      </c>
      <c r="K587">
        <f t="shared" ref="K587:K650" ca="1" si="224">ROUND(IF(($AF$28-$AF$26)/($AF$27-$AF$26)&gt;=I587,(SQRT(J587*(($AF$27-$AF$26)*($AF$28-$AF$26))))+$AF$26,($AF$27-SQRT((1-J587)*($AF$27-$AF$26)*($AF$27-$AF$28)))),0)</f>
        <v>29</v>
      </c>
      <c r="L587" s="5">
        <f t="shared" ref="L587:L650" ca="1" si="225">H587+TIME(0,K587,0)</f>
        <v>0.73611111111111138</v>
      </c>
      <c r="M587" s="27">
        <f t="shared" ca="1" si="216"/>
        <v>0.90630527387962456</v>
      </c>
      <c r="N587" s="27">
        <f t="shared" ca="1" si="216"/>
        <v>0.540854201960563</v>
      </c>
      <c r="O587" s="8">
        <f t="shared" ref="O587:O650" ca="1" si="226">ROUND(IF(($AF$22-$AF$20)/($AF$21-$AF$20)&gt;=M587,(SQRT(N587*(($AF$21-$AF$20)*($AF$22-$AF$20))))+$AF$20,($AF$21-SQRT((1-N587)*($AF$21-$AF$20)*($AF$21-$AF$22)))),0)</f>
        <v>347</v>
      </c>
      <c r="P587" s="6">
        <f t="shared" ref="P587:P650" ca="1" si="227">TIME(QUOTIENT(O587,60),O587-(QUOTIENT(O587,60)*60),0)</f>
        <v>0.24097222222222223</v>
      </c>
      <c r="Q587" s="5">
        <f t="shared" ref="Q587:Q650" ca="1" si="228">L587+P587</f>
        <v>0.97708333333333364</v>
      </c>
      <c r="R587" s="27">
        <f t="shared" ca="1" si="217"/>
        <v>0.52065821624157271</v>
      </c>
      <c r="S587" s="27">
        <f t="shared" ca="1" si="217"/>
        <v>0.37367260477911091</v>
      </c>
      <c r="T587" s="27">
        <f t="shared" ref="T587:T650" ca="1" si="229">ROUND(IF(($AF$34-$AF$32)/($AF$33-$AF$32)&gt;=R587,(SQRT(S587*(($AF$33-$AF$32)*($AF$34-$AF$32))))+$AF$32,($AF$33-SQRT((1-S587)*($AF$33-$AF$32)*($AF$33-$AF$34)))),0)</f>
        <v>16</v>
      </c>
      <c r="U587" s="5">
        <f t="shared" ref="U587:U650" ca="1" si="230">Q587+TIME(0,T587,0)</f>
        <v>0.98819444444444471</v>
      </c>
      <c r="V587" s="27">
        <f t="shared" ref="V587:V650" ca="1" si="231">SUM(T587,O587,K587,E587)</f>
        <v>393</v>
      </c>
      <c r="W587" s="35">
        <f t="shared" ref="W587:W650" ca="1" si="232">B587+TIME(0,V587,0)</f>
        <v>44197.98819444445</v>
      </c>
      <c r="X587" s="6" t="str">
        <f t="shared" ref="X587:X650" ca="1" si="233">IF($AF$7=W587,"On Time",IF($AF$7&gt;W587,"Early Arrival","Late"))</f>
        <v>Early Arrival</v>
      </c>
      <c r="Y587" s="6">
        <f t="shared" ref="Y587:Y650" ca="1" si="234">IF(X587="On Time",0,IF(X587="Early Arrival",$AF$7-W587,W587-$AF$7))</f>
        <v>1.5277777769370005E-2</v>
      </c>
      <c r="Z587" s="8">
        <f t="shared" ca="1" si="218"/>
        <v>0</v>
      </c>
      <c r="AA587" s="8">
        <f t="shared" ref="AA587:AA650" ca="1" si="235">MINUTE(Y587)</f>
        <v>22</v>
      </c>
      <c r="AB587" s="8">
        <f t="shared" ca="1" si="219"/>
        <v>-220</v>
      </c>
    </row>
    <row r="588" spans="1:28">
      <c r="A588" s="3">
        <v>0.71527777777777801</v>
      </c>
      <c r="B588" s="34">
        <v>44197.715277777781</v>
      </c>
      <c r="C588" s="8">
        <f t="shared" ca="1" si="214"/>
        <v>0.88098098910594203</v>
      </c>
      <c r="D588" s="8">
        <f t="shared" ca="1" si="214"/>
        <v>0.55068956057816121</v>
      </c>
      <c r="E588">
        <f t="shared" ca="1" si="220"/>
        <v>-3</v>
      </c>
      <c r="F588" s="6">
        <f t="shared" ca="1" si="221"/>
        <v>2.0833333333333333E-3</v>
      </c>
      <c r="G588" t="str">
        <f t="shared" ca="1" si="222"/>
        <v>Early Departure</v>
      </c>
      <c r="H588" s="5">
        <f t="shared" ca="1" si="223"/>
        <v>0.71319444444444469</v>
      </c>
      <c r="I588">
        <f t="shared" ca="1" si="215"/>
        <v>0.16511247072256263</v>
      </c>
      <c r="J588">
        <f t="shared" ca="1" si="215"/>
        <v>0.7974622110790841</v>
      </c>
      <c r="K588">
        <f t="shared" ca="1" si="224"/>
        <v>28</v>
      </c>
      <c r="L588" s="5">
        <f t="shared" ca="1" si="225"/>
        <v>0.73263888888888917</v>
      </c>
      <c r="M588" s="27">
        <f t="shared" ca="1" si="216"/>
        <v>0.33014304101709491</v>
      </c>
      <c r="N588" s="27">
        <f t="shared" ca="1" si="216"/>
        <v>5.507595467331261E-3</v>
      </c>
      <c r="O588" s="8">
        <f t="shared" ca="1" si="226"/>
        <v>317</v>
      </c>
      <c r="P588" s="6">
        <f t="shared" ca="1" si="227"/>
        <v>0.22013888888888888</v>
      </c>
      <c r="Q588" s="5">
        <f t="shared" ca="1" si="228"/>
        <v>0.95277777777777806</v>
      </c>
      <c r="R588" s="27">
        <f t="shared" ca="1" si="217"/>
        <v>0.48101061464087325</v>
      </c>
      <c r="S588" s="27">
        <f t="shared" ca="1" si="217"/>
        <v>0.63423763871430805</v>
      </c>
      <c r="T588" s="27">
        <f t="shared" ca="1" si="229"/>
        <v>26</v>
      </c>
      <c r="U588" s="5">
        <f t="shared" ca="1" si="230"/>
        <v>0.97083333333333366</v>
      </c>
      <c r="V588" s="27">
        <f t="shared" ca="1" si="231"/>
        <v>368</v>
      </c>
      <c r="W588" s="35">
        <f t="shared" ca="1" si="232"/>
        <v>44197.97083333334</v>
      </c>
      <c r="X588" s="6" t="str">
        <f t="shared" ca="1" si="233"/>
        <v>Early Arrival</v>
      </c>
      <c r="Y588" s="6">
        <f t="shared" ca="1" si="234"/>
        <v>3.2638888878864236E-2</v>
      </c>
      <c r="Z588" s="8">
        <f t="shared" ca="1" si="218"/>
        <v>0</v>
      </c>
      <c r="AA588" s="8">
        <f t="shared" ca="1" si="235"/>
        <v>47</v>
      </c>
      <c r="AB588" s="8">
        <f t="shared" ca="1" si="219"/>
        <v>170</v>
      </c>
    </row>
    <row r="589" spans="1:28">
      <c r="A589" s="11">
        <v>0.71527777777777801</v>
      </c>
      <c r="B589" s="34">
        <v>44197.715277777781</v>
      </c>
      <c r="C589" s="8">
        <f t="shared" ca="1" si="214"/>
        <v>0.96235076772257888</v>
      </c>
      <c r="D589" s="8">
        <f t="shared" ca="1" si="214"/>
        <v>0.4231594608567868</v>
      </c>
      <c r="E589">
        <f t="shared" ca="1" si="220"/>
        <v>0</v>
      </c>
      <c r="F589" s="6">
        <f t="shared" ca="1" si="221"/>
        <v>0</v>
      </c>
      <c r="G589" t="str">
        <f t="shared" ca="1" si="222"/>
        <v>On Time</v>
      </c>
      <c r="H589" s="5">
        <f t="shared" ca="1" si="223"/>
        <v>0.71527777777777801</v>
      </c>
      <c r="I589">
        <f t="shared" ca="1" si="215"/>
        <v>0.17039935142756213</v>
      </c>
      <c r="J589">
        <f t="shared" ca="1" si="215"/>
        <v>0.63483519295409063</v>
      </c>
      <c r="K589">
        <f t="shared" ca="1" si="224"/>
        <v>25</v>
      </c>
      <c r="L589" s="5">
        <f t="shared" ca="1" si="225"/>
        <v>0.73263888888888917</v>
      </c>
      <c r="M589" s="27">
        <f t="shared" ca="1" si="216"/>
        <v>0.70037914554233482</v>
      </c>
      <c r="N589" s="27">
        <f t="shared" ca="1" si="216"/>
        <v>0.21780288815142634</v>
      </c>
      <c r="O589" s="8">
        <f t="shared" ca="1" si="226"/>
        <v>328</v>
      </c>
      <c r="P589" s="6">
        <f t="shared" ca="1" si="227"/>
        <v>0.22777777777777777</v>
      </c>
      <c r="Q589" s="5">
        <f t="shared" ca="1" si="228"/>
        <v>0.96041666666666692</v>
      </c>
      <c r="R589" s="27">
        <f t="shared" ca="1" si="217"/>
        <v>0.16555857100555116</v>
      </c>
      <c r="S589" s="27">
        <f t="shared" ca="1" si="217"/>
        <v>0.93089994292899969</v>
      </c>
      <c r="T589" s="27">
        <f t="shared" ca="1" si="229"/>
        <v>43</v>
      </c>
      <c r="U589" s="5">
        <f t="shared" ca="1" si="230"/>
        <v>0.99027777777777803</v>
      </c>
      <c r="V589" s="27">
        <f t="shared" ca="1" si="231"/>
        <v>396</v>
      </c>
      <c r="W589" s="35">
        <f t="shared" ca="1" si="232"/>
        <v>44197.990277777782</v>
      </c>
      <c r="X589" s="6" t="str">
        <f t="shared" ca="1" si="233"/>
        <v>Early Arrival</v>
      </c>
      <c r="Y589" s="6">
        <f t="shared" ca="1" si="234"/>
        <v>1.3194444436521735E-2</v>
      </c>
      <c r="Z589" s="8">
        <f t="shared" ca="1" si="218"/>
        <v>0</v>
      </c>
      <c r="AA589" s="8">
        <f t="shared" ca="1" si="235"/>
        <v>19</v>
      </c>
      <c r="AB589" s="8">
        <f t="shared" ca="1" si="219"/>
        <v>-190</v>
      </c>
    </row>
    <row r="590" spans="1:28">
      <c r="A590" s="3">
        <v>0.71527777777777801</v>
      </c>
      <c r="B590" s="34">
        <v>44197.715277777781</v>
      </c>
      <c r="C590" s="8">
        <f t="shared" ca="1" si="214"/>
        <v>0.15914564662201458</v>
      </c>
      <c r="D590" s="8">
        <f t="shared" ca="1" si="214"/>
        <v>0.64562716697670819</v>
      </c>
      <c r="E590">
        <f t="shared" ca="1" si="220"/>
        <v>23</v>
      </c>
      <c r="F590" s="6">
        <f t="shared" ca="1" si="221"/>
        <v>1.5972222222222224E-2</v>
      </c>
      <c r="G590" t="str">
        <f t="shared" ca="1" si="222"/>
        <v>Late</v>
      </c>
      <c r="H590" s="5">
        <f t="shared" ca="1" si="223"/>
        <v>0.73125000000000029</v>
      </c>
      <c r="I590">
        <f t="shared" ca="1" si="215"/>
        <v>0.94550924048888851</v>
      </c>
      <c r="J590">
        <f t="shared" ca="1" si="215"/>
        <v>0.30702495805745877</v>
      </c>
      <c r="K590">
        <f t="shared" ca="1" si="224"/>
        <v>18</v>
      </c>
      <c r="L590" s="5">
        <f t="shared" ca="1" si="225"/>
        <v>0.74375000000000024</v>
      </c>
      <c r="M590" s="27">
        <f t="shared" ca="1" si="216"/>
        <v>5.5520422284825677E-2</v>
      </c>
      <c r="N590" s="27">
        <f t="shared" ca="1" si="216"/>
        <v>0.65740647398723973</v>
      </c>
      <c r="O590" s="8">
        <f t="shared" ca="1" si="226"/>
        <v>349</v>
      </c>
      <c r="P590" s="6">
        <f t="shared" ca="1" si="227"/>
        <v>0.24236111111111111</v>
      </c>
      <c r="Q590" s="5">
        <f t="shared" ca="1" si="228"/>
        <v>0.98611111111111138</v>
      </c>
      <c r="R590" s="27">
        <f t="shared" ca="1" si="217"/>
        <v>0.65040015202631152</v>
      </c>
      <c r="S590" s="27">
        <f t="shared" ca="1" si="217"/>
        <v>0.72503957155470911</v>
      </c>
      <c r="T590" s="27">
        <f t="shared" ca="1" si="229"/>
        <v>30</v>
      </c>
      <c r="U590" s="5">
        <f t="shared" ca="1" si="230"/>
        <v>1.0069444444444446</v>
      </c>
      <c r="V590" s="27">
        <f t="shared" ca="1" si="231"/>
        <v>420</v>
      </c>
      <c r="W590" s="35">
        <f t="shared" ca="1" si="232"/>
        <v>44198.006944444445</v>
      </c>
      <c r="X590" s="6" t="str">
        <f t="shared" ca="1" si="233"/>
        <v>Late</v>
      </c>
      <c r="Y590" s="6">
        <f t="shared" ca="1" si="234"/>
        <v>3.4722222262644209E-3</v>
      </c>
      <c r="Z590" s="8">
        <f t="shared" ca="1" si="218"/>
        <v>0</v>
      </c>
      <c r="AA590" s="8">
        <f t="shared" ca="1" si="235"/>
        <v>5</v>
      </c>
      <c r="AB590" s="8">
        <f t="shared" ca="1" si="219"/>
        <v>50</v>
      </c>
    </row>
    <row r="591" spans="1:28">
      <c r="A591" s="11">
        <v>0.71527777777777801</v>
      </c>
      <c r="B591" s="34">
        <v>44197.715277777781</v>
      </c>
      <c r="C591" s="8">
        <f t="shared" ca="1" si="214"/>
        <v>0.98500254465299142</v>
      </c>
      <c r="D591" s="8">
        <f t="shared" ca="1" si="214"/>
        <v>2.167900037539594E-2</v>
      </c>
      <c r="E591">
        <f t="shared" ca="1" si="220"/>
        <v>0</v>
      </c>
      <c r="F591" s="6">
        <f t="shared" ca="1" si="221"/>
        <v>0</v>
      </c>
      <c r="G591" t="str">
        <f t="shared" ca="1" si="222"/>
        <v>On Time</v>
      </c>
      <c r="H591" s="5">
        <f t="shared" ca="1" si="223"/>
        <v>0.71527777777777801</v>
      </c>
      <c r="I591">
        <f t="shared" ca="1" si="215"/>
        <v>0.96624067824122117</v>
      </c>
      <c r="J591">
        <f t="shared" ca="1" si="215"/>
        <v>0.60800012712404161</v>
      </c>
      <c r="K591">
        <f t="shared" ca="1" si="224"/>
        <v>27</v>
      </c>
      <c r="L591" s="5">
        <f t="shared" ca="1" si="225"/>
        <v>0.73402777777777806</v>
      </c>
      <c r="M591" s="27">
        <f t="shared" ca="1" si="216"/>
        <v>0.9939096786503534</v>
      </c>
      <c r="N591" s="27">
        <f t="shared" ca="1" si="216"/>
        <v>0.34155696616690123</v>
      </c>
      <c r="O591" s="8">
        <f t="shared" ca="1" si="226"/>
        <v>334</v>
      </c>
      <c r="P591" s="6">
        <f t="shared" ca="1" si="227"/>
        <v>0.23194444444444443</v>
      </c>
      <c r="Q591" s="5">
        <f t="shared" ca="1" si="228"/>
        <v>0.96597222222222245</v>
      </c>
      <c r="R591" s="27">
        <f t="shared" ca="1" si="217"/>
        <v>0.94367835056722627</v>
      </c>
      <c r="S591" s="27">
        <f t="shared" ca="1" si="217"/>
        <v>0.14619943192786278</v>
      </c>
      <c r="T591" s="27">
        <f t="shared" ca="1" si="229"/>
        <v>10</v>
      </c>
      <c r="U591" s="5">
        <f t="shared" ca="1" si="230"/>
        <v>0.97291666666666687</v>
      </c>
      <c r="V591" s="27">
        <f t="shared" ca="1" si="231"/>
        <v>371</v>
      </c>
      <c r="W591" s="35">
        <f t="shared" ca="1" si="232"/>
        <v>44197.972916666673</v>
      </c>
      <c r="X591" s="6" t="str">
        <f t="shared" ca="1" si="233"/>
        <v>Early Arrival</v>
      </c>
      <c r="Y591" s="6">
        <f t="shared" ca="1" si="234"/>
        <v>3.0555555546015967E-2</v>
      </c>
      <c r="Z591" s="8">
        <f t="shared" ca="1" si="218"/>
        <v>0</v>
      </c>
      <c r="AA591" s="8">
        <f t="shared" ca="1" si="235"/>
        <v>44</v>
      </c>
      <c r="AB591" s="8">
        <f t="shared" ca="1" si="219"/>
        <v>140</v>
      </c>
    </row>
    <row r="592" spans="1:28">
      <c r="A592" s="3">
        <v>0.71527777777777801</v>
      </c>
      <c r="B592" s="34">
        <v>44197.715277777781</v>
      </c>
      <c r="C592" s="8">
        <f t="shared" ca="1" si="214"/>
        <v>0.35264588391240548</v>
      </c>
      <c r="D592" s="8">
        <f t="shared" ca="1" si="214"/>
        <v>0.18009117963984056</v>
      </c>
      <c r="E592">
        <f t="shared" ca="1" si="220"/>
        <v>4</v>
      </c>
      <c r="F592" s="6">
        <f t="shared" ca="1" si="221"/>
        <v>2.7777777777777779E-3</v>
      </c>
      <c r="G592" t="str">
        <f t="shared" ca="1" si="222"/>
        <v>Late</v>
      </c>
      <c r="H592" s="5">
        <f t="shared" ca="1" si="223"/>
        <v>0.71805555555555578</v>
      </c>
      <c r="I592">
        <f t="shared" ca="1" si="215"/>
        <v>0.2495239697912579</v>
      </c>
      <c r="J592">
        <f t="shared" ca="1" si="215"/>
        <v>0.77729891862265177</v>
      </c>
      <c r="K592">
        <f t="shared" ca="1" si="224"/>
        <v>28</v>
      </c>
      <c r="L592" s="5">
        <f t="shared" ca="1" si="225"/>
        <v>0.73750000000000027</v>
      </c>
      <c r="M592" s="27">
        <f t="shared" ca="1" si="216"/>
        <v>0.80020288412980534</v>
      </c>
      <c r="N592" s="27">
        <f t="shared" ca="1" si="216"/>
        <v>0.6568549219306461</v>
      </c>
      <c r="O592" s="8">
        <f t="shared" ca="1" si="226"/>
        <v>356</v>
      </c>
      <c r="P592" s="6">
        <f t="shared" ca="1" si="227"/>
        <v>0.24722222222222223</v>
      </c>
      <c r="Q592" s="5">
        <f t="shared" ca="1" si="228"/>
        <v>0.9847222222222225</v>
      </c>
      <c r="R592" s="27">
        <f t="shared" ca="1" si="217"/>
        <v>0.63106629739375553</v>
      </c>
      <c r="S592" s="27">
        <f t="shared" ca="1" si="217"/>
        <v>0.10652429140124231</v>
      </c>
      <c r="T592" s="27">
        <f t="shared" ca="1" si="229"/>
        <v>9</v>
      </c>
      <c r="U592" s="5">
        <f t="shared" ca="1" si="230"/>
        <v>0.99097222222222248</v>
      </c>
      <c r="V592" s="27">
        <f t="shared" ca="1" si="231"/>
        <v>397</v>
      </c>
      <c r="W592" s="35">
        <f t="shared" ca="1" si="232"/>
        <v>44197.990972222222</v>
      </c>
      <c r="X592" s="6" t="str">
        <f t="shared" ca="1" si="233"/>
        <v>Early Arrival</v>
      </c>
      <c r="Y592" s="6">
        <f t="shared" ca="1" si="234"/>
        <v>1.2499999997089617E-2</v>
      </c>
      <c r="Z592" s="8">
        <f t="shared" ca="1" si="218"/>
        <v>0</v>
      </c>
      <c r="AA592" s="8">
        <f t="shared" ca="1" si="235"/>
        <v>18</v>
      </c>
      <c r="AB592" s="8">
        <f t="shared" ca="1" si="219"/>
        <v>-180</v>
      </c>
    </row>
    <row r="593" spans="1:28">
      <c r="A593" s="11">
        <v>0.71527777777777801</v>
      </c>
      <c r="B593" s="34">
        <v>44197.715277777781</v>
      </c>
      <c r="C593" s="8">
        <f t="shared" ca="1" si="214"/>
        <v>3.8761558194158274E-2</v>
      </c>
      <c r="D593" s="8">
        <f t="shared" ca="1" si="214"/>
        <v>0.67739261817556828</v>
      </c>
      <c r="E593">
        <f t="shared" ca="1" si="220"/>
        <v>25</v>
      </c>
      <c r="F593" s="6">
        <f t="shared" ca="1" si="221"/>
        <v>1.7361111111111112E-2</v>
      </c>
      <c r="G593" t="str">
        <f t="shared" ca="1" si="222"/>
        <v>Late</v>
      </c>
      <c r="H593" s="5">
        <f t="shared" ca="1" si="223"/>
        <v>0.73263888888888917</v>
      </c>
      <c r="I593">
        <f t="shared" ca="1" si="215"/>
        <v>0.73968567231812377</v>
      </c>
      <c r="J593">
        <f t="shared" ca="1" si="215"/>
        <v>0.17849276941965386</v>
      </c>
      <c r="K593">
        <f t="shared" ca="1" si="224"/>
        <v>14</v>
      </c>
      <c r="L593" s="5">
        <f t="shared" ca="1" si="225"/>
        <v>0.74236111111111136</v>
      </c>
      <c r="M593" s="27">
        <f t="shared" ca="1" si="216"/>
        <v>0.52235083181439235</v>
      </c>
      <c r="N593" s="27">
        <f t="shared" ca="1" si="216"/>
        <v>0.46039528616788772</v>
      </c>
      <c r="O593" s="8">
        <f t="shared" ca="1" si="226"/>
        <v>342</v>
      </c>
      <c r="P593" s="6">
        <f t="shared" ca="1" si="227"/>
        <v>0.23750000000000002</v>
      </c>
      <c r="Q593" s="5">
        <f t="shared" ca="1" si="228"/>
        <v>0.9798611111111114</v>
      </c>
      <c r="R593" s="27">
        <f t="shared" ca="1" si="217"/>
        <v>0.935152866408267</v>
      </c>
      <c r="S593" s="27">
        <f t="shared" ca="1" si="217"/>
        <v>0.17692443955878778</v>
      </c>
      <c r="T593" s="27">
        <f t="shared" ca="1" si="229"/>
        <v>11</v>
      </c>
      <c r="U593" s="5">
        <f t="shared" ca="1" si="230"/>
        <v>0.98750000000000027</v>
      </c>
      <c r="V593" s="27">
        <f t="shared" ca="1" si="231"/>
        <v>392</v>
      </c>
      <c r="W593" s="35">
        <f t="shared" ca="1" si="232"/>
        <v>44197.987500000003</v>
      </c>
      <c r="X593" s="6" t="str">
        <f t="shared" ca="1" si="233"/>
        <v>Early Arrival</v>
      </c>
      <c r="Y593" s="6">
        <f t="shared" ca="1" si="234"/>
        <v>1.597222221607808E-2</v>
      </c>
      <c r="Z593" s="8">
        <f t="shared" ca="1" si="218"/>
        <v>0</v>
      </c>
      <c r="AA593" s="8">
        <f t="shared" ca="1" si="235"/>
        <v>23</v>
      </c>
      <c r="AB593" s="8">
        <f t="shared" ca="1" si="219"/>
        <v>-230</v>
      </c>
    </row>
    <row r="594" spans="1:28">
      <c r="A594" s="3">
        <v>0.71527777777777801</v>
      </c>
      <c r="B594" s="34">
        <v>44197.715277777781</v>
      </c>
      <c r="C594" s="8">
        <f t="shared" ca="1" si="214"/>
        <v>0.79695279018027265</v>
      </c>
      <c r="D594" s="8">
        <f t="shared" ca="1" si="214"/>
        <v>0.26458453610016519</v>
      </c>
      <c r="E594">
        <f t="shared" ca="1" si="220"/>
        <v>-1</v>
      </c>
      <c r="F594" s="6">
        <f t="shared" ca="1" si="221"/>
        <v>6.9444444444444447E-4</v>
      </c>
      <c r="G594" t="str">
        <f t="shared" ca="1" si="222"/>
        <v>Early Departure</v>
      </c>
      <c r="H594" s="5">
        <f t="shared" ca="1" si="223"/>
        <v>0.71458333333333357</v>
      </c>
      <c r="I594">
        <f t="shared" ca="1" si="215"/>
        <v>0.24427000646910624</v>
      </c>
      <c r="J594">
        <f t="shared" ca="1" si="215"/>
        <v>0.22075492030748001</v>
      </c>
      <c r="K594">
        <f t="shared" ca="1" si="224"/>
        <v>15</v>
      </c>
      <c r="L594" s="5">
        <f t="shared" ca="1" si="225"/>
        <v>0.7250000000000002</v>
      </c>
      <c r="M594" s="27">
        <f t="shared" ca="1" si="216"/>
        <v>0.65180373748583431</v>
      </c>
      <c r="N594" s="27">
        <f t="shared" ca="1" si="216"/>
        <v>0.77959323403039227</v>
      </c>
      <c r="O594" s="8">
        <f t="shared" ca="1" si="226"/>
        <v>367</v>
      </c>
      <c r="P594" s="6">
        <f t="shared" ca="1" si="227"/>
        <v>0.25486111111111109</v>
      </c>
      <c r="Q594" s="5">
        <f t="shared" ca="1" si="228"/>
        <v>0.97986111111111129</v>
      </c>
      <c r="R594" s="27">
        <f t="shared" ca="1" si="217"/>
        <v>0.29942984043357856</v>
      </c>
      <c r="S594" s="27">
        <f t="shared" ca="1" si="217"/>
        <v>0.50775876672112075</v>
      </c>
      <c r="T594" s="27">
        <f t="shared" ca="1" si="229"/>
        <v>21</v>
      </c>
      <c r="U594" s="5">
        <f t="shared" ca="1" si="230"/>
        <v>0.99444444444444458</v>
      </c>
      <c r="V594" s="27">
        <f t="shared" ca="1" si="231"/>
        <v>402</v>
      </c>
      <c r="W594" s="35">
        <f t="shared" ca="1" si="232"/>
        <v>44197.994444444448</v>
      </c>
      <c r="X594" s="6" t="str">
        <f t="shared" ca="1" si="233"/>
        <v>Early Arrival</v>
      </c>
      <c r="Y594" s="6">
        <f t="shared" ca="1" si="234"/>
        <v>9.0277777708251961E-3</v>
      </c>
      <c r="Z594" s="8">
        <f t="shared" ca="1" si="218"/>
        <v>0</v>
      </c>
      <c r="AA594" s="8">
        <f t="shared" ca="1" si="235"/>
        <v>13</v>
      </c>
      <c r="AB594" s="8">
        <f t="shared" ca="1" si="219"/>
        <v>-130</v>
      </c>
    </row>
    <row r="595" spans="1:28">
      <c r="A595" s="11">
        <v>0.71527777777777801</v>
      </c>
      <c r="B595" s="34">
        <v>44197.715277777781</v>
      </c>
      <c r="C595" s="8">
        <f t="shared" ref="C595:D658" ca="1" si="236">RAND()</f>
        <v>0.43180787082631344</v>
      </c>
      <c r="D595" s="8">
        <f t="shared" ca="1" si="236"/>
        <v>0.96268966705640346</v>
      </c>
      <c r="E595">
        <f t="shared" ca="1" si="220"/>
        <v>72</v>
      </c>
      <c r="F595" s="6">
        <f t="shared" ca="1" si="221"/>
        <v>4.9999999999999996E-2</v>
      </c>
      <c r="G595" t="str">
        <f t="shared" ca="1" si="222"/>
        <v>Late</v>
      </c>
      <c r="H595" s="5">
        <f t="shared" ca="1" si="223"/>
        <v>0.76527777777777806</v>
      </c>
      <c r="I595">
        <f t="shared" ref="I595:J658" ca="1" si="237">RAND()</f>
        <v>0.53389295035251771</v>
      </c>
      <c r="J595">
        <f t="shared" ca="1" si="237"/>
        <v>0.44574245231145804</v>
      </c>
      <c r="K595">
        <f t="shared" ca="1" si="224"/>
        <v>22</v>
      </c>
      <c r="L595" s="5">
        <f t="shared" ca="1" si="225"/>
        <v>0.78055555555555578</v>
      </c>
      <c r="M595" s="27">
        <f t="shared" ref="M595:N658" ca="1" si="238">RAND()</f>
        <v>0.33749890339139521</v>
      </c>
      <c r="N595" s="27">
        <f t="shared" ca="1" si="238"/>
        <v>9.3758360391935525E-2</v>
      </c>
      <c r="O595" s="8">
        <f t="shared" ca="1" si="226"/>
        <v>321</v>
      </c>
      <c r="P595" s="6">
        <f t="shared" ca="1" si="227"/>
        <v>0.22291666666666665</v>
      </c>
      <c r="Q595" s="5">
        <f t="shared" ca="1" si="228"/>
        <v>1.0034722222222223</v>
      </c>
      <c r="R595" s="27">
        <f t="shared" ref="R595:S658" ca="1" si="239">RAND()</f>
        <v>3.6941509450951981E-2</v>
      </c>
      <c r="S595" s="27">
        <f t="shared" ca="1" si="239"/>
        <v>8.5272839298983327E-2</v>
      </c>
      <c r="T595" s="27">
        <f t="shared" ca="1" si="229"/>
        <v>8</v>
      </c>
      <c r="U595" s="5">
        <f t="shared" ca="1" si="230"/>
        <v>1.0090277777777779</v>
      </c>
      <c r="V595" s="27">
        <f t="shared" ca="1" si="231"/>
        <v>423</v>
      </c>
      <c r="W595" s="35">
        <f t="shared" ca="1" si="232"/>
        <v>44198.009027777778</v>
      </c>
      <c r="X595" s="6" t="str">
        <f t="shared" ca="1" si="233"/>
        <v>Late</v>
      </c>
      <c r="Y595" s="6">
        <f t="shared" ca="1" si="234"/>
        <v>5.5555555591126904E-3</v>
      </c>
      <c r="Z595" s="8">
        <f t="shared" ca="1" si="218"/>
        <v>0</v>
      </c>
      <c r="AA595" s="8">
        <f t="shared" ca="1" si="235"/>
        <v>8</v>
      </c>
      <c r="AB595" s="8">
        <f t="shared" ca="1" si="219"/>
        <v>80</v>
      </c>
    </row>
    <row r="596" spans="1:28">
      <c r="A596" s="3">
        <v>0.71527777777777801</v>
      </c>
      <c r="B596" s="34">
        <v>44197.715277777781</v>
      </c>
      <c r="C596" s="8">
        <f t="shared" ca="1" si="236"/>
        <v>0.13238547408276702</v>
      </c>
      <c r="D596" s="8">
        <f t="shared" ca="1" si="236"/>
        <v>0.36670451329781195</v>
      </c>
      <c r="E596">
        <f t="shared" ca="1" si="220"/>
        <v>10</v>
      </c>
      <c r="F596" s="6">
        <f t="shared" ca="1" si="221"/>
        <v>6.9444444444444441E-3</v>
      </c>
      <c r="G596" t="str">
        <f t="shared" ca="1" si="222"/>
        <v>Late</v>
      </c>
      <c r="H596" s="5">
        <f t="shared" ca="1" si="223"/>
        <v>0.72222222222222243</v>
      </c>
      <c r="I596">
        <f t="shared" ca="1" si="237"/>
        <v>5.3651166668829964E-2</v>
      </c>
      <c r="J596">
        <f t="shared" ca="1" si="237"/>
        <v>0.53967741083219389</v>
      </c>
      <c r="K596">
        <f t="shared" ca="1" si="224"/>
        <v>23</v>
      </c>
      <c r="L596" s="5">
        <f t="shared" ca="1" si="225"/>
        <v>0.73819444444444471</v>
      </c>
      <c r="M596" s="27">
        <f t="shared" ca="1" si="238"/>
        <v>0.69661126560088671</v>
      </c>
      <c r="N596" s="27">
        <f t="shared" ca="1" si="238"/>
        <v>0.34772083708362667</v>
      </c>
      <c r="O596" s="8">
        <f t="shared" ca="1" si="226"/>
        <v>335</v>
      </c>
      <c r="P596" s="6">
        <f t="shared" ca="1" si="227"/>
        <v>0.23263888888888887</v>
      </c>
      <c r="Q596" s="5">
        <f t="shared" ca="1" si="228"/>
        <v>0.97083333333333355</v>
      </c>
      <c r="R596" s="27">
        <f t="shared" ca="1" si="239"/>
        <v>0.25591840706076729</v>
      </c>
      <c r="S596" s="27">
        <f t="shared" ca="1" si="239"/>
        <v>0.24878836596562592</v>
      </c>
      <c r="T596" s="27">
        <f t="shared" ca="1" si="229"/>
        <v>13</v>
      </c>
      <c r="U596" s="5">
        <f t="shared" ca="1" si="230"/>
        <v>0.97986111111111129</v>
      </c>
      <c r="V596" s="27">
        <f t="shared" ca="1" si="231"/>
        <v>381</v>
      </c>
      <c r="W596" s="35">
        <f t="shared" ca="1" si="232"/>
        <v>44197.979861111111</v>
      </c>
      <c r="X596" s="6" t="str">
        <f t="shared" ca="1" si="233"/>
        <v>Early Arrival</v>
      </c>
      <c r="Y596" s="6">
        <f t="shared" ca="1" si="234"/>
        <v>2.361111110803904E-2</v>
      </c>
      <c r="Z596" s="8">
        <f t="shared" ca="1" si="218"/>
        <v>0</v>
      </c>
      <c r="AA596" s="8">
        <f t="shared" ca="1" si="235"/>
        <v>34</v>
      </c>
      <c r="AB596" s="8">
        <f t="shared" ca="1" si="219"/>
        <v>40</v>
      </c>
    </row>
    <row r="597" spans="1:28">
      <c r="A597" s="11">
        <v>0.71527777777777801</v>
      </c>
      <c r="B597" s="34">
        <v>44197.715277777781</v>
      </c>
      <c r="C597" s="8">
        <f t="shared" ca="1" si="236"/>
        <v>0.8851129553460404</v>
      </c>
      <c r="D597" s="8">
        <f t="shared" ca="1" si="236"/>
        <v>0.80161545842397208</v>
      </c>
      <c r="E597">
        <f t="shared" ca="1" si="220"/>
        <v>-5</v>
      </c>
      <c r="F597" s="6">
        <f t="shared" ca="1" si="221"/>
        <v>3.472222222222222E-3</v>
      </c>
      <c r="G597" t="str">
        <f t="shared" ca="1" si="222"/>
        <v>Early Departure</v>
      </c>
      <c r="H597" s="5">
        <f t="shared" ca="1" si="223"/>
        <v>0.7118055555555558</v>
      </c>
      <c r="I597">
        <f t="shared" ca="1" si="237"/>
        <v>0.24377074692041401</v>
      </c>
      <c r="J597">
        <f t="shared" ca="1" si="237"/>
        <v>0.78063983364150435</v>
      </c>
      <c r="K597">
        <f t="shared" ca="1" si="224"/>
        <v>28</v>
      </c>
      <c r="L597" s="5">
        <f t="shared" ca="1" si="225"/>
        <v>0.73125000000000029</v>
      </c>
      <c r="M597" s="27">
        <f t="shared" ca="1" si="238"/>
        <v>0.60776877283894548</v>
      </c>
      <c r="N597" s="27">
        <f t="shared" ca="1" si="238"/>
        <v>0.19031787671367439</v>
      </c>
      <c r="O597" s="8">
        <f t="shared" ca="1" si="226"/>
        <v>326</v>
      </c>
      <c r="P597" s="6">
        <f t="shared" ca="1" si="227"/>
        <v>0.22638888888888889</v>
      </c>
      <c r="Q597" s="5">
        <f t="shared" ca="1" si="228"/>
        <v>0.95763888888888915</v>
      </c>
      <c r="R597" s="27">
        <f t="shared" ca="1" si="239"/>
        <v>0.16700796637481274</v>
      </c>
      <c r="S597" s="27">
        <f t="shared" ca="1" si="239"/>
        <v>0.76043367249271587</v>
      </c>
      <c r="T597" s="27">
        <f t="shared" ca="1" si="229"/>
        <v>32</v>
      </c>
      <c r="U597" s="5">
        <f t="shared" ca="1" si="230"/>
        <v>0.9798611111111114</v>
      </c>
      <c r="V597" s="27">
        <f t="shared" ca="1" si="231"/>
        <v>381</v>
      </c>
      <c r="W597" s="35">
        <f t="shared" ca="1" si="232"/>
        <v>44197.979861111111</v>
      </c>
      <c r="X597" s="6" t="str">
        <f t="shared" ca="1" si="233"/>
        <v>Early Arrival</v>
      </c>
      <c r="Y597" s="6">
        <f t="shared" ca="1" si="234"/>
        <v>2.361111110803904E-2</v>
      </c>
      <c r="Z597" s="8">
        <f t="shared" ca="1" si="218"/>
        <v>0</v>
      </c>
      <c r="AA597" s="8">
        <f t="shared" ca="1" si="235"/>
        <v>34</v>
      </c>
      <c r="AB597" s="8">
        <f t="shared" ca="1" si="219"/>
        <v>40</v>
      </c>
    </row>
    <row r="598" spans="1:28">
      <c r="A598" s="3">
        <v>0.71527777777777801</v>
      </c>
      <c r="B598" s="34">
        <v>44197.715277777781</v>
      </c>
      <c r="C598" s="8">
        <f t="shared" ca="1" si="236"/>
        <v>0.49059383951194779</v>
      </c>
      <c r="D598" s="8">
        <f t="shared" ca="1" si="236"/>
        <v>0.18993637246022721</v>
      </c>
      <c r="E598">
        <f t="shared" ca="1" si="220"/>
        <v>5</v>
      </c>
      <c r="F598" s="6">
        <f t="shared" ca="1" si="221"/>
        <v>3.472222222222222E-3</v>
      </c>
      <c r="G598" t="str">
        <f t="shared" ca="1" si="222"/>
        <v>Late</v>
      </c>
      <c r="H598" s="5">
        <f t="shared" ca="1" si="223"/>
        <v>0.71875000000000022</v>
      </c>
      <c r="I598">
        <f t="shared" ca="1" si="237"/>
        <v>0.50776521555058707</v>
      </c>
      <c r="J598">
        <f t="shared" ca="1" si="237"/>
        <v>0.66234189930491338</v>
      </c>
      <c r="K598">
        <f t="shared" ca="1" si="224"/>
        <v>29</v>
      </c>
      <c r="L598" s="5">
        <f t="shared" ca="1" si="225"/>
        <v>0.73888888888888915</v>
      </c>
      <c r="M598" s="27">
        <f t="shared" ca="1" si="238"/>
        <v>0.98780453987806982</v>
      </c>
      <c r="N598" s="27">
        <f t="shared" ca="1" si="238"/>
        <v>0.81321791618186501</v>
      </c>
      <c r="O598" s="8">
        <f t="shared" ca="1" si="226"/>
        <v>370</v>
      </c>
      <c r="P598" s="6">
        <f t="shared" ca="1" si="227"/>
        <v>0.25694444444444448</v>
      </c>
      <c r="Q598" s="5">
        <f t="shared" ca="1" si="228"/>
        <v>0.99583333333333357</v>
      </c>
      <c r="R598" s="27">
        <f t="shared" ca="1" si="239"/>
        <v>0.37747051195702064</v>
      </c>
      <c r="S598" s="27">
        <f t="shared" ca="1" si="239"/>
        <v>0.88622828901960593</v>
      </c>
      <c r="T598" s="27">
        <f t="shared" ca="1" si="229"/>
        <v>39</v>
      </c>
      <c r="U598" s="5">
        <f t="shared" ca="1" si="230"/>
        <v>1.0229166666666669</v>
      </c>
      <c r="V598" s="27">
        <f t="shared" ca="1" si="231"/>
        <v>443</v>
      </c>
      <c r="W598" s="35">
        <f t="shared" ca="1" si="232"/>
        <v>44198.022916666669</v>
      </c>
      <c r="X598" s="6" t="str">
        <f t="shared" ca="1" si="233"/>
        <v>Late</v>
      </c>
      <c r="Y598" s="6">
        <f t="shared" ca="1" si="234"/>
        <v>1.9444444449618459E-2</v>
      </c>
      <c r="Z598" s="8">
        <f t="shared" ca="1" si="218"/>
        <v>0</v>
      </c>
      <c r="AA598" s="8">
        <f t="shared" ca="1" si="235"/>
        <v>28</v>
      </c>
      <c r="AB598" s="8">
        <f t="shared" ca="1" si="219"/>
        <v>280</v>
      </c>
    </row>
    <row r="599" spans="1:28">
      <c r="A599" s="11">
        <v>0.71527777777777801</v>
      </c>
      <c r="B599" s="34">
        <v>44197.715277777781</v>
      </c>
      <c r="C599" s="8">
        <f t="shared" ca="1" si="236"/>
        <v>0.9554678978454777</v>
      </c>
      <c r="D599" s="8">
        <f t="shared" ca="1" si="236"/>
        <v>0.18149836214588744</v>
      </c>
      <c r="E599">
        <f t="shared" ca="1" si="220"/>
        <v>0</v>
      </c>
      <c r="F599" s="6">
        <f t="shared" ca="1" si="221"/>
        <v>0</v>
      </c>
      <c r="G599" t="str">
        <f t="shared" ca="1" si="222"/>
        <v>On Time</v>
      </c>
      <c r="H599" s="5">
        <f t="shared" ca="1" si="223"/>
        <v>0.71527777777777801</v>
      </c>
      <c r="I599">
        <f t="shared" ca="1" si="237"/>
        <v>0.10042350935435485</v>
      </c>
      <c r="J599">
        <f t="shared" ca="1" si="237"/>
        <v>0.3139176223131479</v>
      </c>
      <c r="K599">
        <f t="shared" ca="1" si="224"/>
        <v>18</v>
      </c>
      <c r="L599" s="5">
        <f t="shared" ca="1" si="225"/>
        <v>0.72777777777777797</v>
      </c>
      <c r="M599" s="27">
        <f t="shared" ca="1" si="238"/>
        <v>0.72813928766217351</v>
      </c>
      <c r="N599" s="27">
        <f t="shared" ca="1" si="238"/>
        <v>0.76079922684310153</v>
      </c>
      <c r="O599" s="8">
        <f t="shared" ca="1" si="226"/>
        <v>365</v>
      </c>
      <c r="P599" s="6">
        <f t="shared" ca="1" si="227"/>
        <v>0.25347222222222221</v>
      </c>
      <c r="Q599" s="5">
        <f t="shared" ca="1" si="228"/>
        <v>0.98125000000000018</v>
      </c>
      <c r="R599" s="27">
        <f t="shared" ca="1" si="239"/>
        <v>0.58791905488545537</v>
      </c>
      <c r="S599" s="27">
        <f t="shared" ca="1" si="239"/>
        <v>8.6641240610807357E-2</v>
      </c>
      <c r="T599" s="27">
        <f t="shared" ca="1" si="229"/>
        <v>8</v>
      </c>
      <c r="U599" s="5">
        <f t="shared" ca="1" si="230"/>
        <v>0.98680555555555571</v>
      </c>
      <c r="V599" s="27">
        <f t="shared" ca="1" si="231"/>
        <v>391</v>
      </c>
      <c r="W599" s="35">
        <f t="shared" ca="1" si="232"/>
        <v>44197.986805555556</v>
      </c>
      <c r="X599" s="6" t="str">
        <f t="shared" ca="1" si="233"/>
        <v>Early Arrival</v>
      </c>
      <c r="Y599" s="6">
        <f t="shared" ca="1" si="234"/>
        <v>1.6666666662786156E-2</v>
      </c>
      <c r="Z599" s="8">
        <f t="shared" ca="1" si="218"/>
        <v>0</v>
      </c>
      <c r="AA599" s="8">
        <f t="shared" ca="1" si="235"/>
        <v>24</v>
      </c>
      <c r="AB599" s="8">
        <f t="shared" ca="1" si="219"/>
        <v>-240</v>
      </c>
    </row>
    <row r="600" spans="1:28">
      <c r="A600" s="3">
        <v>0.71527777777777801</v>
      </c>
      <c r="B600" s="34">
        <v>44197.715277777781</v>
      </c>
      <c r="C600" s="8">
        <f t="shared" ca="1" si="236"/>
        <v>0.70841202338851084</v>
      </c>
      <c r="D600" s="8">
        <f t="shared" ca="1" si="236"/>
        <v>0.36947218048396258</v>
      </c>
      <c r="E600">
        <f t="shared" ca="1" si="220"/>
        <v>-1</v>
      </c>
      <c r="F600" s="6">
        <f t="shared" ca="1" si="221"/>
        <v>6.9444444444444447E-4</v>
      </c>
      <c r="G600" t="str">
        <f t="shared" ca="1" si="222"/>
        <v>Early Departure</v>
      </c>
      <c r="H600" s="5">
        <f t="shared" ca="1" si="223"/>
        <v>0.71458333333333357</v>
      </c>
      <c r="I600">
        <f t="shared" ca="1" si="237"/>
        <v>8.0582756435652936E-2</v>
      </c>
      <c r="J600">
        <f t="shared" ca="1" si="237"/>
        <v>0.7601662000829531</v>
      </c>
      <c r="K600">
        <f t="shared" ca="1" si="224"/>
        <v>27</v>
      </c>
      <c r="L600" s="5">
        <f t="shared" ca="1" si="225"/>
        <v>0.73333333333333361</v>
      </c>
      <c r="M600" s="27">
        <f t="shared" ca="1" si="238"/>
        <v>0.95095872147032823</v>
      </c>
      <c r="N600" s="27">
        <f t="shared" ca="1" si="238"/>
        <v>0.87818698090254188</v>
      </c>
      <c r="O600" s="8">
        <f t="shared" ca="1" si="226"/>
        <v>378</v>
      </c>
      <c r="P600" s="6">
        <f t="shared" ca="1" si="227"/>
        <v>0.26250000000000001</v>
      </c>
      <c r="Q600" s="5">
        <f t="shared" ca="1" si="228"/>
        <v>0.99583333333333357</v>
      </c>
      <c r="R600" s="27">
        <f t="shared" ca="1" si="239"/>
        <v>0.49676016328936345</v>
      </c>
      <c r="S600" s="27">
        <f t="shared" ca="1" si="239"/>
        <v>0.99536574520405152</v>
      </c>
      <c r="T600" s="27">
        <f t="shared" ca="1" si="229"/>
        <v>53</v>
      </c>
      <c r="U600" s="5">
        <f t="shared" ca="1" si="230"/>
        <v>1.0326388888888891</v>
      </c>
      <c r="V600" s="27">
        <f t="shared" ca="1" si="231"/>
        <v>457</v>
      </c>
      <c r="W600" s="35">
        <f t="shared" ca="1" si="232"/>
        <v>44198.032638888893</v>
      </c>
      <c r="X600" s="6" t="str">
        <f t="shared" ca="1" si="233"/>
        <v>Late</v>
      </c>
      <c r="Y600" s="6">
        <f t="shared" ca="1" si="234"/>
        <v>2.9166666674427688E-2</v>
      </c>
      <c r="Z600" s="8">
        <f t="shared" ca="1" si="218"/>
        <v>0</v>
      </c>
      <c r="AA600" s="8">
        <f t="shared" ca="1" si="235"/>
        <v>42</v>
      </c>
      <c r="AB600" s="8">
        <f t="shared" ca="1" si="219"/>
        <v>420</v>
      </c>
    </row>
    <row r="601" spans="1:28">
      <c r="A601" s="11">
        <v>0.71527777777777801</v>
      </c>
      <c r="B601" s="34">
        <v>44197.715277777781</v>
      </c>
      <c r="C601" s="8">
        <f t="shared" ca="1" si="236"/>
        <v>0.70240551442342836</v>
      </c>
      <c r="D601" s="8">
        <f t="shared" ca="1" si="236"/>
        <v>0.99434519894567086</v>
      </c>
      <c r="E601">
        <f t="shared" ca="1" si="220"/>
        <v>-16</v>
      </c>
      <c r="F601" s="6">
        <f t="shared" ca="1" si="221"/>
        <v>1.1111111111111112E-2</v>
      </c>
      <c r="G601" t="str">
        <f t="shared" ca="1" si="222"/>
        <v>Early Departure</v>
      </c>
      <c r="H601" s="5">
        <f t="shared" ca="1" si="223"/>
        <v>0.70416666666666694</v>
      </c>
      <c r="I601">
        <f t="shared" ca="1" si="237"/>
        <v>0.86611803929532194</v>
      </c>
      <c r="J601">
        <f t="shared" ca="1" si="237"/>
        <v>0.56190771972287301</v>
      </c>
      <c r="K601">
        <f t="shared" ca="1" si="224"/>
        <v>25</v>
      </c>
      <c r="L601" s="5">
        <f t="shared" ca="1" si="225"/>
        <v>0.7215277777777781</v>
      </c>
      <c r="M601" s="27">
        <f t="shared" ca="1" si="238"/>
        <v>0.88891323895893293</v>
      </c>
      <c r="N601" s="27">
        <f t="shared" ca="1" si="238"/>
        <v>0.8932569118227297</v>
      </c>
      <c r="O601" s="8">
        <f t="shared" ca="1" si="226"/>
        <v>380</v>
      </c>
      <c r="P601" s="6">
        <f t="shared" ca="1" si="227"/>
        <v>0.2638888888888889</v>
      </c>
      <c r="Q601" s="5">
        <f t="shared" ca="1" si="228"/>
        <v>0.98541666666666705</v>
      </c>
      <c r="R601" s="27">
        <f t="shared" ca="1" si="239"/>
        <v>0.21612102849269588</v>
      </c>
      <c r="S601" s="27">
        <f t="shared" ca="1" si="239"/>
        <v>0.79632581727550666</v>
      </c>
      <c r="T601" s="27">
        <f t="shared" ca="1" si="229"/>
        <v>33</v>
      </c>
      <c r="U601" s="5">
        <f t="shared" ca="1" si="230"/>
        <v>1.0083333333333337</v>
      </c>
      <c r="V601" s="27">
        <f t="shared" ca="1" si="231"/>
        <v>422</v>
      </c>
      <c r="W601" s="35">
        <f t="shared" ca="1" si="232"/>
        <v>44198.008333333339</v>
      </c>
      <c r="X601" s="6" t="str">
        <f t="shared" ca="1" si="233"/>
        <v>Late</v>
      </c>
      <c r="Y601" s="6">
        <f t="shared" ca="1" si="234"/>
        <v>4.8611111196805723E-3</v>
      </c>
      <c r="Z601" s="8">
        <f t="shared" ca="1" si="218"/>
        <v>0</v>
      </c>
      <c r="AA601" s="8">
        <f t="shared" ca="1" si="235"/>
        <v>7</v>
      </c>
      <c r="AB601" s="8">
        <f t="shared" ca="1" si="219"/>
        <v>70</v>
      </c>
    </row>
    <row r="602" spans="1:28">
      <c r="A602" s="3">
        <v>0.71527777777777801</v>
      </c>
      <c r="B602" s="34">
        <v>44197.715277777781</v>
      </c>
      <c r="C602" s="8">
        <f t="shared" ca="1" si="236"/>
        <v>0.33716319180944454</v>
      </c>
      <c r="D602" s="8">
        <f t="shared" ca="1" si="236"/>
        <v>9.3411874586804999E-2</v>
      </c>
      <c r="E602">
        <f t="shared" ca="1" si="220"/>
        <v>2</v>
      </c>
      <c r="F602" s="6">
        <f t="shared" ca="1" si="221"/>
        <v>1.3888888888888889E-3</v>
      </c>
      <c r="G602" t="str">
        <f t="shared" ca="1" si="222"/>
        <v>Late</v>
      </c>
      <c r="H602" s="5">
        <f t="shared" ca="1" si="223"/>
        <v>0.7166666666666669</v>
      </c>
      <c r="I602">
        <f t="shared" ca="1" si="237"/>
        <v>0.77971123626166017</v>
      </c>
      <c r="J602">
        <f t="shared" ca="1" si="237"/>
        <v>0.85050585930214606</v>
      </c>
      <c r="K602">
        <f t="shared" ca="1" si="224"/>
        <v>38</v>
      </c>
      <c r="L602" s="5">
        <f t="shared" ca="1" si="225"/>
        <v>0.7430555555555558</v>
      </c>
      <c r="M602" s="27">
        <f t="shared" ca="1" si="238"/>
        <v>0.59804054926953398</v>
      </c>
      <c r="N602" s="27">
        <f t="shared" ca="1" si="238"/>
        <v>0.5043264872730443</v>
      </c>
      <c r="O602" s="8">
        <f t="shared" ca="1" si="226"/>
        <v>345</v>
      </c>
      <c r="P602" s="6">
        <f t="shared" ca="1" si="227"/>
        <v>0.23958333333333334</v>
      </c>
      <c r="Q602" s="5">
        <f t="shared" ca="1" si="228"/>
        <v>0.98263888888888917</v>
      </c>
      <c r="R602" s="27">
        <f t="shared" ca="1" si="239"/>
        <v>0.20240685591096741</v>
      </c>
      <c r="S602" s="27">
        <f t="shared" ca="1" si="239"/>
        <v>0.9977331173369971</v>
      </c>
      <c r="T602" s="27">
        <f t="shared" ca="1" si="229"/>
        <v>54</v>
      </c>
      <c r="U602" s="5">
        <f t="shared" ca="1" si="230"/>
        <v>1.0201388888888892</v>
      </c>
      <c r="V602" s="27">
        <f t="shared" ca="1" si="231"/>
        <v>439</v>
      </c>
      <c r="W602" s="35">
        <f t="shared" ca="1" si="232"/>
        <v>44198.020138888889</v>
      </c>
      <c r="X602" s="6" t="str">
        <f t="shared" ca="1" si="233"/>
        <v>Late</v>
      </c>
      <c r="Y602" s="6">
        <f t="shared" ca="1" si="234"/>
        <v>1.6666666670062114E-2</v>
      </c>
      <c r="Z602" s="8">
        <f t="shared" ca="1" si="218"/>
        <v>0</v>
      </c>
      <c r="AA602" s="8">
        <f t="shared" ca="1" si="235"/>
        <v>24</v>
      </c>
      <c r="AB602" s="8">
        <f t="shared" ca="1" si="219"/>
        <v>240</v>
      </c>
    </row>
    <row r="603" spans="1:28">
      <c r="A603" s="11">
        <v>0.71527777777777801</v>
      </c>
      <c r="B603" s="34">
        <v>44197.715277777781</v>
      </c>
      <c r="C603" s="8">
        <f t="shared" ca="1" si="236"/>
        <v>0.91603715373813133</v>
      </c>
      <c r="D603" s="8">
        <f t="shared" ca="1" si="236"/>
        <v>0.11837286520047707</v>
      </c>
      <c r="E603">
        <f t="shared" ca="1" si="220"/>
        <v>0</v>
      </c>
      <c r="F603" s="6">
        <f t="shared" ca="1" si="221"/>
        <v>0</v>
      </c>
      <c r="G603" t="str">
        <f t="shared" ca="1" si="222"/>
        <v>On Time</v>
      </c>
      <c r="H603" s="5">
        <f t="shared" ca="1" si="223"/>
        <v>0.71527777777777801</v>
      </c>
      <c r="I603">
        <f t="shared" ca="1" si="237"/>
        <v>0.63715039349078995</v>
      </c>
      <c r="J603">
        <f t="shared" ca="1" si="237"/>
        <v>0.43867367307286331</v>
      </c>
      <c r="K603">
        <f t="shared" ca="1" si="224"/>
        <v>22</v>
      </c>
      <c r="L603" s="5">
        <f t="shared" ca="1" si="225"/>
        <v>0.73055555555555574</v>
      </c>
      <c r="M603" s="27">
        <f t="shared" ca="1" si="238"/>
        <v>0.56672796329779451</v>
      </c>
      <c r="N603" s="27">
        <f t="shared" ca="1" si="238"/>
        <v>0.14902666971421985</v>
      </c>
      <c r="O603" s="8">
        <f t="shared" ca="1" si="226"/>
        <v>324</v>
      </c>
      <c r="P603" s="6">
        <f t="shared" ca="1" si="227"/>
        <v>0.22500000000000001</v>
      </c>
      <c r="Q603" s="5">
        <f t="shared" ca="1" si="228"/>
        <v>0.95555555555555571</v>
      </c>
      <c r="R603" s="27">
        <f t="shared" ca="1" si="239"/>
        <v>0.73309625550357571</v>
      </c>
      <c r="S603" s="27">
        <f t="shared" ca="1" si="239"/>
        <v>0.84406911620828828</v>
      </c>
      <c r="T603" s="27">
        <f t="shared" ca="1" si="229"/>
        <v>36</v>
      </c>
      <c r="U603" s="5">
        <f t="shared" ca="1" si="230"/>
        <v>0.98055555555555574</v>
      </c>
      <c r="V603" s="27">
        <f t="shared" ca="1" si="231"/>
        <v>382</v>
      </c>
      <c r="W603" s="35">
        <f t="shared" ca="1" si="232"/>
        <v>44197.980555555558</v>
      </c>
      <c r="X603" s="6" t="str">
        <f t="shared" ca="1" si="233"/>
        <v>Early Arrival</v>
      </c>
      <c r="Y603" s="6">
        <f t="shared" ca="1" si="234"/>
        <v>2.2916666661330964E-2</v>
      </c>
      <c r="Z603" s="8">
        <f t="shared" ca="1" si="218"/>
        <v>0</v>
      </c>
      <c r="AA603" s="8">
        <f t="shared" ca="1" si="235"/>
        <v>33</v>
      </c>
      <c r="AB603" s="8">
        <f t="shared" ca="1" si="219"/>
        <v>30</v>
      </c>
    </row>
    <row r="604" spans="1:28">
      <c r="A604" s="3">
        <v>0.71527777777777801</v>
      </c>
      <c r="B604" s="34">
        <v>44197.715277777781</v>
      </c>
      <c r="C604" s="8">
        <f t="shared" ca="1" si="236"/>
        <v>3.0092558175169315E-2</v>
      </c>
      <c r="D604" s="8">
        <f t="shared" ca="1" si="236"/>
        <v>0.58990473490909223</v>
      </c>
      <c r="E604">
        <f t="shared" ca="1" si="220"/>
        <v>20</v>
      </c>
      <c r="F604" s="6">
        <f t="shared" ca="1" si="221"/>
        <v>1.3888888888888888E-2</v>
      </c>
      <c r="G604" t="str">
        <f t="shared" ca="1" si="222"/>
        <v>Late</v>
      </c>
      <c r="H604" s="5">
        <f t="shared" ca="1" si="223"/>
        <v>0.72916666666666685</v>
      </c>
      <c r="I604">
        <f t="shared" ca="1" si="237"/>
        <v>0.25442132310698518</v>
      </c>
      <c r="J604">
        <f t="shared" ca="1" si="237"/>
        <v>0.47376719803115463</v>
      </c>
      <c r="K604">
        <f t="shared" ca="1" si="224"/>
        <v>22</v>
      </c>
      <c r="L604" s="5">
        <f t="shared" ca="1" si="225"/>
        <v>0.74444444444444458</v>
      </c>
      <c r="M604" s="27">
        <f t="shared" ca="1" si="238"/>
        <v>0.84832171698473435</v>
      </c>
      <c r="N604" s="27">
        <f t="shared" ca="1" si="238"/>
        <v>0.8699201539121042</v>
      </c>
      <c r="O604" s="8">
        <f t="shared" ca="1" si="226"/>
        <v>377</v>
      </c>
      <c r="P604" s="6">
        <f t="shared" ca="1" si="227"/>
        <v>0.26180555555555557</v>
      </c>
      <c r="Q604" s="5">
        <f t="shared" ca="1" si="228"/>
        <v>1.0062500000000001</v>
      </c>
      <c r="R604" s="27">
        <f t="shared" ca="1" si="239"/>
        <v>0.29101044640642437</v>
      </c>
      <c r="S604" s="27">
        <f t="shared" ca="1" si="239"/>
        <v>0.55485664734753071</v>
      </c>
      <c r="T604" s="27">
        <f t="shared" ca="1" si="229"/>
        <v>23</v>
      </c>
      <c r="U604" s="5">
        <f t="shared" ca="1" si="230"/>
        <v>1.0222222222222224</v>
      </c>
      <c r="V604" s="27">
        <f t="shared" ca="1" si="231"/>
        <v>442</v>
      </c>
      <c r="W604" s="35">
        <f t="shared" ca="1" si="232"/>
        <v>44198.022222222222</v>
      </c>
      <c r="X604" s="6" t="str">
        <f t="shared" ca="1" si="233"/>
        <v>Late</v>
      </c>
      <c r="Y604" s="6">
        <f t="shared" ca="1" si="234"/>
        <v>1.8750000002910383E-2</v>
      </c>
      <c r="Z604" s="8">
        <f t="shared" ca="1" si="218"/>
        <v>0</v>
      </c>
      <c r="AA604" s="8">
        <f t="shared" ca="1" si="235"/>
        <v>27</v>
      </c>
      <c r="AB604" s="8">
        <f t="shared" ca="1" si="219"/>
        <v>270</v>
      </c>
    </row>
    <row r="605" spans="1:28">
      <c r="A605" s="11">
        <v>0.71527777777777801</v>
      </c>
      <c r="B605" s="34">
        <v>44197.715277777781</v>
      </c>
      <c r="C605" s="8">
        <f t="shared" ca="1" si="236"/>
        <v>0.93130819550085264</v>
      </c>
      <c r="D605" s="8">
        <f t="shared" ca="1" si="236"/>
        <v>0.63847035526238083</v>
      </c>
      <c r="E605">
        <f t="shared" ca="1" si="220"/>
        <v>0</v>
      </c>
      <c r="F605" s="6">
        <f t="shared" ca="1" si="221"/>
        <v>0</v>
      </c>
      <c r="G605" t="str">
        <f t="shared" ca="1" si="222"/>
        <v>On Time</v>
      </c>
      <c r="H605" s="5">
        <f t="shared" ca="1" si="223"/>
        <v>0.71527777777777801</v>
      </c>
      <c r="I605">
        <f t="shared" ca="1" si="237"/>
        <v>0.97575128821634716</v>
      </c>
      <c r="J605">
        <f t="shared" ca="1" si="237"/>
        <v>0.61025817211799682</v>
      </c>
      <c r="K605">
        <f t="shared" ca="1" si="224"/>
        <v>27</v>
      </c>
      <c r="L605" s="5">
        <f t="shared" ca="1" si="225"/>
        <v>0.73402777777777806</v>
      </c>
      <c r="M605" s="27">
        <f t="shared" ca="1" si="238"/>
        <v>0.40130277598620567</v>
      </c>
      <c r="N605" s="27">
        <f t="shared" ca="1" si="238"/>
        <v>0.61807460072529119</v>
      </c>
      <c r="O605" s="8">
        <f t="shared" ca="1" si="226"/>
        <v>353</v>
      </c>
      <c r="P605" s="6">
        <f t="shared" ca="1" si="227"/>
        <v>0.24513888888888888</v>
      </c>
      <c r="Q605" s="5">
        <f t="shared" ca="1" si="228"/>
        <v>0.97916666666666696</v>
      </c>
      <c r="R605" s="27">
        <f t="shared" ca="1" si="239"/>
        <v>0.26175649911274645</v>
      </c>
      <c r="S605" s="27">
        <f t="shared" ca="1" si="239"/>
        <v>0.75764406168308818</v>
      </c>
      <c r="T605" s="27">
        <f t="shared" ca="1" si="229"/>
        <v>31</v>
      </c>
      <c r="U605" s="5">
        <f t="shared" ca="1" si="230"/>
        <v>1.0006944444444448</v>
      </c>
      <c r="V605" s="27">
        <f t="shared" ca="1" si="231"/>
        <v>411</v>
      </c>
      <c r="W605" s="35">
        <f t="shared" ca="1" si="232"/>
        <v>44198.000694444447</v>
      </c>
      <c r="X605" s="6" t="str">
        <f t="shared" ca="1" si="233"/>
        <v>Early Arrival</v>
      </c>
      <c r="Y605" s="6">
        <f t="shared" ca="1" si="234"/>
        <v>2.7777777722803876E-3</v>
      </c>
      <c r="Z605" s="8">
        <f t="shared" ca="1" si="218"/>
        <v>0</v>
      </c>
      <c r="AA605" s="8">
        <f t="shared" ca="1" si="235"/>
        <v>4</v>
      </c>
      <c r="AB605" s="8">
        <f t="shared" ca="1" si="219"/>
        <v>-40</v>
      </c>
    </row>
    <row r="606" spans="1:28">
      <c r="A606" s="3">
        <v>0.71527777777777801</v>
      </c>
      <c r="B606" s="34">
        <v>44197.715277777781</v>
      </c>
      <c r="C606" s="8">
        <f t="shared" ca="1" si="236"/>
        <v>0.66992639266683973</v>
      </c>
      <c r="D606" s="8">
        <f t="shared" ca="1" si="236"/>
        <v>0.74760934399058754</v>
      </c>
      <c r="E606">
        <f t="shared" ca="1" si="220"/>
        <v>-4</v>
      </c>
      <c r="F606" s="6">
        <f t="shared" ca="1" si="221"/>
        <v>2.7777777777777779E-3</v>
      </c>
      <c r="G606" t="str">
        <f t="shared" ca="1" si="222"/>
        <v>Early Departure</v>
      </c>
      <c r="H606" s="5">
        <f t="shared" ca="1" si="223"/>
        <v>0.71250000000000024</v>
      </c>
      <c r="I606">
        <f t="shared" ca="1" si="237"/>
        <v>9.1353077816257455E-3</v>
      </c>
      <c r="J606">
        <f t="shared" ca="1" si="237"/>
        <v>0.32582360245934516</v>
      </c>
      <c r="K606">
        <f t="shared" ca="1" si="224"/>
        <v>18</v>
      </c>
      <c r="L606" s="5">
        <f t="shared" ca="1" si="225"/>
        <v>0.7250000000000002</v>
      </c>
      <c r="M606" s="27">
        <f t="shared" ca="1" si="238"/>
        <v>0.67598882686693185</v>
      </c>
      <c r="N606" s="27">
        <f t="shared" ca="1" si="238"/>
        <v>5.6434737890405207E-2</v>
      </c>
      <c r="O606" s="8">
        <f t="shared" ca="1" si="226"/>
        <v>319</v>
      </c>
      <c r="P606" s="6">
        <f t="shared" ca="1" si="227"/>
        <v>0.22152777777777777</v>
      </c>
      <c r="Q606" s="5">
        <f t="shared" ca="1" si="228"/>
        <v>0.94652777777777797</v>
      </c>
      <c r="R606" s="27">
        <f t="shared" ca="1" si="239"/>
        <v>0.88551026982841297</v>
      </c>
      <c r="S606" s="27">
        <f t="shared" ca="1" si="239"/>
        <v>0.35474873762974546</v>
      </c>
      <c r="T606" s="27">
        <f t="shared" ca="1" si="229"/>
        <v>16</v>
      </c>
      <c r="U606" s="5">
        <f t="shared" ca="1" si="230"/>
        <v>0.95763888888888904</v>
      </c>
      <c r="V606" s="27">
        <f t="shared" ca="1" si="231"/>
        <v>349</v>
      </c>
      <c r="W606" s="35">
        <f t="shared" ca="1" si="232"/>
        <v>44197.957638888889</v>
      </c>
      <c r="X606" s="6" t="str">
        <f t="shared" ca="1" si="233"/>
        <v>Early Arrival</v>
      </c>
      <c r="Y606" s="6">
        <f t="shared" ca="1" si="234"/>
        <v>4.5833333329937886E-2</v>
      </c>
      <c r="Z606" s="8">
        <f t="shared" ca="1" si="218"/>
        <v>1</v>
      </c>
      <c r="AA606" s="8">
        <f t="shared" ca="1" si="235"/>
        <v>6</v>
      </c>
      <c r="AB606" s="8">
        <f t="shared" ca="1" si="219"/>
        <v>360</v>
      </c>
    </row>
    <row r="607" spans="1:28">
      <c r="A607" s="11">
        <v>0.71527777777777801</v>
      </c>
      <c r="B607" s="34">
        <v>44197.715277777781</v>
      </c>
      <c r="C607" s="8">
        <f t="shared" ca="1" si="236"/>
        <v>7.5563332162346231E-2</v>
      </c>
      <c r="D607" s="8">
        <f t="shared" ca="1" si="236"/>
        <v>0.71259624619022577</v>
      </c>
      <c r="E607">
        <f t="shared" ca="1" si="220"/>
        <v>27</v>
      </c>
      <c r="F607" s="6">
        <f t="shared" ca="1" si="221"/>
        <v>1.8749999999999999E-2</v>
      </c>
      <c r="G607" t="str">
        <f t="shared" ca="1" si="222"/>
        <v>Late</v>
      </c>
      <c r="H607" s="5">
        <f t="shared" ca="1" si="223"/>
        <v>0.73402777777777806</v>
      </c>
      <c r="I607">
        <f t="shared" ca="1" si="237"/>
        <v>0.23341713137737841</v>
      </c>
      <c r="J607">
        <f t="shared" ca="1" si="237"/>
        <v>0.86254039606784194</v>
      </c>
      <c r="K607">
        <f t="shared" ca="1" si="224"/>
        <v>29</v>
      </c>
      <c r="L607" s="5">
        <f t="shared" ca="1" si="225"/>
        <v>0.75416666666666698</v>
      </c>
      <c r="M607" s="27">
        <f t="shared" ca="1" si="238"/>
        <v>0.76661858278253758</v>
      </c>
      <c r="N607" s="27">
        <f t="shared" ca="1" si="238"/>
        <v>0.44131660513301108</v>
      </c>
      <c r="O607" s="8">
        <f t="shared" ca="1" si="226"/>
        <v>341</v>
      </c>
      <c r="P607" s="6">
        <f t="shared" ca="1" si="227"/>
        <v>0.23680555555555557</v>
      </c>
      <c r="Q607" s="5">
        <f t="shared" ca="1" si="228"/>
        <v>0.99097222222222259</v>
      </c>
      <c r="R607" s="27">
        <f t="shared" ca="1" si="239"/>
        <v>0.98792861939559851</v>
      </c>
      <c r="S607" s="27">
        <f t="shared" ca="1" si="239"/>
        <v>0.79065980423757731</v>
      </c>
      <c r="T607" s="27">
        <f t="shared" ca="1" si="229"/>
        <v>33</v>
      </c>
      <c r="U607" s="5">
        <f t="shared" ca="1" si="230"/>
        <v>1.0138888888888893</v>
      </c>
      <c r="V607" s="27">
        <f t="shared" ca="1" si="231"/>
        <v>430</v>
      </c>
      <c r="W607" s="35">
        <f t="shared" ca="1" si="232"/>
        <v>44198.013888888891</v>
      </c>
      <c r="X607" s="6" t="str">
        <f t="shared" ca="1" si="233"/>
        <v>Late</v>
      </c>
      <c r="Y607" s="6">
        <f t="shared" ca="1" si="234"/>
        <v>1.0416666671517305E-2</v>
      </c>
      <c r="Z607" s="8">
        <f t="shared" ca="1" si="218"/>
        <v>0</v>
      </c>
      <c r="AA607" s="8">
        <f t="shared" ca="1" si="235"/>
        <v>15</v>
      </c>
      <c r="AB607" s="8">
        <f t="shared" ca="1" si="219"/>
        <v>150</v>
      </c>
    </row>
    <row r="608" spans="1:28">
      <c r="A608" s="3">
        <v>0.71527777777777801</v>
      </c>
      <c r="B608" s="34">
        <v>44197.715277777781</v>
      </c>
      <c r="C608" s="8">
        <f t="shared" ca="1" si="236"/>
        <v>0.52177712077152849</v>
      </c>
      <c r="D608" s="8">
        <f t="shared" ca="1" si="236"/>
        <v>0.60007676311013736</v>
      </c>
      <c r="E608">
        <f t="shared" ca="1" si="220"/>
        <v>20</v>
      </c>
      <c r="F608" s="6">
        <f t="shared" ca="1" si="221"/>
        <v>1.3888888888888888E-2</v>
      </c>
      <c r="G608" t="str">
        <f t="shared" ca="1" si="222"/>
        <v>Late</v>
      </c>
      <c r="H608" s="5">
        <f t="shared" ca="1" si="223"/>
        <v>0.72916666666666685</v>
      </c>
      <c r="I608">
        <f t="shared" ca="1" si="237"/>
        <v>0.92462807481374931</v>
      </c>
      <c r="J608">
        <f t="shared" ca="1" si="237"/>
        <v>0.84107220026856611</v>
      </c>
      <c r="K608">
        <f t="shared" ca="1" si="224"/>
        <v>37</v>
      </c>
      <c r="L608" s="5">
        <f t="shared" ca="1" si="225"/>
        <v>0.75486111111111132</v>
      </c>
      <c r="M608" s="27">
        <f t="shared" ca="1" si="238"/>
        <v>0.13042381734583874</v>
      </c>
      <c r="N608" s="27">
        <f t="shared" ca="1" si="238"/>
        <v>0.1825117415809745</v>
      </c>
      <c r="O608" s="8">
        <f t="shared" ca="1" si="226"/>
        <v>324</v>
      </c>
      <c r="P608" s="6">
        <f t="shared" ca="1" si="227"/>
        <v>0.22500000000000001</v>
      </c>
      <c r="Q608" s="5">
        <f t="shared" ca="1" si="228"/>
        <v>0.97986111111111129</v>
      </c>
      <c r="R608" s="27">
        <f t="shared" ca="1" si="239"/>
        <v>0.57305951198603011</v>
      </c>
      <c r="S608" s="27">
        <f t="shared" ca="1" si="239"/>
        <v>0.42298572288866765</v>
      </c>
      <c r="T608" s="27">
        <f t="shared" ca="1" si="229"/>
        <v>18</v>
      </c>
      <c r="U608" s="5">
        <f t="shared" ca="1" si="230"/>
        <v>0.99236111111111125</v>
      </c>
      <c r="V608" s="27">
        <f t="shared" ca="1" si="231"/>
        <v>399</v>
      </c>
      <c r="W608" s="35">
        <f t="shared" ca="1" si="232"/>
        <v>44197.992361111115</v>
      </c>
      <c r="X608" s="6" t="str">
        <f t="shared" ca="1" si="233"/>
        <v>Early Arrival</v>
      </c>
      <c r="Y608" s="6">
        <f t="shared" ca="1" si="234"/>
        <v>1.1111111103673466E-2</v>
      </c>
      <c r="Z608" s="8">
        <f t="shared" ca="1" si="218"/>
        <v>0</v>
      </c>
      <c r="AA608" s="8">
        <f t="shared" ca="1" si="235"/>
        <v>16</v>
      </c>
      <c r="AB608" s="8">
        <f t="shared" ca="1" si="219"/>
        <v>-160</v>
      </c>
    </row>
    <row r="609" spans="1:28">
      <c r="A609" s="11">
        <v>0.71527777777777801</v>
      </c>
      <c r="B609" s="34">
        <v>44197.715277777781</v>
      </c>
      <c r="C609" s="8">
        <f t="shared" ca="1" si="236"/>
        <v>0.63074817007562234</v>
      </c>
      <c r="D609" s="8">
        <f t="shared" ca="1" si="236"/>
        <v>0.41480763208122451</v>
      </c>
      <c r="E609">
        <f t="shared" ca="1" si="220"/>
        <v>-2</v>
      </c>
      <c r="F609" s="6">
        <f t="shared" ca="1" si="221"/>
        <v>1.3888888888888889E-3</v>
      </c>
      <c r="G609" t="str">
        <f t="shared" ca="1" si="222"/>
        <v>Early Departure</v>
      </c>
      <c r="H609" s="5">
        <f t="shared" ca="1" si="223"/>
        <v>0.71388888888888913</v>
      </c>
      <c r="I609">
        <f t="shared" ca="1" si="237"/>
        <v>0.50279958276950754</v>
      </c>
      <c r="J609">
        <f t="shared" ca="1" si="237"/>
        <v>0.4246470392631787</v>
      </c>
      <c r="K609">
        <f t="shared" ca="1" si="224"/>
        <v>21</v>
      </c>
      <c r="L609" s="5">
        <f t="shared" ca="1" si="225"/>
        <v>0.72847222222222241</v>
      </c>
      <c r="M609" s="27">
        <f t="shared" ca="1" si="238"/>
        <v>0.7559661774748182</v>
      </c>
      <c r="N609" s="27">
        <f t="shared" ca="1" si="238"/>
        <v>0.51162944374862607</v>
      </c>
      <c r="O609" s="8">
        <f t="shared" ca="1" si="226"/>
        <v>345</v>
      </c>
      <c r="P609" s="6">
        <f t="shared" ca="1" si="227"/>
        <v>0.23958333333333334</v>
      </c>
      <c r="Q609" s="5">
        <f t="shared" ca="1" si="228"/>
        <v>0.96805555555555578</v>
      </c>
      <c r="R609" s="27">
        <f t="shared" ca="1" si="239"/>
        <v>0.26870751530764281</v>
      </c>
      <c r="S609" s="27">
        <f t="shared" ca="1" si="239"/>
        <v>0.39022665032361203</v>
      </c>
      <c r="T609" s="27">
        <f t="shared" ca="1" si="229"/>
        <v>17</v>
      </c>
      <c r="U609" s="5">
        <f t="shared" ca="1" si="230"/>
        <v>0.97986111111111129</v>
      </c>
      <c r="V609" s="27">
        <f t="shared" ca="1" si="231"/>
        <v>381</v>
      </c>
      <c r="W609" s="35">
        <f t="shared" ca="1" si="232"/>
        <v>44197.979861111111</v>
      </c>
      <c r="X609" s="6" t="str">
        <f t="shared" ca="1" si="233"/>
        <v>Early Arrival</v>
      </c>
      <c r="Y609" s="6">
        <f t="shared" ca="1" si="234"/>
        <v>2.361111110803904E-2</v>
      </c>
      <c r="Z609" s="8">
        <f t="shared" ca="1" si="218"/>
        <v>0</v>
      </c>
      <c r="AA609" s="8">
        <f t="shared" ca="1" si="235"/>
        <v>34</v>
      </c>
      <c r="AB609" s="8">
        <f t="shared" ca="1" si="219"/>
        <v>40</v>
      </c>
    </row>
    <row r="610" spans="1:28">
      <c r="A610" s="3">
        <v>0.71527777777777801</v>
      </c>
      <c r="B610" s="34">
        <v>44197.715277777781</v>
      </c>
      <c r="C610" s="8">
        <f t="shared" ca="1" si="236"/>
        <v>0.41881509545030826</v>
      </c>
      <c r="D610" s="8">
        <f t="shared" ca="1" si="236"/>
        <v>0.68323561669654298</v>
      </c>
      <c r="E610">
        <f t="shared" ca="1" si="220"/>
        <v>25</v>
      </c>
      <c r="F610" s="6">
        <f t="shared" ca="1" si="221"/>
        <v>1.7361111111111112E-2</v>
      </c>
      <c r="G610" t="str">
        <f t="shared" ca="1" si="222"/>
        <v>Late</v>
      </c>
      <c r="H610" s="5">
        <f t="shared" ca="1" si="223"/>
        <v>0.73263888888888917</v>
      </c>
      <c r="I610">
        <f t="shared" ca="1" si="237"/>
        <v>0.13372031118659522</v>
      </c>
      <c r="J610">
        <f t="shared" ca="1" si="237"/>
        <v>0.31674285230547838</v>
      </c>
      <c r="K610">
        <f t="shared" ca="1" si="224"/>
        <v>18</v>
      </c>
      <c r="L610" s="5">
        <f t="shared" ca="1" si="225"/>
        <v>0.74513888888888913</v>
      </c>
      <c r="M610" s="27">
        <f t="shared" ca="1" si="238"/>
        <v>0.2360694493668356</v>
      </c>
      <c r="N610" s="27">
        <f t="shared" ca="1" si="238"/>
        <v>0.47449768399928294</v>
      </c>
      <c r="O610" s="8">
        <f t="shared" ca="1" si="226"/>
        <v>341</v>
      </c>
      <c r="P610" s="6">
        <f t="shared" ca="1" si="227"/>
        <v>0.23680555555555557</v>
      </c>
      <c r="Q610" s="5">
        <f t="shared" ca="1" si="228"/>
        <v>0.98194444444444473</v>
      </c>
      <c r="R610" s="27">
        <f t="shared" ca="1" si="239"/>
        <v>0.70091058947568297</v>
      </c>
      <c r="S610" s="27">
        <f t="shared" ca="1" si="239"/>
        <v>0.16615642505450379</v>
      </c>
      <c r="T610" s="27">
        <f t="shared" ca="1" si="229"/>
        <v>10</v>
      </c>
      <c r="U610" s="5">
        <f t="shared" ca="1" si="230"/>
        <v>0.98888888888888915</v>
      </c>
      <c r="V610" s="27">
        <f t="shared" ca="1" si="231"/>
        <v>394</v>
      </c>
      <c r="W610" s="35">
        <f t="shared" ca="1" si="232"/>
        <v>44197.988888888889</v>
      </c>
      <c r="X610" s="6" t="str">
        <f t="shared" ca="1" si="233"/>
        <v>Early Arrival</v>
      </c>
      <c r="Y610" s="6">
        <f t="shared" ca="1" si="234"/>
        <v>1.4583333329937886E-2</v>
      </c>
      <c r="Z610" s="8">
        <f t="shared" ca="1" si="218"/>
        <v>0</v>
      </c>
      <c r="AA610" s="8">
        <f t="shared" ca="1" si="235"/>
        <v>21</v>
      </c>
      <c r="AB610" s="8">
        <f t="shared" ca="1" si="219"/>
        <v>-210</v>
      </c>
    </row>
    <row r="611" spans="1:28">
      <c r="A611" s="11">
        <v>0.71527777777777801</v>
      </c>
      <c r="B611" s="34">
        <v>44197.715277777781</v>
      </c>
      <c r="C611" s="8">
        <f t="shared" ca="1" si="236"/>
        <v>0.70898811155595698</v>
      </c>
      <c r="D611" s="8">
        <f t="shared" ca="1" si="236"/>
        <v>0.99216534276347046</v>
      </c>
      <c r="E611">
        <f t="shared" ca="1" si="220"/>
        <v>-15</v>
      </c>
      <c r="F611" s="6">
        <f t="shared" ca="1" si="221"/>
        <v>1.0416666666666666E-2</v>
      </c>
      <c r="G611" t="str">
        <f t="shared" ca="1" si="222"/>
        <v>Early Departure</v>
      </c>
      <c r="H611" s="5">
        <f t="shared" ca="1" si="223"/>
        <v>0.70486111111111138</v>
      </c>
      <c r="I611">
        <f t="shared" ca="1" si="237"/>
        <v>0.85840124520186534</v>
      </c>
      <c r="J611">
        <f t="shared" ca="1" si="237"/>
        <v>0.93490205019172368</v>
      </c>
      <c r="K611">
        <f t="shared" ca="1" si="224"/>
        <v>44</v>
      </c>
      <c r="L611" s="5">
        <f t="shared" ca="1" si="225"/>
        <v>0.73541666666666694</v>
      </c>
      <c r="M611" s="27">
        <f t="shared" ca="1" si="238"/>
        <v>0.2080406508682896</v>
      </c>
      <c r="N611" s="27">
        <f t="shared" ca="1" si="238"/>
        <v>0.3088287283055321</v>
      </c>
      <c r="O611" s="8">
        <f t="shared" ca="1" si="226"/>
        <v>333</v>
      </c>
      <c r="P611" s="6">
        <f t="shared" ca="1" si="227"/>
        <v>0.23124999999999998</v>
      </c>
      <c r="Q611" s="5">
        <f t="shared" ca="1" si="228"/>
        <v>0.9666666666666669</v>
      </c>
      <c r="R611" s="27">
        <f t="shared" ca="1" si="239"/>
        <v>0.96246630858664617</v>
      </c>
      <c r="S611" s="27">
        <f t="shared" ca="1" si="239"/>
        <v>0.65931417942971271</v>
      </c>
      <c r="T611" s="27">
        <f t="shared" ca="1" si="229"/>
        <v>27</v>
      </c>
      <c r="U611" s="5">
        <f t="shared" ca="1" si="230"/>
        <v>0.98541666666666694</v>
      </c>
      <c r="V611" s="27">
        <f t="shared" ca="1" si="231"/>
        <v>389</v>
      </c>
      <c r="W611" s="35">
        <f t="shared" ca="1" si="232"/>
        <v>44197.98541666667</v>
      </c>
      <c r="X611" s="6" t="str">
        <f t="shared" ca="1" si="233"/>
        <v>Early Arrival</v>
      </c>
      <c r="Y611" s="6">
        <f t="shared" ca="1" si="234"/>
        <v>1.805555554892635E-2</v>
      </c>
      <c r="Z611" s="8">
        <f t="shared" ca="1" si="218"/>
        <v>0</v>
      </c>
      <c r="AA611" s="8">
        <f t="shared" ca="1" si="235"/>
        <v>26</v>
      </c>
      <c r="AB611" s="8">
        <f t="shared" ca="1" si="219"/>
        <v>-260</v>
      </c>
    </row>
    <row r="612" spans="1:28">
      <c r="A612" s="3">
        <v>0.71527777777777801</v>
      </c>
      <c r="B612" s="34">
        <v>44197.715277777781</v>
      </c>
      <c r="C612" s="8">
        <f t="shared" ca="1" si="236"/>
        <v>0.98448022682156611</v>
      </c>
      <c r="D612" s="8">
        <f t="shared" ca="1" si="236"/>
        <v>4.0169818747751718E-3</v>
      </c>
      <c r="E612">
        <f t="shared" ca="1" si="220"/>
        <v>0</v>
      </c>
      <c r="F612" s="6">
        <f t="shared" ca="1" si="221"/>
        <v>0</v>
      </c>
      <c r="G612" t="str">
        <f t="shared" ca="1" si="222"/>
        <v>On Time</v>
      </c>
      <c r="H612" s="5">
        <f t="shared" ca="1" si="223"/>
        <v>0.71527777777777801</v>
      </c>
      <c r="I612">
        <f t="shared" ca="1" si="237"/>
        <v>0.36058610742720376</v>
      </c>
      <c r="J612">
        <f t="shared" ca="1" si="237"/>
        <v>0.57580931345679798</v>
      </c>
      <c r="K612">
        <f t="shared" ca="1" si="224"/>
        <v>26</v>
      </c>
      <c r="L612" s="5">
        <f t="shared" ca="1" si="225"/>
        <v>0.73333333333333361</v>
      </c>
      <c r="M612" s="27">
        <f t="shared" ca="1" si="238"/>
        <v>7.065453131125532E-2</v>
      </c>
      <c r="N612" s="27">
        <f t="shared" ca="1" si="238"/>
        <v>0.65087313464641372</v>
      </c>
      <c r="O612" s="8">
        <f t="shared" ca="1" si="226"/>
        <v>349</v>
      </c>
      <c r="P612" s="6">
        <f t="shared" ca="1" si="227"/>
        <v>0.24236111111111111</v>
      </c>
      <c r="Q612" s="5">
        <f t="shared" ca="1" si="228"/>
        <v>0.97569444444444475</v>
      </c>
      <c r="R612" s="27">
        <f t="shared" ca="1" si="239"/>
        <v>0.35638940501844041</v>
      </c>
      <c r="S612" s="27">
        <f t="shared" ca="1" si="239"/>
        <v>0.27074108135511765</v>
      </c>
      <c r="T612" s="27">
        <f t="shared" ca="1" si="229"/>
        <v>13</v>
      </c>
      <c r="U612" s="5">
        <f t="shared" ca="1" si="230"/>
        <v>0.9847222222222225</v>
      </c>
      <c r="V612" s="27">
        <f t="shared" ca="1" si="231"/>
        <v>388</v>
      </c>
      <c r="W612" s="35">
        <f t="shared" ca="1" si="232"/>
        <v>44197.984722222223</v>
      </c>
      <c r="X612" s="6" t="str">
        <f t="shared" ca="1" si="233"/>
        <v>Early Arrival</v>
      </c>
      <c r="Y612" s="6">
        <f t="shared" ca="1" si="234"/>
        <v>1.8749999995634425E-2</v>
      </c>
      <c r="Z612" s="8">
        <f t="shared" ca="1" si="218"/>
        <v>0</v>
      </c>
      <c r="AA612" s="8">
        <f t="shared" ca="1" si="235"/>
        <v>27</v>
      </c>
      <c r="AB612" s="8">
        <f t="shared" ca="1" si="219"/>
        <v>-270</v>
      </c>
    </row>
    <row r="613" spans="1:28">
      <c r="A613" s="11">
        <v>0.71527777777777801</v>
      </c>
      <c r="B613" s="34">
        <v>44197.715277777781</v>
      </c>
      <c r="C613" s="8">
        <f t="shared" ca="1" si="236"/>
        <v>0.37603176949356365</v>
      </c>
      <c r="D613" s="8">
        <f t="shared" ca="1" si="236"/>
        <v>0.60515744698982832</v>
      </c>
      <c r="E613">
        <f t="shared" ca="1" si="220"/>
        <v>20</v>
      </c>
      <c r="F613" s="6">
        <f t="shared" ca="1" si="221"/>
        <v>1.3888888888888888E-2</v>
      </c>
      <c r="G613" t="str">
        <f t="shared" ca="1" si="222"/>
        <v>Late</v>
      </c>
      <c r="H613" s="5">
        <f t="shared" ca="1" si="223"/>
        <v>0.72916666666666685</v>
      </c>
      <c r="I613">
        <f t="shared" ca="1" si="237"/>
        <v>0.39794040579115963</v>
      </c>
      <c r="J613">
        <f t="shared" ca="1" si="237"/>
        <v>0.88794009558172193</v>
      </c>
      <c r="K613">
        <f t="shared" ca="1" si="224"/>
        <v>40</v>
      </c>
      <c r="L613" s="5">
        <f t="shared" ca="1" si="225"/>
        <v>0.75694444444444464</v>
      </c>
      <c r="M613" s="27">
        <f t="shared" ca="1" si="238"/>
        <v>0.50595426986079073</v>
      </c>
      <c r="N613" s="27">
        <f t="shared" ca="1" si="238"/>
        <v>0.69999292634796351</v>
      </c>
      <c r="O613" s="8">
        <f t="shared" ca="1" si="226"/>
        <v>359</v>
      </c>
      <c r="P613" s="6">
        <f t="shared" ca="1" si="227"/>
        <v>0.24930555555555556</v>
      </c>
      <c r="Q613" s="5">
        <f t="shared" ca="1" si="228"/>
        <v>1.0062500000000001</v>
      </c>
      <c r="R613" s="27">
        <f t="shared" ca="1" si="239"/>
        <v>9.361489762924069E-2</v>
      </c>
      <c r="S613" s="27">
        <f t="shared" ca="1" si="239"/>
        <v>0.56351775863852471</v>
      </c>
      <c r="T613" s="27">
        <f t="shared" ca="1" si="229"/>
        <v>23</v>
      </c>
      <c r="U613" s="5">
        <f t="shared" ca="1" si="230"/>
        <v>1.0222222222222224</v>
      </c>
      <c r="V613" s="27">
        <f t="shared" ca="1" si="231"/>
        <v>442</v>
      </c>
      <c r="W613" s="35">
        <f t="shared" ca="1" si="232"/>
        <v>44198.022222222222</v>
      </c>
      <c r="X613" s="6" t="str">
        <f t="shared" ca="1" si="233"/>
        <v>Late</v>
      </c>
      <c r="Y613" s="6">
        <f t="shared" ca="1" si="234"/>
        <v>1.8750000002910383E-2</v>
      </c>
      <c r="Z613" s="8">
        <f t="shared" ca="1" si="218"/>
        <v>0</v>
      </c>
      <c r="AA613" s="8">
        <f t="shared" ca="1" si="235"/>
        <v>27</v>
      </c>
      <c r="AB613" s="8">
        <f t="shared" ca="1" si="219"/>
        <v>270</v>
      </c>
    </row>
    <row r="614" spans="1:28">
      <c r="A614" s="3">
        <v>0.71527777777777801</v>
      </c>
      <c r="B614" s="34">
        <v>44197.715277777781</v>
      </c>
      <c r="C614" s="8">
        <f t="shared" ca="1" si="236"/>
        <v>0.44099533814894587</v>
      </c>
      <c r="D614" s="8">
        <f t="shared" ca="1" si="236"/>
        <v>0.24797415684195878</v>
      </c>
      <c r="E614">
        <f t="shared" ca="1" si="220"/>
        <v>6</v>
      </c>
      <c r="F614" s="6">
        <f t="shared" ca="1" si="221"/>
        <v>4.1666666666666666E-3</v>
      </c>
      <c r="G614" t="str">
        <f t="shared" ca="1" si="222"/>
        <v>Late</v>
      </c>
      <c r="H614" s="5">
        <f t="shared" ca="1" si="223"/>
        <v>0.71944444444444466</v>
      </c>
      <c r="I614">
        <f t="shared" ca="1" si="237"/>
        <v>0.43386751329692408</v>
      </c>
      <c r="J614">
        <f t="shared" ca="1" si="237"/>
        <v>0.88639755119098651</v>
      </c>
      <c r="K614">
        <f t="shared" ca="1" si="224"/>
        <v>40</v>
      </c>
      <c r="L614" s="5">
        <f t="shared" ca="1" si="225"/>
        <v>0.74722222222222245</v>
      </c>
      <c r="M614" s="27">
        <f t="shared" ca="1" si="238"/>
        <v>0.9321623694607637</v>
      </c>
      <c r="N614" s="27">
        <f t="shared" ca="1" si="238"/>
        <v>0.20052201823304805</v>
      </c>
      <c r="O614" s="8">
        <f t="shared" ca="1" si="226"/>
        <v>327</v>
      </c>
      <c r="P614" s="6">
        <f t="shared" ca="1" si="227"/>
        <v>0.22708333333333333</v>
      </c>
      <c r="Q614" s="5">
        <f t="shared" ca="1" si="228"/>
        <v>0.97430555555555576</v>
      </c>
      <c r="R614" s="27">
        <f t="shared" ca="1" si="239"/>
        <v>0.54037063433170229</v>
      </c>
      <c r="S614" s="27">
        <f t="shared" ca="1" si="239"/>
        <v>0.72572928808453296</v>
      </c>
      <c r="T614" s="27">
        <f t="shared" ca="1" si="229"/>
        <v>30</v>
      </c>
      <c r="U614" s="5">
        <f t="shared" ca="1" si="230"/>
        <v>0.99513888888888913</v>
      </c>
      <c r="V614" s="27">
        <f t="shared" ca="1" si="231"/>
        <v>403</v>
      </c>
      <c r="W614" s="35">
        <f t="shared" ca="1" si="232"/>
        <v>44197.995138888895</v>
      </c>
      <c r="X614" s="6" t="str">
        <f t="shared" ca="1" si="233"/>
        <v>Early Arrival</v>
      </c>
      <c r="Y614" s="6">
        <f t="shared" ca="1" si="234"/>
        <v>8.3333333241171204E-3</v>
      </c>
      <c r="Z614" s="8">
        <f t="shared" ca="1" si="218"/>
        <v>0</v>
      </c>
      <c r="AA614" s="8">
        <f t="shared" ca="1" si="235"/>
        <v>12</v>
      </c>
      <c r="AB614" s="8">
        <f t="shared" ca="1" si="219"/>
        <v>-120</v>
      </c>
    </row>
    <row r="615" spans="1:28">
      <c r="A615" s="11">
        <v>0.71527777777777801</v>
      </c>
      <c r="B615" s="34">
        <v>44197.715277777781</v>
      </c>
      <c r="C615" s="8">
        <f t="shared" ca="1" si="236"/>
        <v>0.54958391087794278</v>
      </c>
      <c r="D615" s="8">
        <f t="shared" ca="1" si="236"/>
        <v>0.74629488563589352</v>
      </c>
      <c r="E615">
        <f t="shared" ca="1" si="220"/>
        <v>-4</v>
      </c>
      <c r="F615" s="6">
        <f t="shared" ca="1" si="221"/>
        <v>2.7777777777777779E-3</v>
      </c>
      <c r="G615" t="str">
        <f t="shared" ca="1" si="222"/>
        <v>Early Departure</v>
      </c>
      <c r="H615" s="5">
        <f t="shared" ca="1" si="223"/>
        <v>0.71250000000000024</v>
      </c>
      <c r="I615">
        <f t="shared" ca="1" si="237"/>
        <v>0.43649999607298795</v>
      </c>
      <c r="J615">
        <f t="shared" ca="1" si="237"/>
        <v>0.38855132178442842</v>
      </c>
      <c r="K615">
        <f t="shared" ca="1" si="224"/>
        <v>20</v>
      </c>
      <c r="L615" s="5">
        <f t="shared" ca="1" si="225"/>
        <v>0.72638888888888908</v>
      </c>
      <c r="M615" s="27">
        <f t="shared" ca="1" si="238"/>
        <v>0.60014385577706719</v>
      </c>
      <c r="N615" s="27">
        <f t="shared" ca="1" si="238"/>
        <v>0.38480026740932705</v>
      </c>
      <c r="O615" s="8">
        <f t="shared" ca="1" si="226"/>
        <v>337</v>
      </c>
      <c r="P615" s="6">
        <f t="shared" ca="1" si="227"/>
        <v>0.23402777777777781</v>
      </c>
      <c r="Q615" s="5">
        <f t="shared" ca="1" si="228"/>
        <v>0.96041666666666692</v>
      </c>
      <c r="R615" s="27">
        <f t="shared" ca="1" si="239"/>
        <v>0.76891405060626417</v>
      </c>
      <c r="S615" s="27">
        <f t="shared" ca="1" si="239"/>
        <v>0.4030523372200574</v>
      </c>
      <c r="T615" s="27">
        <f t="shared" ca="1" si="229"/>
        <v>17</v>
      </c>
      <c r="U615" s="5">
        <f t="shared" ca="1" si="230"/>
        <v>0.97222222222222243</v>
      </c>
      <c r="V615" s="27">
        <f t="shared" ca="1" si="231"/>
        <v>370</v>
      </c>
      <c r="W615" s="35">
        <f t="shared" ca="1" si="232"/>
        <v>44197.972222222226</v>
      </c>
      <c r="X615" s="6" t="str">
        <f t="shared" ca="1" si="233"/>
        <v>Early Arrival</v>
      </c>
      <c r="Y615" s="6">
        <f t="shared" ca="1" si="234"/>
        <v>3.1249999992724042E-2</v>
      </c>
      <c r="Z615" s="8">
        <f t="shared" ca="1" si="218"/>
        <v>0</v>
      </c>
      <c r="AA615" s="8">
        <f t="shared" ca="1" si="235"/>
        <v>45</v>
      </c>
      <c r="AB615" s="8">
        <f t="shared" ca="1" si="219"/>
        <v>150</v>
      </c>
    </row>
    <row r="616" spans="1:28">
      <c r="A616" s="3">
        <v>0.71527777777777801</v>
      </c>
      <c r="B616" s="34">
        <v>44197.715277777781</v>
      </c>
      <c r="C616" s="8">
        <f t="shared" ca="1" si="236"/>
        <v>0.46398747697080533</v>
      </c>
      <c r="D616" s="8">
        <f t="shared" ca="1" si="236"/>
        <v>0.20299547669213602</v>
      </c>
      <c r="E616">
        <f t="shared" ca="1" si="220"/>
        <v>5</v>
      </c>
      <c r="F616" s="6">
        <f t="shared" ca="1" si="221"/>
        <v>3.472222222222222E-3</v>
      </c>
      <c r="G616" t="str">
        <f t="shared" ca="1" si="222"/>
        <v>Late</v>
      </c>
      <c r="H616" s="5">
        <f t="shared" ca="1" si="223"/>
        <v>0.71875000000000022</v>
      </c>
      <c r="I616">
        <f t="shared" ca="1" si="237"/>
        <v>0.4833447101059084</v>
      </c>
      <c r="J616">
        <f t="shared" ca="1" si="237"/>
        <v>0.18451291879488396</v>
      </c>
      <c r="K616">
        <f t="shared" ca="1" si="224"/>
        <v>15</v>
      </c>
      <c r="L616" s="5">
        <f t="shared" ca="1" si="225"/>
        <v>0.72916666666666685</v>
      </c>
      <c r="M616" s="27">
        <f t="shared" ca="1" si="238"/>
        <v>0.93024727350114844</v>
      </c>
      <c r="N616" s="27">
        <f t="shared" ca="1" si="238"/>
        <v>0.14403474569464036</v>
      </c>
      <c r="O616" s="8">
        <f t="shared" ca="1" si="226"/>
        <v>324</v>
      </c>
      <c r="P616" s="6">
        <f t="shared" ca="1" si="227"/>
        <v>0.22500000000000001</v>
      </c>
      <c r="Q616" s="5">
        <f t="shared" ca="1" si="228"/>
        <v>0.95416666666666683</v>
      </c>
      <c r="R616" s="27">
        <f t="shared" ca="1" si="239"/>
        <v>0.6286226170737832</v>
      </c>
      <c r="S616" s="27">
        <f t="shared" ca="1" si="239"/>
        <v>0.92596022702849101</v>
      </c>
      <c r="T616" s="27">
        <f t="shared" ca="1" si="229"/>
        <v>42</v>
      </c>
      <c r="U616" s="5">
        <f t="shared" ca="1" si="230"/>
        <v>0.9833333333333335</v>
      </c>
      <c r="V616" s="27">
        <f t="shared" ca="1" si="231"/>
        <v>386</v>
      </c>
      <c r="W616" s="35">
        <f t="shared" ca="1" si="232"/>
        <v>44197.983333333337</v>
      </c>
      <c r="X616" s="6" t="str">
        <f t="shared" ca="1" si="233"/>
        <v>Early Arrival</v>
      </c>
      <c r="Y616" s="6">
        <f t="shared" ca="1" si="234"/>
        <v>2.0138888881774619E-2</v>
      </c>
      <c r="Z616" s="8">
        <f t="shared" ca="1" si="218"/>
        <v>0</v>
      </c>
      <c r="AA616" s="8">
        <f t="shared" ca="1" si="235"/>
        <v>29</v>
      </c>
      <c r="AB616" s="8">
        <f t="shared" ca="1" si="219"/>
        <v>-290</v>
      </c>
    </row>
    <row r="617" spans="1:28">
      <c r="A617" s="11">
        <v>0.71527777777777801</v>
      </c>
      <c r="B617" s="34">
        <v>44197.715277777781</v>
      </c>
      <c r="C617" s="8">
        <f t="shared" ca="1" si="236"/>
        <v>0.54664403646660686</v>
      </c>
      <c r="D617" s="8">
        <f t="shared" ca="1" si="236"/>
        <v>0.19610859814937898</v>
      </c>
      <c r="E617">
        <f t="shared" ca="1" si="220"/>
        <v>-1</v>
      </c>
      <c r="F617" s="6">
        <f t="shared" ca="1" si="221"/>
        <v>6.9444444444444447E-4</v>
      </c>
      <c r="G617" t="str">
        <f t="shared" ca="1" si="222"/>
        <v>Early Departure</v>
      </c>
      <c r="H617" s="5">
        <f t="shared" ca="1" si="223"/>
        <v>0.71458333333333357</v>
      </c>
      <c r="I617">
        <f t="shared" ca="1" si="237"/>
        <v>0.69105587995350048</v>
      </c>
      <c r="J617">
        <f t="shared" ca="1" si="237"/>
        <v>2.9976810881970906E-3</v>
      </c>
      <c r="K617">
        <f t="shared" ca="1" si="224"/>
        <v>10</v>
      </c>
      <c r="L617" s="5">
        <f t="shared" ca="1" si="225"/>
        <v>0.72152777777777799</v>
      </c>
      <c r="M617" s="27">
        <f t="shared" ca="1" si="238"/>
        <v>0.38356900996832399</v>
      </c>
      <c r="N617" s="27">
        <f t="shared" ca="1" si="238"/>
        <v>0.27248531979718582</v>
      </c>
      <c r="O617" s="8">
        <f t="shared" ca="1" si="226"/>
        <v>331</v>
      </c>
      <c r="P617" s="6">
        <f t="shared" ca="1" si="227"/>
        <v>0.2298611111111111</v>
      </c>
      <c r="Q617" s="5">
        <f t="shared" ca="1" si="228"/>
        <v>0.95138888888888906</v>
      </c>
      <c r="R617" s="27">
        <f t="shared" ca="1" si="239"/>
        <v>0.70568534874562994</v>
      </c>
      <c r="S617" s="27">
        <f t="shared" ca="1" si="239"/>
        <v>0.38219602594998947</v>
      </c>
      <c r="T617" s="27">
        <f t="shared" ca="1" si="229"/>
        <v>17</v>
      </c>
      <c r="U617" s="5">
        <f t="shared" ca="1" si="230"/>
        <v>0.96319444444444458</v>
      </c>
      <c r="V617" s="27">
        <f t="shared" ca="1" si="231"/>
        <v>357</v>
      </c>
      <c r="W617" s="35">
        <f t="shared" ca="1" si="232"/>
        <v>44197.963194444448</v>
      </c>
      <c r="X617" s="6" t="str">
        <f t="shared" ca="1" si="233"/>
        <v>Early Arrival</v>
      </c>
      <c r="Y617" s="6">
        <f t="shared" ca="1" si="234"/>
        <v>4.0277777770825196E-2</v>
      </c>
      <c r="Z617" s="8">
        <f t="shared" ca="1" si="218"/>
        <v>0</v>
      </c>
      <c r="AA617" s="8">
        <f t="shared" ca="1" si="235"/>
        <v>58</v>
      </c>
      <c r="AB617" s="8">
        <f t="shared" ca="1" si="219"/>
        <v>280</v>
      </c>
    </row>
    <row r="618" spans="1:28">
      <c r="A618" s="3">
        <v>0.71527777777777801</v>
      </c>
      <c r="B618" s="34">
        <v>44197.715277777781</v>
      </c>
      <c r="C618" s="8">
        <f t="shared" ca="1" si="236"/>
        <v>0.17377716031619295</v>
      </c>
      <c r="D618" s="8">
        <f t="shared" ca="1" si="236"/>
        <v>0.42589887931435222</v>
      </c>
      <c r="E618">
        <f t="shared" ca="1" si="220"/>
        <v>12</v>
      </c>
      <c r="F618" s="6">
        <f t="shared" ca="1" si="221"/>
        <v>8.3333333333333332E-3</v>
      </c>
      <c r="G618" t="str">
        <f t="shared" ca="1" si="222"/>
        <v>Late</v>
      </c>
      <c r="H618" s="5">
        <f t="shared" ca="1" si="223"/>
        <v>0.72361111111111132</v>
      </c>
      <c r="I618">
        <f t="shared" ca="1" si="237"/>
        <v>0.7963282326174137</v>
      </c>
      <c r="J618">
        <f t="shared" ca="1" si="237"/>
        <v>8.1617424693746776E-2</v>
      </c>
      <c r="K618">
        <f t="shared" ca="1" si="224"/>
        <v>12</v>
      </c>
      <c r="L618" s="5">
        <f t="shared" ca="1" si="225"/>
        <v>0.73194444444444462</v>
      </c>
      <c r="M618" s="27">
        <f t="shared" ca="1" si="238"/>
        <v>0.83652780684071493</v>
      </c>
      <c r="N618" s="27">
        <f t="shared" ca="1" si="238"/>
        <v>0.53643965687748407</v>
      </c>
      <c r="O618" s="8">
        <f t="shared" ca="1" si="226"/>
        <v>347</v>
      </c>
      <c r="P618" s="6">
        <f t="shared" ca="1" si="227"/>
        <v>0.24097222222222223</v>
      </c>
      <c r="Q618" s="5">
        <f t="shared" ca="1" si="228"/>
        <v>0.97291666666666687</v>
      </c>
      <c r="R618" s="27">
        <f t="shared" ca="1" si="239"/>
        <v>0.53713891614486109</v>
      </c>
      <c r="S618" s="27">
        <f t="shared" ca="1" si="239"/>
        <v>0.8397661218220861</v>
      </c>
      <c r="T618" s="27">
        <f t="shared" ca="1" si="229"/>
        <v>36</v>
      </c>
      <c r="U618" s="5">
        <f t="shared" ca="1" si="230"/>
        <v>0.9979166666666669</v>
      </c>
      <c r="V618" s="27">
        <f t="shared" ca="1" si="231"/>
        <v>407</v>
      </c>
      <c r="W618" s="35">
        <f t="shared" ca="1" si="232"/>
        <v>44197.997916666667</v>
      </c>
      <c r="X618" s="6" t="str">
        <f t="shared" ca="1" si="233"/>
        <v>Early Arrival</v>
      </c>
      <c r="Y618" s="6">
        <f t="shared" ca="1" si="234"/>
        <v>5.5555555518367328E-3</v>
      </c>
      <c r="Z618" s="8">
        <f t="shared" ca="1" si="218"/>
        <v>0</v>
      </c>
      <c r="AA618" s="8">
        <f t="shared" ca="1" si="235"/>
        <v>8</v>
      </c>
      <c r="AB618" s="8">
        <f t="shared" ca="1" si="219"/>
        <v>-80</v>
      </c>
    </row>
    <row r="619" spans="1:28">
      <c r="A619" s="11">
        <v>0.71527777777777801</v>
      </c>
      <c r="B619" s="34">
        <v>44197.715277777781</v>
      </c>
      <c r="C619" s="8">
        <f t="shared" ca="1" si="236"/>
        <v>0.87394824337366861</v>
      </c>
      <c r="D619" s="8">
        <f t="shared" ca="1" si="236"/>
        <v>8.8464498790241874E-2</v>
      </c>
      <c r="E619">
        <f t="shared" ca="1" si="220"/>
        <v>0</v>
      </c>
      <c r="F619" s="6">
        <f t="shared" ca="1" si="221"/>
        <v>0</v>
      </c>
      <c r="G619" t="str">
        <f t="shared" ca="1" si="222"/>
        <v>On Time</v>
      </c>
      <c r="H619" s="5">
        <f t="shared" ca="1" si="223"/>
        <v>0.71527777777777801</v>
      </c>
      <c r="I619">
        <f t="shared" ca="1" si="237"/>
        <v>0.162392761968984</v>
      </c>
      <c r="J619">
        <f t="shared" ca="1" si="237"/>
        <v>0.88087475793889725</v>
      </c>
      <c r="K619">
        <f t="shared" ca="1" si="224"/>
        <v>29</v>
      </c>
      <c r="L619" s="5">
        <f t="shared" ca="1" si="225"/>
        <v>0.73541666666666694</v>
      </c>
      <c r="M619" s="27">
        <f t="shared" ca="1" si="238"/>
        <v>0.72428092148135337</v>
      </c>
      <c r="N619" s="27">
        <f t="shared" ca="1" si="238"/>
        <v>0.32237506377604219</v>
      </c>
      <c r="O619" s="8">
        <f t="shared" ca="1" si="226"/>
        <v>333</v>
      </c>
      <c r="P619" s="6">
        <f t="shared" ca="1" si="227"/>
        <v>0.23124999999999998</v>
      </c>
      <c r="Q619" s="5">
        <f t="shared" ca="1" si="228"/>
        <v>0.9666666666666669</v>
      </c>
      <c r="R619" s="27">
        <f t="shared" ca="1" si="239"/>
        <v>6.1802372628018243E-2</v>
      </c>
      <c r="S619" s="27">
        <f t="shared" ca="1" si="239"/>
        <v>8.1368989655369872E-2</v>
      </c>
      <c r="T619" s="27">
        <f t="shared" ca="1" si="229"/>
        <v>8</v>
      </c>
      <c r="U619" s="5">
        <f t="shared" ca="1" si="230"/>
        <v>0.97222222222222243</v>
      </c>
      <c r="V619" s="27">
        <f t="shared" ca="1" si="231"/>
        <v>370</v>
      </c>
      <c r="W619" s="35">
        <f t="shared" ca="1" si="232"/>
        <v>44197.972222222226</v>
      </c>
      <c r="X619" s="6" t="str">
        <f t="shared" ca="1" si="233"/>
        <v>Early Arrival</v>
      </c>
      <c r="Y619" s="6">
        <f t="shared" ca="1" si="234"/>
        <v>3.1249999992724042E-2</v>
      </c>
      <c r="Z619" s="8">
        <f t="shared" ca="1" si="218"/>
        <v>0</v>
      </c>
      <c r="AA619" s="8">
        <f t="shared" ca="1" si="235"/>
        <v>45</v>
      </c>
      <c r="AB619" s="8">
        <f t="shared" ca="1" si="219"/>
        <v>150</v>
      </c>
    </row>
    <row r="620" spans="1:28">
      <c r="A620" s="3">
        <v>0.71527777777777801</v>
      </c>
      <c r="B620" s="34">
        <v>44197.715277777781</v>
      </c>
      <c r="C620" s="8">
        <f t="shared" ca="1" si="236"/>
        <v>0.92195457503016731</v>
      </c>
      <c r="D620" s="8">
        <f t="shared" ca="1" si="236"/>
        <v>5.3502235450848756E-2</v>
      </c>
      <c r="E620">
        <f t="shared" ca="1" si="220"/>
        <v>0</v>
      </c>
      <c r="F620" s="6">
        <f t="shared" ca="1" si="221"/>
        <v>0</v>
      </c>
      <c r="G620" t="str">
        <f t="shared" ca="1" si="222"/>
        <v>On Time</v>
      </c>
      <c r="H620" s="5">
        <f t="shared" ca="1" si="223"/>
        <v>0.71527777777777801</v>
      </c>
      <c r="I620">
        <f t="shared" ca="1" si="237"/>
        <v>0.33818078790760475</v>
      </c>
      <c r="J620">
        <f t="shared" ca="1" si="237"/>
        <v>0.45421722177080759</v>
      </c>
      <c r="K620">
        <f t="shared" ca="1" si="224"/>
        <v>22</v>
      </c>
      <c r="L620" s="5">
        <f t="shared" ca="1" si="225"/>
        <v>0.73055555555555574</v>
      </c>
      <c r="M620" s="27">
        <f t="shared" ca="1" si="238"/>
        <v>0.26388055083234552</v>
      </c>
      <c r="N620" s="27">
        <f t="shared" ca="1" si="238"/>
        <v>0.55832254122358604</v>
      </c>
      <c r="O620" s="8">
        <f t="shared" ca="1" si="226"/>
        <v>345</v>
      </c>
      <c r="P620" s="6">
        <f t="shared" ca="1" si="227"/>
        <v>0.23958333333333334</v>
      </c>
      <c r="Q620" s="5">
        <f t="shared" ca="1" si="228"/>
        <v>0.97013888888888911</v>
      </c>
      <c r="R620" s="27">
        <f t="shared" ca="1" si="239"/>
        <v>0.27850579822571031</v>
      </c>
      <c r="S620" s="27">
        <f t="shared" ca="1" si="239"/>
        <v>0.56763845472581775</v>
      </c>
      <c r="T620" s="27">
        <f t="shared" ca="1" si="229"/>
        <v>23</v>
      </c>
      <c r="U620" s="5">
        <f t="shared" ca="1" si="230"/>
        <v>0.98611111111111138</v>
      </c>
      <c r="V620" s="27">
        <f t="shared" ca="1" si="231"/>
        <v>390</v>
      </c>
      <c r="W620" s="35">
        <f t="shared" ca="1" si="232"/>
        <v>44197.986111111117</v>
      </c>
      <c r="X620" s="6" t="str">
        <f t="shared" ca="1" si="233"/>
        <v>Early Arrival</v>
      </c>
      <c r="Y620" s="6">
        <f t="shared" ca="1" si="234"/>
        <v>1.7361111102218274E-2</v>
      </c>
      <c r="Z620" s="8">
        <f t="shared" ca="1" si="218"/>
        <v>0</v>
      </c>
      <c r="AA620" s="8">
        <f t="shared" ca="1" si="235"/>
        <v>25</v>
      </c>
      <c r="AB620" s="8">
        <f t="shared" ca="1" si="219"/>
        <v>-250</v>
      </c>
    </row>
    <row r="621" spans="1:28">
      <c r="A621" s="11">
        <v>0.71527777777777801</v>
      </c>
      <c r="B621" s="34">
        <v>44197.715277777781</v>
      </c>
      <c r="C621" s="8">
        <f t="shared" ca="1" si="236"/>
        <v>0.70121053140366996</v>
      </c>
      <c r="D621" s="8">
        <f t="shared" ca="1" si="236"/>
        <v>0.52441667169765382</v>
      </c>
      <c r="E621">
        <f t="shared" ca="1" si="220"/>
        <v>-2</v>
      </c>
      <c r="F621" s="6">
        <f t="shared" ca="1" si="221"/>
        <v>1.3888888888888889E-3</v>
      </c>
      <c r="G621" t="str">
        <f t="shared" ca="1" si="222"/>
        <v>Early Departure</v>
      </c>
      <c r="H621" s="5">
        <f t="shared" ca="1" si="223"/>
        <v>0.71388888888888913</v>
      </c>
      <c r="I621">
        <f t="shared" ca="1" si="237"/>
        <v>0.20079966198577026</v>
      </c>
      <c r="J621">
        <f t="shared" ca="1" si="237"/>
        <v>0.7430449898468594</v>
      </c>
      <c r="K621">
        <f t="shared" ca="1" si="224"/>
        <v>27</v>
      </c>
      <c r="L621" s="5">
        <f t="shared" ca="1" si="225"/>
        <v>0.73263888888888917</v>
      </c>
      <c r="M621" s="27">
        <f t="shared" ca="1" si="238"/>
        <v>6.884416054492104E-2</v>
      </c>
      <c r="N621" s="27">
        <f t="shared" ca="1" si="238"/>
        <v>0.59568325749144879</v>
      </c>
      <c r="O621" s="8">
        <f t="shared" ca="1" si="226"/>
        <v>346</v>
      </c>
      <c r="P621" s="6">
        <f t="shared" ca="1" si="227"/>
        <v>0.24027777777777778</v>
      </c>
      <c r="Q621" s="5">
        <f t="shared" ca="1" si="228"/>
        <v>0.97291666666666698</v>
      </c>
      <c r="R621" s="27">
        <f t="shared" ca="1" si="239"/>
        <v>4.2716275613599364E-2</v>
      </c>
      <c r="S621" s="27">
        <f t="shared" ca="1" si="239"/>
        <v>0.20913323822209728</v>
      </c>
      <c r="T621" s="27">
        <f t="shared" ca="1" si="229"/>
        <v>11</v>
      </c>
      <c r="U621" s="5">
        <f t="shared" ca="1" si="230"/>
        <v>0.98055555555555585</v>
      </c>
      <c r="V621" s="27">
        <f t="shared" ca="1" si="231"/>
        <v>382</v>
      </c>
      <c r="W621" s="35">
        <f t="shared" ca="1" si="232"/>
        <v>44197.980555555558</v>
      </c>
      <c r="X621" s="6" t="str">
        <f t="shared" ca="1" si="233"/>
        <v>Early Arrival</v>
      </c>
      <c r="Y621" s="6">
        <f t="shared" ca="1" si="234"/>
        <v>2.2916666661330964E-2</v>
      </c>
      <c r="Z621" s="8">
        <f t="shared" ca="1" si="218"/>
        <v>0</v>
      </c>
      <c r="AA621" s="8">
        <f t="shared" ca="1" si="235"/>
        <v>33</v>
      </c>
      <c r="AB621" s="8">
        <f t="shared" ca="1" si="219"/>
        <v>30</v>
      </c>
    </row>
    <row r="622" spans="1:28">
      <c r="A622" s="3">
        <v>0.71527777777777801</v>
      </c>
      <c r="B622" s="34">
        <v>44197.715277777781</v>
      </c>
      <c r="C622" s="8">
        <f t="shared" ca="1" si="236"/>
        <v>0.72384736921467119</v>
      </c>
      <c r="D622" s="8">
        <f t="shared" ca="1" si="236"/>
        <v>0.12388628016449155</v>
      </c>
      <c r="E622">
        <f t="shared" ca="1" si="220"/>
        <v>0</v>
      </c>
      <c r="F622" s="6">
        <f t="shared" ca="1" si="221"/>
        <v>0</v>
      </c>
      <c r="G622" t="str">
        <f t="shared" ca="1" si="222"/>
        <v>On Time</v>
      </c>
      <c r="H622" s="5">
        <f t="shared" ca="1" si="223"/>
        <v>0.71527777777777801</v>
      </c>
      <c r="I622">
        <f t="shared" ca="1" si="237"/>
        <v>0.8676543239316501</v>
      </c>
      <c r="J622">
        <f t="shared" ca="1" si="237"/>
        <v>0.75770855709107254</v>
      </c>
      <c r="K622">
        <f t="shared" ca="1" si="224"/>
        <v>33</v>
      </c>
      <c r="L622" s="5">
        <f t="shared" ca="1" si="225"/>
        <v>0.73819444444444471</v>
      </c>
      <c r="M622" s="27">
        <f t="shared" ca="1" si="238"/>
        <v>0.57380938638079826</v>
      </c>
      <c r="N622" s="27">
        <f t="shared" ca="1" si="238"/>
        <v>9.5619086668895514E-2</v>
      </c>
      <c r="O622" s="8">
        <f t="shared" ca="1" si="226"/>
        <v>321</v>
      </c>
      <c r="P622" s="6">
        <f t="shared" ca="1" si="227"/>
        <v>0.22291666666666665</v>
      </c>
      <c r="Q622" s="5">
        <f t="shared" ca="1" si="228"/>
        <v>0.96111111111111136</v>
      </c>
      <c r="R622" s="27">
        <f t="shared" ca="1" si="239"/>
        <v>0.9161052164102611</v>
      </c>
      <c r="S622" s="27">
        <f t="shared" ca="1" si="239"/>
        <v>0.30256069673373898</v>
      </c>
      <c r="T622" s="27">
        <f t="shared" ca="1" si="229"/>
        <v>14</v>
      </c>
      <c r="U622" s="5">
        <f t="shared" ca="1" si="230"/>
        <v>0.97083333333333355</v>
      </c>
      <c r="V622" s="27">
        <f t="shared" ca="1" si="231"/>
        <v>368</v>
      </c>
      <c r="W622" s="35">
        <f t="shared" ca="1" si="232"/>
        <v>44197.97083333334</v>
      </c>
      <c r="X622" s="6" t="str">
        <f t="shared" ca="1" si="233"/>
        <v>Early Arrival</v>
      </c>
      <c r="Y622" s="6">
        <f t="shared" ca="1" si="234"/>
        <v>3.2638888878864236E-2</v>
      </c>
      <c r="Z622" s="8">
        <f t="shared" ca="1" si="218"/>
        <v>0</v>
      </c>
      <c r="AA622" s="8">
        <f t="shared" ca="1" si="235"/>
        <v>47</v>
      </c>
      <c r="AB622" s="8">
        <f t="shared" ca="1" si="219"/>
        <v>170</v>
      </c>
    </row>
    <row r="623" spans="1:28">
      <c r="A623" s="11">
        <v>0.71527777777777801</v>
      </c>
      <c r="B623" s="34">
        <v>44197.715277777781</v>
      </c>
      <c r="C623" s="8">
        <f t="shared" ca="1" si="236"/>
        <v>0.94218063453312273</v>
      </c>
      <c r="D623" s="8">
        <f t="shared" ca="1" si="236"/>
        <v>8.268225558585951E-2</v>
      </c>
      <c r="E623">
        <f t="shared" ca="1" si="220"/>
        <v>0</v>
      </c>
      <c r="F623" s="6">
        <f t="shared" ca="1" si="221"/>
        <v>0</v>
      </c>
      <c r="G623" t="str">
        <f t="shared" ca="1" si="222"/>
        <v>On Time</v>
      </c>
      <c r="H623" s="5">
        <f t="shared" ca="1" si="223"/>
        <v>0.71527777777777801</v>
      </c>
      <c r="I623">
        <f t="shared" ca="1" si="237"/>
        <v>0.97571120619142759</v>
      </c>
      <c r="J623">
        <f t="shared" ca="1" si="237"/>
        <v>0.26437422595092019</v>
      </c>
      <c r="K623">
        <f t="shared" ca="1" si="224"/>
        <v>17</v>
      </c>
      <c r="L623" s="5">
        <f t="shared" ca="1" si="225"/>
        <v>0.72708333333333353</v>
      </c>
      <c r="M623" s="27">
        <f t="shared" ca="1" si="238"/>
        <v>0.66356825489951565</v>
      </c>
      <c r="N623" s="27">
        <f t="shared" ca="1" si="238"/>
        <v>0.10819662491778193</v>
      </c>
      <c r="O623" s="8">
        <f t="shared" ca="1" si="226"/>
        <v>322</v>
      </c>
      <c r="P623" s="6">
        <f t="shared" ca="1" si="227"/>
        <v>0.22361111111111109</v>
      </c>
      <c r="Q623" s="5">
        <f t="shared" ca="1" si="228"/>
        <v>0.95069444444444462</v>
      </c>
      <c r="R623" s="27">
        <f t="shared" ca="1" si="239"/>
        <v>0.42516887713047025</v>
      </c>
      <c r="S623" s="27">
        <f t="shared" ca="1" si="239"/>
        <v>0.23484737736111005</v>
      </c>
      <c r="T623" s="27">
        <f t="shared" ca="1" si="229"/>
        <v>12</v>
      </c>
      <c r="U623" s="5">
        <f t="shared" ca="1" si="230"/>
        <v>0.95902777777777792</v>
      </c>
      <c r="V623" s="27">
        <f t="shared" ca="1" si="231"/>
        <v>351</v>
      </c>
      <c r="W623" s="35">
        <f t="shared" ca="1" si="232"/>
        <v>44197.959027777782</v>
      </c>
      <c r="X623" s="6" t="str">
        <f t="shared" ca="1" si="233"/>
        <v>Early Arrival</v>
      </c>
      <c r="Y623" s="6">
        <f t="shared" ca="1" si="234"/>
        <v>4.4444444436521735E-2</v>
      </c>
      <c r="Z623" s="8">
        <f t="shared" ca="1" si="218"/>
        <v>1</v>
      </c>
      <c r="AA623" s="8">
        <f t="shared" ca="1" si="235"/>
        <v>4</v>
      </c>
      <c r="AB623" s="8">
        <f t="shared" ca="1" si="219"/>
        <v>340</v>
      </c>
    </row>
    <row r="624" spans="1:28">
      <c r="A624" s="3">
        <v>0.71527777777777801</v>
      </c>
      <c r="B624" s="34">
        <v>44197.715277777781</v>
      </c>
      <c r="C624" s="8">
        <f t="shared" ca="1" si="236"/>
        <v>0.42991798309682228</v>
      </c>
      <c r="D624" s="8">
        <f t="shared" ca="1" si="236"/>
        <v>0.46378734375720898</v>
      </c>
      <c r="E624">
        <f t="shared" ca="1" si="220"/>
        <v>14</v>
      </c>
      <c r="F624" s="6">
        <f t="shared" ca="1" si="221"/>
        <v>9.7222222222222224E-3</v>
      </c>
      <c r="G624" t="str">
        <f t="shared" ca="1" si="222"/>
        <v>Late</v>
      </c>
      <c r="H624" s="5">
        <f t="shared" ca="1" si="223"/>
        <v>0.7250000000000002</v>
      </c>
      <c r="I624">
        <f t="shared" ca="1" si="237"/>
        <v>0.62433661321719092</v>
      </c>
      <c r="J624">
        <f t="shared" ca="1" si="237"/>
        <v>0.53218852469800915</v>
      </c>
      <c r="K624">
        <f t="shared" ca="1" si="224"/>
        <v>24</v>
      </c>
      <c r="L624" s="5">
        <f t="shared" ca="1" si="225"/>
        <v>0.74166666666666692</v>
      </c>
      <c r="M624" s="27">
        <f t="shared" ca="1" si="238"/>
        <v>0.49355825643422491</v>
      </c>
      <c r="N624" s="27">
        <f t="shared" ca="1" si="238"/>
        <v>0.9100385581851842</v>
      </c>
      <c r="O624" s="8">
        <f t="shared" ca="1" si="226"/>
        <v>383</v>
      </c>
      <c r="P624" s="6">
        <f t="shared" ca="1" si="227"/>
        <v>0.26597222222222222</v>
      </c>
      <c r="Q624" s="5">
        <f t="shared" ca="1" si="228"/>
        <v>1.0076388888888892</v>
      </c>
      <c r="R624" s="27">
        <f t="shared" ca="1" si="239"/>
        <v>0.33522714775474227</v>
      </c>
      <c r="S624" s="27">
        <f t="shared" ca="1" si="239"/>
        <v>0.60897312993654384</v>
      </c>
      <c r="T624" s="27">
        <f t="shared" ca="1" si="229"/>
        <v>25</v>
      </c>
      <c r="U624" s="5">
        <f t="shared" ca="1" si="230"/>
        <v>1.0250000000000004</v>
      </c>
      <c r="V624" s="27">
        <f t="shared" ca="1" si="231"/>
        <v>446</v>
      </c>
      <c r="W624" s="35">
        <f t="shared" ca="1" si="232"/>
        <v>44198.025000000001</v>
      </c>
      <c r="X624" s="6" t="str">
        <f t="shared" ca="1" si="233"/>
        <v>Late</v>
      </c>
      <c r="Y624" s="6">
        <f t="shared" ca="1" si="234"/>
        <v>2.1527777782466728E-2</v>
      </c>
      <c r="Z624" s="8">
        <f t="shared" ca="1" si="218"/>
        <v>0</v>
      </c>
      <c r="AA624" s="8">
        <f t="shared" ca="1" si="235"/>
        <v>31</v>
      </c>
      <c r="AB624" s="8">
        <f t="shared" ca="1" si="219"/>
        <v>310</v>
      </c>
    </row>
    <row r="625" spans="1:28">
      <c r="A625" s="11">
        <v>0.71527777777777801</v>
      </c>
      <c r="B625" s="34">
        <v>44197.715277777781</v>
      </c>
      <c r="C625" s="8">
        <f t="shared" ca="1" si="236"/>
        <v>0.62271693567159891</v>
      </c>
      <c r="D625" s="8">
        <f t="shared" ca="1" si="236"/>
        <v>0.31353475200819703</v>
      </c>
      <c r="E625">
        <f t="shared" ca="1" si="220"/>
        <v>-1</v>
      </c>
      <c r="F625" s="6">
        <f t="shared" ca="1" si="221"/>
        <v>6.9444444444444447E-4</v>
      </c>
      <c r="G625" t="str">
        <f t="shared" ca="1" si="222"/>
        <v>Early Departure</v>
      </c>
      <c r="H625" s="5">
        <f t="shared" ca="1" si="223"/>
        <v>0.71458333333333357</v>
      </c>
      <c r="I625">
        <f t="shared" ca="1" si="237"/>
        <v>0.70103179760614576</v>
      </c>
      <c r="J625">
        <f t="shared" ca="1" si="237"/>
        <v>0.92543423664780766</v>
      </c>
      <c r="K625">
        <f t="shared" ca="1" si="224"/>
        <v>43</v>
      </c>
      <c r="L625" s="5">
        <f t="shared" ca="1" si="225"/>
        <v>0.74444444444444469</v>
      </c>
      <c r="M625" s="27">
        <f t="shared" ca="1" si="238"/>
        <v>0.6563798179911321</v>
      </c>
      <c r="N625" s="27">
        <f t="shared" ca="1" si="238"/>
        <v>0.41966969584842573</v>
      </c>
      <c r="O625" s="8">
        <f t="shared" ca="1" si="226"/>
        <v>339</v>
      </c>
      <c r="P625" s="6">
        <f t="shared" ca="1" si="227"/>
        <v>0.23541666666666669</v>
      </c>
      <c r="Q625" s="5">
        <f t="shared" ca="1" si="228"/>
        <v>0.9798611111111114</v>
      </c>
      <c r="R625" s="27">
        <f t="shared" ca="1" si="239"/>
        <v>0.10144129139901037</v>
      </c>
      <c r="S625" s="27">
        <f t="shared" ca="1" si="239"/>
        <v>3.4937934116588187E-2</v>
      </c>
      <c r="T625" s="27">
        <f t="shared" ca="1" si="229"/>
        <v>7</v>
      </c>
      <c r="U625" s="5">
        <f t="shared" ca="1" si="230"/>
        <v>0.9847222222222225</v>
      </c>
      <c r="V625" s="27">
        <f t="shared" ca="1" si="231"/>
        <v>388</v>
      </c>
      <c r="W625" s="35">
        <f t="shared" ca="1" si="232"/>
        <v>44197.984722222223</v>
      </c>
      <c r="X625" s="6" t="str">
        <f t="shared" ca="1" si="233"/>
        <v>Early Arrival</v>
      </c>
      <c r="Y625" s="6">
        <f t="shared" ca="1" si="234"/>
        <v>1.8749999995634425E-2</v>
      </c>
      <c r="Z625" s="8">
        <f t="shared" ca="1" si="218"/>
        <v>0</v>
      </c>
      <c r="AA625" s="8">
        <f t="shared" ca="1" si="235"/>
        <v>27</v>
      </c>
      <c r="AB625" s="8">
        <f t="shared" ca="1" si="219"/>
        <v>-270</v>
      </c>
    </row>
    <row r="626" spans="1:28">
      <c r="A626" s="3">
        <v>0.71527777777777801</v>
      </c>
      <c r="B626" s="34">
        <v>44197.715277777781</v>
      </c>
      <c r="C626" s="8">
        <f t="shared" ca="1" si="236"/>
        <v>0.87036142098298586</v>
      </c>
      <c r="D626" s="8">
        <f t="shared" ca="1" si="236"/>
        <v>0.25635619268062848</v>
      </c>
      <c r="E626">
        <f t="shared" ca="1" si="220"/>
        <v>-1</v>
      </c>
      <c r="F626" s="6">
        <f t="shared" ca="1" si="221"/>
        <v>6.9444444444444447E-4</v>
      </c>
      <c r="G626" t="str">
        <f t="shared" ca="1" si="222"/>
        <v>Early Departure</v>
      </c>
      <c r="H626" s="5">
        <f t="shared" ca="1" si="223"/>
        <v>0.71458333333333357</v>
      </c>
      <c r="I626">
        <f t="shared" ca="1" si="237"/>
        <v>0.95440900108567572</v>
      </c>
      <c r="J626">
        <f t="shared" ca="1" si="237"/>
        <v>0.18201307187946225</v>
      </c>
      <c r="K626">
        <f t="shared" ca="1" si="224"/>
        <v>15</v>
      </c>
      <c r="L626" s="5">
        <f t="shared" ca="1" si="225"/>
        <v>0.7250000000000002</v>
      </c>
      <c r="M626" s="27">
        <f t="shared" ca="1" si="238"/>
        <v>0.11540207610347042</v>
      </c>
      <c r="N626" s="27">
        <f t="shared" ca="1" si="238"/>
        <v>0.56607862377904739</v>
      </c>
      <c r="O626" s="8">
        <f t="shared" ca="1" si="226"/>
        <v>345</v>
      </c>
      <c r="P626" s="6">
        <f t="shared" ca="1" si="227"/>
        <v>0.23958333333333334</v>
      </c>
      <c r="Q626" s="5">
        <f t="shared" ca="1" si="228"/>
        <v>0.96458333333333357</v>
      </c>
      <c r="R626" s="27">
        <f t="shared" ca="1" si="239"/>
        <v>0.85134865083188271</v>
      </c>
      <c r="S626" s="27">
        <f t="shared" ca="1" si="239"/>
        <v>0.21998053949885199</v>
      </c>
      <c r="T626" s="27">
        <f t="shared" ca="1" si="229"/>
        <v>12</v>
      </c>
      <c r="U626" s="5">
        <f t="shared" ca="1" si="230"/>
        <v>0.97291666666666687</v>
      </c>
      <c r="V626" s="27">
        <f t="shared" ca="1" si="231"/>
        <v>371</v>
      </c>
      <c r="W626" s="35">
        <f t="shared" ca="1" si="232"/>
        <v>44197.972916666673</v>
      </c>
      <c r="X626" s="6" t="str">
        <f t="shared" ca="1" si="233"/>
        <v>Early Arrival</v>
      </c>
      <c r="Y626" s="6">
        <f t="shared" ca="1" si="234"/>
        <v>3.0555555546015967E-2</v>
      </c>
      <c r="Z626" s="8">
        <f t="shared" ca="1" si="218"/>
        <v>0</v>
      </c>
      <c r="AA626" s="8">
        <f t="shared" ca="1" si="235"/>
        <v>44</v>
      </c>
      <c r="AB626" s="8">
        <f t="shared" ca="1" si="219"/>
        <v>140</v>
      </c>
    </row>
    <row r="627" spans="1:28">
      <c r="A627" s="11">
        <v>0.71527777777777801</v>
      </c>
      <c r="B627" s="34">
        <v>44197.715277777781</v>
      </c>
      <c r="C627" s="8">
        <f t="shared" ca="1" si="236"/>
        <v>0.9563235102294888</v>
      </c>
      <c r="D627" s="8">
        <f t="shared" ca="1" si="236"/>
        <v>0.27864029206059515</v>
      </c>
      <c r="E627">
        <f t="shared" ca="1" si="220"/>
        <v>0</v>
      </c>
      <c r="F627" s="6">
        <f t="shared" ca="1" si="221"/>
        <v>0</v>
      </c>
      <c r="G627" t="str">
        <f t="shared" ca="1" si="222"/>
        <v>On Time</v>
      </c>
      <c r="H627" s="5">
        <f t="shared" ca="1" si="223"/>
        <v>0.71527777777777801</v>
      </c>
      <c r="I627">
        <f t="shared" ca="1" si="237"/>
        <v>0.570099179625702</v>
      </c>
      <c r="J627">
        <f t="shared" ca="1" si="237"/>
        <v>0.99033852526534671</v>
      </c>
      <c r="K627">
        <f t="shared" ca="1" si="224"/>
        <v>51</v>
      </c>
      <c r="L627" s="5">
        <f t="shared" ca="1" si="225"/>
        <v>0.75069444444444466</v>
      </c>
      <c r="M627" s="27">
        <f t="shared" ca="1" si="238"/>
        <v>0.17360963518626293</v>
      </c>
      <c r="N627" s="27">
        <f t="shared" ca="1" si="238"/>
        <v>0.43682086992809288</v>
      </c>
      <c r="O627" s="8">
        <f t="shared" ca="1" si="226"/>
        <v>339</v>
      </c>
      <c r="P627" s="6">
        <f t="shared" ca="1" si="227"/>
        <v>0.23541666666666669</v>
      </c>
      <c r="Q627" s="5">
        <f t="shared" ca="1" si="228"/>
        <v>0.98611111111111138</v>
      </c>
      <c r="R627" s="27">
        <f t="shared" ca="1" si="239"/>
        <v>0.25098946045217307</v>
      </c>
      <c r="S627" s="27">
        <f t="shared" ca="1" si="239"/>
        <v>0.9000702709931383</v>
      </c>
      <c r="T627" s="27">
        <f t="shared" ca="1" si="229"/>
        <v>40</v>
      </c>
      <c r="U627" s="5">
        <f t="shared" ca="1" si="230"/>
        <v>1.0138888888888891</v>
      </c>
      <c r="V627" s="27">
        <f t="shared" ca="1" si="231"/>
        <v>430</v>
      </c>
      <c r="W627" s="35">
        <f t="shared" ca="1" si="232"/>
        <v>44198.013888888891</v>
      </c>
      <c r="X627" s="6" t="str">
        <f t="shared" ca="1" si="233"/>
        <v>Late</v>
      </c>
      <c r="Y627" s="6">
        <f t="shared" ca="1" si="234"/>
        <v>1.0416666671517305E-2</v>
      </c>
      <c r="Z627" s="8">
        <f t="shared" ca="1" si="218"/>
        <v>0</v>
      </c>
      <c r="AA627" s="8">
        <f t="shared" ca="1" si="235"/>
        <v>15</v>
      </c>
      <c r="AB627" s="8">
        <f t="shared" ca="1" si="219"/>
        <v>150</v>
      </c>
    </row>
    <row r="628" spans="1:28">
      <c r="A628" s="3">
        <v>0.71527777777777801</v>
      </c>
      <c r="B628" s="34">
        <v>44197.715277777781</v>
      </c>
      <c r="C628" s="8">
        <f t="shared" ca="1" si="236"/>
        <v>0.96377228632238654</v>
      </c>
      <c r="D628" s="8">
        <f t="shared" ca="1" si="236"/>
        <v>0.33812965915776994</v>
      </c>
      <c r="E628">
        <f t="shared" ca="1" si="220"/>
        <v>0</v>
      </c>
      <c r="F628" s="6">
        <f t="shared" ca="1" si="221"/>
        <v>0</v>
      </c>
      <c r="G628" t="str">
        <f t="shared" ca="1" si="222"/>
        <v>On Time</v>
      </c>
      <c r="H628" s="5">
        <f t="shared" ca="1" si="223"/>
        <v>0.71527777777777801</v>
      </c>
      <c r="I628">
        <f t="shared" ca="1" si="237"/>
        <v>0.41930367008224823</v>
      </c>
      <c r="J628">
        <f t="shared" ca="1" si="237"/>
        <v>0.38468436871933143</v>
      </c>
      <c r="K628">
        <f t="shared" ca="1" si="224"/>
        <v>20</v>
      </c>
      <c r="L628" s="5">
        <f t="shared" ca="1" si="225"/>
        <v>0.72916666666666685</v>
      </c>
      <c r="M628" s="27">
        <f t="shared" ca="1" si="238"/>
        <v>0.37711867912269481</v>
      </c>
      <c r="N628" s="27">
        <f t="shared" ca="1" si="238"/>
        <v>0.38623492832650597</v>
      </c>
      <c r="O628" s="8">
        <f t="shared" ca="1" si="226"/>
        <v>337</v>
      </c>
      <c r="P628" s="6">
        <f t="shared" ca="1" si="227"/>
        <v>0.23402777777777781</v>
      </c>
      <c r="Q628" s="5">
        <f t="shared" ca="1" si="228"/>
        <v>0.96319444444444469</v>
      </c>
      <c r="R628" s="27">
        <f t="shared" ca="1" si="239"/>
        <v>0.63648871623449155</v>
      </c>
      <c r="S628" s="27">
        <f t="shared" ca="1" si="239"/>
        <v>0.3667527211604511</v>
      </c>
      <c r="T628" s="27">
        <f t="shared" ca="1" si="229"/>
        <v>16</v>
      </c>
      <c r="U628" s="5">
        <f t="shared" ca="1" si="230"/>
        <v>0.97430555555555576</v>
      </c>
      <c r="V628" s="27">
        <f t="shared" ca="1" si="231"/>
        <v>373</v>
      </c>
      <c r="W628" s="35">
        <f t="shared" ca="1" si="232"/>
        <v>44197.974305555559</v>
      </c>
      <c r="X628" s="6" t="str">
        <f t="shared" ca="1" si="233"/>
        <v>Early Arrival</v>
      </c>
      <c r="Y628" s="6">
        <f t="shared" ca="1" si="234"/>
        <v>2.9166666659875773E-2</v>
      </c>
      <c r="Z628" s="8">
        <f t="shared" ca="1" si="218"/>
        <v>0</v>
      </c>
      <c r="AA628" s="8">
        <f t="shared" ca="1" si="235"/>
        <v>42</v>
      </c>
      <c r="AB628" s="8">
        <f t="shared" ca="1" si="219"/>
        <v>120</v>
      </c>
    </row>
    <row r="629" spans="1:28">
      <c r="A629" s="11">
        <v>0.71527777777777801</v>
      </c>
      <c r="B629" s="34">
        <v>44197.715277777781</v>
      </c>
      <c r="C629" s="8">
        <f t="shared" ca="1" si="236"/>
        <v>0.26942015409429798</v>
      </c>
      <c r="D629" s="8">
        <f t="shared" ca="1" si="236"/>
        <v>0.74745012345725514</v>
      </c>
      <c r="E629">
        <f t="shared" ca="1" si="220"/>
        <v>30</v>
      </c>
      <c r="F629" s="6">
        <f t="shared" ca="1" si="221"/>
        <v>2.0833333333333332E-2</v>
      </c>
      <c r="G629" t="str">
        <f t="shared" ca="1" si="222"/>
        <v>Late</v>
      </c>
      <c r="H629" s="5">
        <f t="shared" ca="1" si="223"/>
        <v>0.73611111111111138</v>
      </c>
      <c r="I629">
        <f t="shared" ca="1" si="237"/>
        <v>0.10391694754151237</v>
      </c>
      <c r="J629">
        <f t="shared" ca="1" si="237"/>
        <v>0.34399133821028649</v>
      </c>
      <c r="K629">
        <f t="shared" ca="1" si="224"/>
        <v>19</v>
      </c>
      <c r="L629" s="5">
        <f t="shared" ca="1" si="225"/>
        <v>0.74930555555555578</v>
      </c>
      <c r="M629" s="27">
        <f t="shared" ca="1" si="238"/>
        <v>0.26694490559337214</v>
      </c>
      <c r="N629" s="27">
        <f t="shared" ca="1" si="238"/>
        <v>0.80582928547784249</v>
      </c>
      <c r="O629" s="8">
        <f t="shared" ca="1" si="226"/>
        <v>355</v>
      </c>
      <c r="P629" s="6">
        <f t="shared" ca="1" si="227"/>
        <v>0.24652777777777779</v>
      </c>
      <c r="Q629" s="5">
        <f t="shared" ca="1" si="228"/>
        <v>0.99583333333333357</v>
      </c>
      <c r="R629" s="27">
        <f t="shared" ca="1" si="239"/>
        <v>0.2148703905877648</v>
      </c>
      <c r="S629" s="27">
        <f t="shared" ca="1" si="239"/>
        <v>0.82115314140549744</v>
      </c>
      <c r="T629" s="27">
        <f t="shared" ca="1" si="229"/>
        <v>35</v>
      </c>
      <c r="U629" s="5">
        <f t="shared" ca="1" si="230"/>
        <v>1.0201388888888892</v>
      </c>
      <c r="V629" s="27">
        <f t="shared" ca="1" si="231"/>
        <v>439</v>
      </c>
      <c r="W629" s="35">
        <f t="shared" ca="1" si="232"/>
        <v>44198.020138888889</v>
      </c>
      <c r="X629" s="6" t="str">
        <f t="shared" ca="1" si="233"/>
        <v>Late</v>
      </c>
      <c r="Y629" s="6">
        <f t="shared" ca="1" si="234"/>
        <v>1.6666666670062114E-2</v>
      </c>
      <c r="Z629" s="8">
        <f t="shared" ca="1" si="218"/>
        <v>0</v>
      </c>
      <c r="AA629" s="8">
        <f t="shared" ca="1" si="235"/>
        <v>24</v>
      </c>
      <c r="AB629" s="8">
        <f t="shared" ca="1" si="219"/>
        <v>240</v>
      </c>
    </row>
    <row r="630" spans="1:28">
      <c r="A630" s="3">
        <v>0.71527777777777801</v>
      </c>
      <c r="B630" s="34">
        <v>44197.715277777781</v>
      </c>
      <c r="C630" s="8">
        <f t="shared" ca="1" si="236"/>
        <v>0.5485326602389442</v>
      </c>
      <c r="D630" s="8">
        <f t="shared" ca="1" si="236"/>
        <v>0.19885811993336544</v>
      </c>
      <c r="E630">
        <f t="shared" ca="1" si="220"/>
        <v>-1</v>
      </c>
      <c r="F630" s="6">
        <f t="shared" ca="1" si="221"/>
        <v>6.9444444444444447E-4</v>
      </c>
      <c r="G630" t="str">
        <f t="shared" ca="1" si="222"/>
        <v>Early Departure</v>
      </c>
      <c r="H630" s="5">
        <f t="shared" ca="1" si="223"/>
        <v>0.71458333333333357</v>
      </c>
      <c r="I630">
        <f t="shared" ca="1" si="237"/>
        <v>0.52835056587771934</v>
      </c>
      <c r="J630">
        <f t="shared" ca="1" si="237"/>
        <v>0.65748598221378196</v>
      </c>
      <c r="K630">
        <f t="shared" ca="1" si="224"/>
        <v>29</v>
      </c>
      <c r="L630" s="5">
        <f t="shared" ca="1" si="225"/>
        <v>0.7347222222222225</v>
      </c>
      <c r="M630" s="27">
        <f t="shared" ca="1" si="238"/>
        <v>0.50700733029902378</v>
      </c>
      <c r="N630" s="27">
        <f t="shared" ca="1" si="238"/>
        <v>0.1290945233287788</v>
      </c>
      <c r="O630" s="8">
        <f t="shared" ca="1" si="226"/>
        <v>323</v>
      </c>
      <c r="P630" s="6">
        <f t="shared" ca="1" si="227"/>
        <v>0.22430555555555556</v>
      </c>
      <c r="Q630" s="5">
        <f t="shared" ca="1" si="228"/>
        <v>0.95902777777777803</v>
      </c>
      <c r="R630" s="27">
        <f t="shared" ca="1" si="239"/>
        <v>0.9708614778081528</v>
      </c>
      <c r="S630" s="27">
        <f t="shared" ca="1" si="239"/>
        <v>0.1493722523393004</v>
      </c>
      <c r="T630" s="27">
        <f t="shared" ca="1" si="229"/>
        <v>10</v>
      </c>
      <c r="U630" s="5">
        <f t="shared" ca="1" si="230"/>
        <v>0.96597222222222245</v>
      </c>
      <c r="V630" s="27">
        <f t="shared" ca="1" si="231"/>
        <v>361</v>
      </c>
      <c r="W630" s="35">
        <f t="shared" ca="1" si="232"/>
        <v>44197.965972222228</v>
      </c>
      <c r="X630" s="6" t="str">
        <f t="shared" ca="1" si="233"/>
        <v>Early Arrival</v>
      </c>
      <c r="Y630" s="6">
        <f t="shared" ca="1" si="234"/>
        <v>3.7499999991268851E-2</v>
      </c>
      <c r="Z630" s="8">
        <f t="shared" ca="1" si="218"/>
        <v>0</v>
      </c>
      <c r="AA630" s="8">
        <f t="shared" ca="1" si="235"/>
        <v>54</v>
      </c>
      <c r="AB630" s="8">
        <f t="shared" ca="1" si="219"/>
        <v>240</v>
      </c>
    </row>
    <row r="631" spans="1:28">
      <c r="A631" s="11">
        <v>0.71527777777777801</v>
      </c>
      <c r="B631" s="34">
        <v>44197.715277777781</v>
      </c>
      <c r="C631" s="8">
        <f t="shared" ca="1" si="236"/>
        <v>0.72780309697180701</v>
      </c>
      <c r="D631" s="8">
        <f t="shared" ca="1" si="236"/>
        <v>0.23535169083193008</v>
      </c>
      <c r="E631">
        <f t="shared" ca="1" si="220"/>
        <v>-1</v>
      </c>
      <c r="F631" s="6">
        <f t="shared" ca="1" si="221"/>
        <v>6.9444444444444447E-4</v>
      </c>
      <c r="G631" t="str">
        <f t="shared" ca="1" si="222"/>
        <v>Early Departure</v>
      </c>
      <c r="H631" s="5">
        <f t="shared" ca="1" si="223"/>
        <v>0.71458333333333357</v>
      </c>
      <c r="I631">
        <f t="shared" ca="1" si="237"/>
        <v>2.79166688399487E-2</v>
      </c>
      <c r="J631">
        <f t="shared" ca="1" si="237"/>
        <v>0.48381044951392893</v>
      </c>
      <c r="K631">
        <f t="shared" ca="1" si="224"/>
        <v>22</v>
      </c>
      <c r="L631" s="5">
        <f t="shared" ca="1" si="225"/>
        <v>0.72986111111111129</v>
      </c>
      <c r="M631" s="27">
        <f t="shared" ca="1" si="238"/>
        <v>0.82359702795024814</v>
      </c>
      <c r="N631" s="27">
        <f t="shared" ca="1" si="238"/>
        <v>0.60540514129550227</v>
      </c>
      <c r="O631" s="8">
        <f t="shared" ca="1" si="226"/>
        <v>352</v>
      </c>
      <c r="P631" s="6">
        <f t="shared" ca="1" si="227"/>
        <v>0.24444444444444446</v>
      </c>
      <c r="Q631" s="5">
        <f t="shared" ca="1" si="228"/>
        <v>0.97430555555555576</v>
      </c>
      <c r="R631" s="27">
        <f t="shared" ca="1" si="239"/>
        <v>0.77971285484036634</v>
      </c>
      <c r="S631" s="27">
        <f t="shared" ca="1" si="239"/>
        <v>0.7885561015720417</v>
      </c>
      <c r="T631" s="27">
        <f t="shared" ca="1" si="229"/>
        <v>33</v>
      </c>
      <c r="U631" s="5">
        <f t="shared" ca="1" si="230"/>
        <v>0.99722222222222245</v>
      </c>
      <c r="V631" s="27">
        <f t="shared" ca="1" si="231"/>
        <v>406</v>
      </c>
      <c r="W631" s="35">
        <f t="shared" ca="1" si="232"/>
        <v>44197.997222222228</v>
      </c>
      <c r="X631" s="6" t="str">
        <f t="shared" ca="1" si="233"/>
        <v>Early Arrival</v>
      </c>
      <c r="Y631" s="6">
        <f t="shared" ca="1" si="234"/>
        <v>6.2499999912688509E-3</v>
      </c>
      <c r="Z631" s="8">
        <f t="shared" ca="1" si="218"/>
        <v>0</v>
      </c>
      <c r="AA631" s="8">
        <f t="shared" ca="1" si="235"/>
        <v>9</v>
      </c>
      <c r="AB631" s="8">
        <f t="shared" ca="1" si="219"/>
        <v>-90</v>
      </c>
    </row>
    <row r="632" spans="1:28">
      <c r="A632" s="3">
        <v>0.71527777777777801</v>
      </c>
      <c r="B632" s="34">
        <v>44197.715277777781</v>
      </c>
      <c r="C632" s="8">
        <f t="shared" ca="1" si="236"/>
        <v>0.48523612421291051</v>
      </c>
      <c r="D632" s="8">
        <f t="shared" ca="1" si="236"/>
        <v>0.73523754927939644</v>
      </c>
      <c r="E632">
        <f t="shared" ca="1" si="220"/>
        <v>29</v>
      </c>
      <c r="F632" s="6">
        <f t="shared" ca="1" si="221"/>
        <v>2.013888888888889E-2</v>
      </c>
      <c r="G632" t="str">
        <f t="shared" ca="1" si="222"/>
        <v>Late</v>
      </c>
      <c r="H632" s="5">
        <f t="shared" ca="1" si="223"/>
        <v>0.73541666666666694</v>
      </c>
      <c r="I632">
        <f t="shared" ca="1" si="237"/>
        <v>0.17325287803713929</v>
      </c>
      <c r="J632">
        <f t="shared" ca="1" si="237"/>
        <v>0.11188349464707448</v>
      </c>
      <c r="K632">
        <f t="shared" ca="1" si="224"/>
        <v>11</v>
      </c>
      <c r="L632" s="5">
        <f t="shared" ca="1" si="225"/>
        <v>0.7430555555555558</v>
      </c>
      <c r="M632" s="27">
        <f t="shared" ca="1" si="238"/>
        <v>0.99729475411747137</v>
      </c>
      <c r="N632" s="27">
        <f t="shared" ca="1" si="238"/>
        <v>0.29527287305338157</v>
      </c>
      <c r="O632" s="8">
        <f t="shared" ca="1" si="226"/>
        <v>332</v>
      </c>
      <c r="P632" s="6">
        <f t="shared" ca="1" si="227"/>
        <v>0.23055555555555554</v>
      </c>
      <c r="Q632" s="5">
        <f t="shared" ca="1" si="228"/>
        <v>0.97361111111111132</v>
      </c>
      <c r="R632" s="27">
        <f t="shared" ca="1" si="239"/>
        <v>0.58513085076188598</v>
      </c>
      <c r="S632" s="27">
        <f t="shared" ca="1" si="239"/>
        <v>0.86250840150213981</v>
      </c>
      <c r="T632" s="27">
        <f t="shared" ca="1" si="229"/>
        <v>37</v>
      </c>
      <c r="U632" s="5">
        <f t="shared" ca="1" si="230"/>
        <v>0.99930555555555578</v>
      </c>
      <c r="V632" s="27">
        <f t="shared" ca="1" si="231"/>
        <v>409</v>
      </c>
      <c r="W632" s="35">
        <f t="shared" ca="1" si="232"/>
        <v>44197.999305555561</v>
      </c>
      <c r="X632" s="6" t="str">
        <f t="shared" ca="1" si="233"/>
        <v>Early Arrival</v>
      </c>
      <c r="Y632" s="6">
        <f t="shared" ca="1" si="234"/>
        <v>4.1666666584205814E-3</v>
      </c>
      <c r="Z632" s="8">
        <f t="shared" ca="1" si="218"/>
        <v>0</v>
      </c>
      <c r="AA632" s="8">
        <f t="shared" ca="1" si="235"/>
        <v>6</v>
      </c>
      <c r="AB632" s="8">
        <f t="shared" ca="1" si="219"/>
        <v>-60</v>
      </c>
    </row>
    <row r="633" spans="1:28">
      <c r="A633" s="11">
        <v>0.71527777777777801</v>
      </c>
      <c r="B633" s="34">
        <v>44197.715277777781</v>
      </c>
      <c r="C633" s="8">
        <f t="shared" ca="1" si="236"/>
        <v>6.5692525507734856E-2</v>
      </c>
      <c r="D633" s="8">
        <f t="shared" ca="1" si="236"/>
        <v>0.51278320959426738</v>
      </c>
      <c r="E633">
        <f t="shared" ca="1" si="220"/>
        <v>16</v>
      </c>
      <c r="F633" s="6">
        <f t="shared" ca="1" si="221"/>
        <v>1.1111111111111112E-2</v>
      </c>
      <c r="G633" t="str">
        <f t="shared" ca="1" si="222"/>
        <v>Late</v>
      </c>
      <c r="H633" s="5">
        <f t="shared" ca="1" si="223"/>
        <v>0.72638888888888908</v>
      </c>
      <c r="I633">
        <f t="shared" ca="1" si="237"/>
        <v>0.97322749129255848</v>
      </c>
      <c r="J633">
        <f t="shared" ca="1" si="237"/>
        <v>0.38149927772982706</v>
      </c>
      <c r="K633">
        <f t="shared" ca="1" si="224"/>
        <v>20</v>
      </c>
      <c r="L633" s="5">
        <f t="shared" ca="1" si="225"/>
        <v>0.74027777777777792</v>
      </c>
      <c r="M633" s="27">
        <f t="shared" ca="1" si="238"/>
        <v>0.48951842017118763</v>
      </c>
      <c r="N633" s="27">
        <f t="shared" ca="1" si="238"/>
        <v>0.82027252138594386</v>
      </c>
      <c r="O633" s="8">
        <f t="shared" ca="1" si="226"/>
        <v>371</v>
      </c>
      <c r="P633" s="6">
        <f t="shared" ca="1" si="227"/>
        <v>0.25763888888888892</v>
      </c>
      <c r="Q633" s="5">
        <f t="shared" ca="1" si="228"/>
        <v>0.99791666666666679</v>
      </c>
      <c r="R633" s="27">
        <f t="shared" ca="1" si="239"/>
        <v>0.76709535012343255</v>
      </c>
      <c r="S633" s="27">
        <f t="shared" ca="1" si="239"/>
        <v>0.70084344029507661</v>
      </c>
      <c r="T633" s="27">
        <f t="shared" ca="1" si="229"/>
        <v>29</v>
      </c>
      <c r="U633" s="5">
        <f t="shared" ca="1" si="230"/>
        <v>1.0180555555555557</v>
      </c>
      <c r="V633" s="27">
        <f t="shared" ca="1" si="231"/>
        <v>436</v>
      </c>
      <c r="W633" s="35">
        <f t="shared" ca="1" si="232"/>
        <v>44198.018055555556</v>
      </c>
      <c r="X633" s="6" t="str">
        <f t="shared" ca="1" si="233"/>
        <v>Late</v>
      </c>
      <c r="Y633" s="6">
        <f t="shared" ca="1" si="234"/>
        <v>1.4583333337213844E-2</v>
      </c>
      <c r="Z633" s="8">
        <f t="shared" ca="1" si="218"/>
        <v>0</v>
      </c>
      <c r="AA633" s="8">
        <f t="shared" ca="1" si="235"/>
        <v>21</v>
      </c>
      <c r="AB633" s="8">
        <f t="shared" ca="1" si="219"/>
        <v>210</v>
      </c>
    </row>
    <row r="634" spans="1:28">
      <c r="A634" s="3">
        <v>0.71527777777777801</v>
      </c>
      <c r="B634" s="34">
        <v>44197.715277777781</v>
      </c>
      <c r="C634" s="8">
        <f t="shared" ca="1" si="236"/>
        <v>0.55843663299055724</v>
      </c>
      <c r="D634" s="8">
        <f t="shared" ca="1" si="236"/>
        <v>0.75482051541645201</v>
      </c>
      <c r="E634">
        <f t="shared" ca="1" si="220"/>
        <v>-4</v>
      </c>
      <c r="F634" s="6">
        <f t="shared" ca="1" si="221"/>
        <v>2.7777777777777779E-3</v>
      </c>
      <c r="G634" t="str">
        <f t="shared" ca="1" si="222"/>
        <v>Early Departure</v>
      </c>
      <c r="H634" s="5">
        <f t="shared" ca="1" si="223"/>
        <v>0.71250000000000024</v>
      </c>
      <c r="I634">
        <f t="shared" ca="1" si="237"/>
        <v>0.77539307462808371</v>
      </c>
      <c r="J634">
        <f t="shared" ca="1" si="237"/>
        <v>0.41319483268998125</v>
      </c>
      <c r="K634">
        <f t="shared" ca="1" si="224"/>
        <v>21</v>
      </c>
      <c r="L634" s="5">
        <f t="shared" ca="1" si="225"/>
        <v>0.72708333333333353</v>
      </c>
      <c r="M634" s="27">
        <f t="shared" ca="1" si="238"/>
        <v>0.54027599298586915</v>
      </c>
      <c r="N634" s="27">
        <f t="shared" ca="1" si="238"/>
        <v>0.46787918321210775</v>
      </c>
      <c r="O634" s="8">
        <f t="shared" ca="1" si="226"/>
        <v>342</v>
      </c>
      <c r="P634" s="6">
        <f t="shared" ca="1" si="227"/>
        <v>0.23750000000000002</v>
      </c>
      <c r="Q634" s="5">
        <f t="shared" ca="1" si="228"/>
        <v>0.96458333333333357</v>
      </c>
      <c r="R634" s="27">
        <f t="shared" ca="1" si="239"/>
        <v>0.38400775413097255</v>
      </c>
      <c r="S634" s="27">
        <f t="shared" ca="1" si="239"/>
        <v>0.4534353354673224</v>
      </c>
      <c r="T634" s="27">
        <f t="shared" ca="1" si="229"/>
        <v>19</v>
      </c>
      <c r="U634" s="5">
        <f t="shared" ca="1" si="230"/>
        <v>0.97777777777777797</v>
      </c>
      <c r="V634" s="27">
        <f t="shared" ca="1" si="231"/>
        <v>378</v>
      </c>
      <c r="W634" s="35">
        <f t="shared" ca="1" si="232"/>
        <v>44197.977777777778</v>
      </c>
      <c r="X634" s="6" t="str">
        <f t="shared" ca="1" si="233"/>
        <v>Early Arrival</v>
      </c>
      <c r="Y634" s="6">
        <f t="shared" ca="1" si="234"/>
        <v>2.569444444088731E-2</v>
      </c>
      <c r="Z634" s="8">
        <f t="shared" ca="1" si="218"/>
        <v>0</v>
      </c>
      <c r="AA634" s="8">
        <f t="shared" ca="1" si="235"/>
        <v>37</v>
      </c>
      <c r="AB634" s="8">
        <f t="shared" ca="1" si="219"/>
        <v>70</v>
      </c>
    </row>
    <row r="635" spans="1:28">
      <c r="A635" s="11">
        <v>0.71527777777777801</v>
      </c>
      <c r="B635" s="34">
        <v>44197.715277777781</v>
      </c>
      <c r="C635" s="8">
        <f t="shared" ca="1" si="236"/>
        <v>0.85374214031777995</v>
      </c>
      <c r="D635" s="8">
        <f t="shared" ca="1" si="236"/>
        <v>0.40076903221859905</v>
      </c>
      <c r="E635">
        <f t="shared" ca="1" si="220"/>
        <v>-2</v>
      </c>
      <c r="F635" s="6">
        <f t="shared" ca="1" si="221"/>
        <v>1.3888888888888889E-3</v>
      </c>
      <c r="G635" t="str">
        <f t="shared" ca="1" si="222"/>
        <v>Early Departure</v>
      </c>
      <c r="H635" s="5">
        <f t="shared" ca="1" si="223"/>
        <v>0.71388888888888913</v>
      </c>
      <c r="I635">
        <f t="shared" ca="1" si="237"/>
        <v>4.4411135416923098E-2</v>
      </c>
      <c r="J635">
        <f t="shared" ca="1" si="237"/>
        <v>0.93514510761359804</v>
      </c>
      <c r="K635">
        <f t="shared" ca="1" si="224"/>
        <v>30</v>
      </c>
      <c r="L635" s="5">
        <f t="shared" ca="1" si="225"/>
        <v>0.7347222222222225</v>
      </c>
      <c r="M635" s="27">
        <f t="shared" ca="1" si="238"/>
        <v>0.95166085875127582</v>
      </c>
      <c r="N635" s="27">
        <f t="shared" ca="1" si="238"/>
        <v>0.62373550103737729</v>
      </c>
      <c r="O635" s="8">
        <f t="shared" ca="1" si="226"/>
        <v>353</v>
      </c>
      <c r="P635" s="6">
        <f t="shared" ca="1" si="227"/>
        <v>0.24513888888888888</v>
      </c>
      <c r="Q635" s="5">
        <f t="shared" ca="1" si="228"/>
        <v>0.9798611111111114</v>
      </c>
      <c r="R635" s="27">
        <f t="shared" ca="1" si="239"/>
        <v>0.4495047074218832</v>
      </c>
      <c r="S635" s="27">
        <f t="shared" ca="1" si="239"/>
        <v>0.78274944677695235</v>
      </c>
      <c r="T635" s="27">
        <f t="shared" ca="1" si="229"/>
        <v>33</v>
      </c>
      <c r="U635" s="5">
        <f t="shared" ca="1" si="230"/>
        <v>1.002777777777778</v>
      </c>
      <c r="V635" s="27">
        <f t="shared" ca="1" si="231"/>
        <v>414</v>
      </c>
      <c r="W635" s="35">
        <f t="shared" ca="1" si="232"/>
        <v>44198.00277777778</v>
      </c>
      <c r="X635" s="6" t="str">
        <f t="shared" ca="1" si="233"/>
        <v>Early Arrival</v>
      </c>
      <c r="Y635" s="6">
        <f t="shared" ca="1" si="234"/>
        <v>6.9444443943211809E-4</v>
      </c>
      <c r="Z635" s="8">
        <f t="shared" ca="1" si="218"/>
        <v>0</v>
      </c>
      <c r="AA635" s="8">
        <f t="shared" ca="1" si="235"/>
        <v>1</v>
      </c>
      <c r="AB635" s="8">
        <f t="shared" ca="1" si="219"/>
        <v>-10</v>
      </c>
    </row>
    <row r="636" spans="1:28">
      <c r="A636" s="3">
        <v>0.71527777777777801</v>
      </c>
      <c r="B636" s="34">
        <v>44197.715277777781</v>
      </c>
      <c r="C636" s="8">
        <f t="shared" ca="1" si="236"/>
        <v>0.85064274273684537</v>
      </c>
      <c r="D636" s="8">
        <f t="shared" ca="1" si="236"/>
        <v>3.8454907962816254E-2</v>
      </c>
      <c r="E636">
        <f t="shared" ca="1" si="220"/>
        <v>0</v>
      </c>
      <c r="F636" s="6">
        <f t="shared" ca="1" si="221"/>
        <v>0</v>
      </c>
      <c r="G636" t="str">
        <f t="shared" ca="1" si="222"/>
        <v>On Time</v>
      </c>
      <c r="H636" s="5">
        <f t="shared" ca="1" si="223"/>
        <v>0.71527777777777801</v>
      </c>
      <c r="I636">
        <f t="shared" ca="1" si="237"/>
        <v>0.39323912347474277</v>
      </c>
      <c r="J636">
        <f t="shared" ca="1" si="237"/>
        <v>0.87963671688054423</v>
      </c>
      <c r="K636">
        <f t="shared" ca="1" si="224"/>
        <v>39</v>
      </c>
      <c r="L636" s="5">
        <f t="shared" ca="1" si="225"/>
        <v>0.74236111111111136</v>
      </c>
      <c r="M636" s="27">
        <f t="shared" ca="1" si="238"/>
        <v>0.77612274688945238</v>
      </c>
      <c r="N636" s="27">
        <f t="shared" ca="1" si="238"/>
        <v>0.48304287138879509</v>
      </c>
      <c r="O636" s="8">
        <f t="shared" ca="1" si="226"/>
        <v>343</v>
      </c>
      <c r="P636" s="6">
        <f t="shared" ca="1" si="227"/>
        <v>0.23819444444444446</v>
      </c>
      <c r="Q636" s="5">
        <f t="shared" ca="1" si="228"/>
        <v>0.98055555555555585</v>
      </c>
      <c r="R636" s="27">
        <f t="shared" ca="1" si="239"/>
        <v>0.4881719183671267</v>
      </c>
      <c r="S636" s="27">
        <f t="shared" ca="1" si="239"/>
        <v>0.54542329496386188</v>
      </c>
      <c r="T636" s="27">
        <f t="shared" ca="1" si="229"/>
        <v>22</v>
      </c>
      <c r="U636" s="5">
        <f t="shared" ca="1" si="230"/>
        <v>0.99583333333333357</v>
      </c>
      <c r="V636" s="27">
        <f t="shared" ca="1" si="231"/>
        <v>404</v>
      </c>
      <c r="W636" s="35">
        <f t="shared" ca="1" si="232"/>
        <v>44197.995833333334</v>
      </c>
      <c r="X636" s="6" t="str">
        <f t="shared" ca="1" si="233"/>
        <v>Early Arrival</v>
      </c>
      <c r="Y636" s="6">
        <f t="shared" ca="1" si="234"/>
        <v>7.6388888846850023E-3</v>
      </c>
      <c r="Z636" s="8">
        <f t="shared" ca="1" si="218"/>
        <v>0</v>
      </c>
      <c r="AA636" s="8">
        <f t="shared" ca="1" si="235"/>
        <v>11</v>
      </c>
      <c r="AB636" s="8">
        <f t="shared" ca="1" si="219"/>
        <v>-110</v>
      </c>
    </row>
    <row r="637" spans="1:28">
      <c r="A637" s="11">
        <v>0.71527777777777801</v>
      </c>
      <c r="B637" s="34">
        <v>44197.715277777781</v>
      </c>
      <c r="C637" s="8">
        <f t="shared" ca="1" si="236"/>
        <v>0.58891290344130343</v>
      </c>
      <c r="D637" s="8">
        <f t="shared" ca="1" si="236"/>
        <v>0.78389574441348797</v>
      </c>
      <c r="E637">
        <f t="shared" ca="1" si="220"/>
        <v>-5</v>
      </c>
      <c r="F637" s="6">
        <f t="shared" ca="1" si="221"/>
        <v>3.472222222222222E-3</v>
      </c>
      <c r="G637" t="str">
        <f t="shared" ca="1" si="222"/>
        <v>Early Departure</v>
      </c>
      <c r="H637" s="5">
        <f t="shared" ca="1" si="223"/>
        <v>0.7118055555555558</v>
      </c>
      <c r="I637">
        <f t="shared" ca="1" si="237"/>
        <v>0.21120835352475642</v>
      </c>
      <c r="J637">
        <f t="shared" ca="1" si="237"/>
        <v>0.32808320804247881</v>
      </c>
      <c r="K637">
        <f t="shared" ca="1" si="224"/>
        <v>18</v>
      </c>
      <c r="L637" s="5">
        <f t="shared" ca="1" si="225"/>
        <v>0.72430555555555576</v>
      </c>
      <c r="M637" s="27">
        <f t="shared" ca="1" si="238"/>
        <v>7.89675306876092E-3</v>
      </c>
      <c r="N637" s="27">
        <f t="shared" ca="1" si="238"/>
        <v>0.88473048018188205</v>
      </c>
      <c r="O637" s="8">
        <f t="shared" ca="1" si="226"/>
        <v>357</v>
      </c>
      <c r="P637" s="6">
        <f t="shared" ca="1" si="227"/>
        <v>0.24791666666666667</v>
      </c>
      <c r="Q637" s="5">
        <f t="shared" ca="1" si="228"/>
        <v>0.97222222222222243</v>
      </c>
      <c r="R637" s="27">
        <f t="shared" ca="1" si="239"/>
        <v>0.34502480319034101</v>
      </c>
      <c r="S637" s="27">
        <f t="shared" ca="1" si="239"/>
        <v>0.28045337640671664</v>
      </c>
      <c r="T637" s="27">
        <f t="shared" ca="1" si="229"/>
        <v>14</v>
      </c>
      <c r="U637" s="5">
        <f t="shared" ca="1" si="230"/>
        <v>0.98194444444444462</v>
      </c>
      <c r="V637" s="27">
        <f t="shared" ca="1" si="231"/>
        <v>384</v>
      </c>
      <c r="W637" s="35">
        <f t="shared" ca="1" si="232"/>
        <v>44197.981944444451</v>
      </c>
      <c r="X637" s="6" t="str">
        <f t="shared" ca="1" si="233"/>
        <v>Early Arrival</v>
      </c>
      <c r="Y637" s="6">
        <f t="shared" ca="1" si="234"/>
        <v>2.1527777767914813E-2</v>
      </c>
      <c r="Z637" s="8">
        <f t="shared" ca="1" si="218"/>
        <v>0</v>
      </c>
      <c r="AA637" s="8">
        <f t="shared" ca="1" si="235"/>
        <v>31</v>
      </c>
      <c r="AB637" s="8">
        <f t="shared" ca="1" si="219"/>
        <v>10</v>
      </c>
    </row>
    <row r="638" spans="1:28">
      <c r="A638" s="3">
        <v>0.71527777777777801</v>
      </c>
      <c r="B638" s="34">
        <v>44197.715277777781</v>
      </c>
      <c r="C638" s="8">
        <f t="shared" ca="1" si="236"/>
        <v>0.67335913039020989</v>
      </c>
      <c r="D638" s="8">
        <f t="shared" ca="1" si="236"/>
        <v>0.16498219293112026</v>
      </c>
      <c r="E638">
        <f t="shared" ca="1" si="220"/>
        <v>-1</v>
      </c>
      <c r="F638" s="6">
        <f t="shared" ca="1" si="221"/>
        <v>6.9444444444444447E-4</v>
      </c>
      <c r="G638" t="str">
        <f t="shared" ca="1" si="222"/>
        <v>Early Departure</v>
      </c>
      <c r="H638" s="5">
        <f t="shared" ca="1" si="223"/>
        <v>0.71458333333333357</v>
      </c>
      <c r="I638">
        <f t="shared" ca="1" si="237"/>
        <v>0.83485874400708249</v>
      </c>
      <c r="J638">
        <f t="shared" ca="1" si="237"/>
        <v>0.38617401383156091</v>
      </c>
      <c r="K638">
        <f t="shared" ca="1" si="224"/>
        <v>20</v>
      </c>
      <c r="L638" s="5">
        <f t="shared" ca="1" si="225"/>
        <v>0.72847222222222241</v>
      </c>
      <c r="M638" s="27">
        <f t="shared" ca="1" si="238"/>
        <v>0.63554890198471581</v>
      </c>
      <c r="N638" s="27">
        <f t="shared" ca="1" si="238"/>
        <v>0.56729739170573812</v>
      </c>
      <c r="O638" s="8">
        <f t="shared" ca="1" si="226"/>
        <v>349</v>
      </c>
      <c r="P638" s="6">
        <f t="shared" ca="1" si="227"/>
        <v>0.24236111111111111</v>
      </c>
      <c r="Q638" s="5">
        <f t="shared" ca="1" si="228"/>
        <v>0.97083333333333355</v>
      </c>
      <c r="R638" s="27">
        <f t="shared" ca="1" si="239"/>
        <v>0.72485638293970212</v>
      </c>
      <c r="S638" s="27">
        <f t="shared" ca="1" si="239"/>
        <v>0.13396627050471821</v>
      </c>
      <c r="T638" s="27">
        <f t="shared" ca="1" si="229"/>
        <v>10</v>
      </c>
      <c r="U638" s="5">
        <f t="shared" ca="1" si="230"/>
        <v>0.97777777777777797</v>
      </c>
      <c r="V638" s="27">
        <f t="shared" ca="1" si="231"/>
        <v>378</v>
      </c>
      <c r="W638" s="35">
        <f t="shared" ca="1" si="232"/>
        <v>44197.977777777778</v>
      </c>
      <c r="X638" s="6" t="str">
        <f t="shared" ca="1" si="233"/>
        <v>Early Arrival</v>
      </c>
      <c r="Y638" s="6">
        <f t="shared" ca="1" si="234"/>
        <v>2.569444444088731E-2</v>
      </c>
      <c r="Z638" s="8">
        <f t="shared" ca="1" si="218"/>
        <v>0</v>
      </c>
      <c r="AA638" s="8">
        <f t="shared" ca="1" si="235"/>
        <v>37</v>
      </c>
      <c r="AB638" s="8">
        <f t="shared" ca="1" si="219"/>
        <v>70</v>
      </c>
    </row>
    <row r="639" spans="1:28">
      <c r="A639" s="11">
        <v>0.71527777777777801</v>
      </c>
      <c r="B639" s="34">
        <v>44197.715277777781</v>
      </c>
      <c r="C639" s="8">
        <f t="shared" ca="1" si="236"/>
        <v>8.9399244144645618E-2</v>
      </c>
      <c r="D639" s="8">
        <f t="shared" ca="1" si="236"/>
        <v>0.82374453912253531</v>
      </c>
      <c r="E639">
        <f t="shared" ca="1" si="220"/>
        <v>38</v>
      </c>
      <c r="F639" s="6">
        <f t="shared" ca="1" si="221"/>
        <v>2.6388888888888889E-2</v>
      </c>
      <c r="G639" t="str">
        <f t="shared" ca="1" si="222"/>
        <v>Late</v>
      </c>
      <c r="H639" s="5">
        <f t="shared" ca="1" si="223"/>
        <v>0.74166666666666692</v>
      </c>
      <c r="I639">
        <f t="shared" ca="1" si="237"/>
        <v>0.98881809395363329</v>
      </c>
      <c r="J639">
        <f t="shared" ca="1" si="237"/>
        <v>0.13784082760976146</v>
      </c>
      <c r="K639">
        <f t="shared" ca="1" si="224"/>
        <v>13</v>
      </c>
      <c r="L639" s="5">
        <f t="shared" ca="1" si="225"/>
        <v>0.75069444444444466</v>
      </c>
      <c r="M639" s="27">
        <f t="shared" ca="1" si="238"/>
        <v>2.935765698103876E-2</v>
      </c>
      <c r="N639" s="27">
        <f t="shared" ca="1" si="238"/>
        <v>0.51003519295807787</v>
      </c>
      <c r="O639" s="8">
        <f t="shared" ca="1" si="226"/>
        <v>343</v>
      </c>
      <c r="P639" s="6">
        <f t="shared" ca="1" si="227"/>
        <v>0.23819444444444446</v>
      </c>
      <c r="Q639" s="5">
        <f t="shared" ca="1" si="228"/>
        <v>0.98888888888888915</v>
      </c>
      <c r="R639" s="27">
        <f t="shared" ca="1" si="239"/>
        <v>0.31612546992790724</v>
      </c>
      <c r="S639" s="27">
        <f t="shared" ca="1" si="239"/>
        <v>3.5616504304999852E-2</v>
      </c>
      <c r="T639" s="27">
        <f t="shared" ca="1" si="229"/>
        <v>7</v>
      </c>
      <c r="U639" s="5">
        <f t="shared" ca="1" si="230"/>
        <v>0.99375000000000024</v>
      </c>
      <c r="V639" s="27">
        <f t="shared" ca="1" si="231"/>
        <v>401</v>
      </c>
      <c r="W639" s="35">
        <f t="shared" ca="1" si="232"/>
        <v>44197.993750000001</v>
      </c>
      <c r="X639" s="6" t="str">
        <f t="shared" ca="1" si="233"/>
        <v>Early Arrival</v>
      </c>
      <c r="Y639" s="6">
        <f t="shared" ca="1" si="234"/>
        <v>9.7222222175332718E-3</v>
      </c>
      <c r="Z639" s="8">
        <f t="shared" ca="1" si="218"/>
        <v>0</v>
      </c>
      <c r="AA639" s="8">
        <f t="shared" ca="1" si="235"/>
        <v>14</v>
      </c>
      <c r="AB639" s="8">
        <f t="shared" ca="1" si="219"/>
        <v>-140</v>
      </c>
    </row>
    <row r="640" spans="1:28">
      <c r="A640" s="3">
        <v>0.71527777777777801</v>
      </c>
      <c r="B640" s="34">
        <v>44197.715277777781</v>
      </c>
      <c r="C640" s="8">
        <f t="shared" ca="1" si="236"/>
        <v>0.5311377616764823</v>
      </c>
      <c r="D640" s="8">
        <f t="shared" ca="1" si="236"/>
        <v>0.24465210279311778</v>
      </c>
      <c r="E640">
        <f t="shared" ca="1" si="220"/>
        <v>6</v>
      </c>
      <c r="F640" s="6">
        <f t="shared" ca="1" si="221"/>
        <v>4.1666666666666666E-3</v>
      </c>
      <c r="G640" t="str">
        <f t="shared" ca="1" si="222"/>
        <v>Late</v>
      </c>
      <c r="H640" s="5">
        <f t="shared" ca="1" si="223"/>
        <v>0.71944444444444466</v>
      </c>
      <c r="I640">
        <f t="shared" ca="1" si="237"/>
        <v>0.10766778182253667</v>
      </c>
      <c r="J640">
        <f t="shared" ca="1" si="237"/>
        <v>0.11115119805728302</v>
      </c>
      <c r="K640">
        <f t="shared" ca="1" si="224"/>
        <v>11</v>
      </c>
      <c r="L640" s="5">
        <f t="shared" ca="1" si="225"/>
        <v>0.72708333333333353</v>
      </c>
      <c r="M640" s="27">
        <f t="shared" ca="1" si="238"/>
        <v>0.86804490872636586</v>
      </c>
      <c r="N640" s="27">
        <f t="shared" ca="1" si="238"/>
        <v>0.69275798119049703</v>
      </c>
      <c r="O640" s="8">
        <f t="shared" ca="1" si="226"/>
        <v>359</v>
      </c>
      <c r="P640" s="6">
        <f t="shared" ca="1" si="227"/>
        <v>0.24930555555555556</v>
      </c>
      <c r="Q640" s="5">
        <f t="shared" ca="1" si="228"/>
        <v>0.97638888888888908</v>
      </c>
      <c r="R640" s="27">
        <f t="shared" ca="1" si="239"/>
        <v>0.55378464243868508</v>
      </c>
      <c r="S640" s="27">
        <f t="shared" ca="1" si="239"/>
        <v>0.64174770457961827</v>
      </c>
      <c r="T640" s="27">
        <f t="shared" ca="1" si="229"/>
        <v>26</v>
      </c>
      <c r="U640" s="5">
        <f t="shared" ca="1" si="230"/>
        <v>0.99444444444444469</v>
      </c>
      <c r="V640" s="27">
        <f t="shared" ca="1" si="231"/>
        <v>402</v>
      </c>
      <c r="W640" s="35">
        <f t="shared" ca="1" si="232"/>
        <v>44197.994444444448</v>
      </c>
      <c r="X640" s="6" t="str">
        <f t="shared" ca="1" si="233"/>
        <v>Early Arrival</v>
      </c>
      <c r="Y640" s="6">
        <f t="shared" ca="1" si="234"/>
        <v>9.0277777708251961E-3</v>
      </c>
      <c r="Z640" s="8">
        <f t="shared" ca="1" si="218"/>
        <v>0</v>
      </c>
      <c r="AA640" s="8">
        <f t="shared" ca="1" si="235"/>
        <v>13</v>
      </c>
      <c r="AB640" s="8">
        <f t="shared" ca="1" si="219"/>
        <v>-130</v>
      </c>
    </row>
    <row r="641" spans="1:28">
      <c r="A641" s="11">
        <v>0.71527777777777801</v>
      </c>
      <c r="B641" s="34">
        <v>44197.715277777781</v>
      </c>
      <c r="C641" s="8">
        <f t="shared" ca="1" si="236"/>
        <v>3.8535049882283734E-2</v>
      </c>
      <c r="D641" s="8">
        <f t="shared" ca="1" si="236"/>
        <v>0.13719057019151371</v>
      </c>
      <c r="E641">
        <f t="shared" ca="1" si="220"/>
        <v>3</v>
      </c>
      <c r="F641" s="6">
        <f t="shared" ca="1" si="221"/>
        <v>2.0833333333333333E-3</v>
      </c>
      <c r="G641" t="str">
        <f t="shared" ca="1" si="222"/>
        <v>Late</v>
      </c>
      <c r="H641" s="5">
        <f t="shared" ca="1" si="223"/>
        <v>0.71736111111111134</v>
      </c>
      <c r="I641">
        <f t="shared" ca="1" si="237"/>
        <v>0.67807439863971908</v>
      </c>
      <c r="J641">
        <f t="shared" ca="1" si="237"/>
        <v>0.87978181622954321</v>
      </c>
      <c r="K641">
        <f t="shared" ca="1" si="224"/>
        <v>40</v>
      </c>
      <c r="L641" s="5">
        <f t="shared" ca="1" si="225"/>
        <v>0.74513888888888913</v>
      </c>
      <c r="M641" s="27">
        <f t="shared" ca="1" si="238"/>
        <v>0.83052526403386229</v>
      </c>
      <c r="N641" s="27">
        <f t="shared" ca="1" si="238"/>
        <v>0.48629008547652275</v>
      </c>
      <c r="O641" s="8">
        <f t="shared" ca="1" si="226"/>
        <v>343</v>
      </c>
      <c r="P641" s="6">
        <f t="shared" ca="1" si="227"/>
        <v>0.23819444444444446</v>
      </c>
      <c r="Q641" s="5">
        <f t="shared" ca="1" si="228"/>
        <v>0.98333333333333361</v>
      </c>
      <c r="R641" s="27">
        <f t="shared" ca="1" si="239"/>
        <v>0.41587796646443365</v>
      </c>
      <c r="S641" s="27">
        <f t="shared" ca="1" si="239"/>
        <v>0.68370900581996652</v>
      </c>
      <c r="T641" s="27">
        <f t="shared" ca="1" si="229"/>
        <v>28</v>
      </c>
      <c r="U641" s="5">
        <f t="shared" ca="1" si="230"/>
        <v>1.002777777777778</v>
      </c>
      <c r="V641" s="27">
        <f t="shared" ca="1" si="231"/>
        <v>414</v>
      </c>
      <c r="W641" s="35">
        <f t="shared" ca="1" si="232"/>
        <v>44198.00277777778</v>
      </c>
      <c r="X641" s="6" t="str">
        <f t="shared" ca="1" si="233"/>
        <v>Early Arrival</v>
      </c>
      <c r="Y641" s="6">
        <f t="shared" ca="1" si="234"/>
        <v>6.9444443943211809E-4</v>
      </c>
      <c r="Z641" s="8">
        <f t="shared" ca="1" si="218"/>
        <v>0</v>
      </c>
      <c r="AA641" s="8">
        <f t="shared" ca="1" si="235"/>
        <v>1</v>
      </c>
      <c r="AB641" s="8">
        <f t="shared" ca="1" si="219"/>
        <v>-10</v>
      </c>
    </row>
    <row r="642" spans="1:28">
      <c r="A642" s="3">
        <v>0.71527777777777801</v>
      </c>
      <c r="B642" s="34">
        <v>44197.715277777781</v>
      </c>
      <c r="C642" s="8">
        <f t="shared" ca="1" si="236"/>
        <v>0.8878858276345587</v>
      </c>
      <c r="D642" s="8">
        <f t="shared" ca="1" si="236"/>
        <v>0.16573514845864912</v>
      </c>
      <c r="E642">
        <f t="shared" ca="1" si="220"/>
        <v>-1</v>
      </c>
      <c r="F642" s="6">
        <f t="shared" ca="1" si="221"/>
        <v>6.9444444444444447E-4</v>
      </c>
      <c r="G642" t="str">
        <f t="shared" ca="1" si="222"/>
        <v>Early Departure</v>
      </c>
      <c r="H642" s="5">
        <f t="shared" ca="1" si="223"/>
        <v>0.71458333333333357</v>
      </c>
      <c r="I642">
        <f t="shared" ca="1" si="237"/>
        <v>0.21379334002707151</v>
      </c>
      <c r="J642">
        <f t="shared" ca="1" si="237"/>
        <v>0.7600493882972541</v>
      </c>
      <c r="K642">
        <f t="shared" ca="1" si="224"/>
        <v>27</v>
      </c>
      <c r="L642" s="5">
        <f t="shared" ca="1" si="225"/>
        <v>0.73333333333333361</v>
      </c>
      <c r="M642" s="27">
        <f t="shared" ca="1" si="238"/>
        <v>0.2245225937675549</v>
      </c>
      <c r="N642" s="27">
        <f t="shared" ca="1" si="238"/>
        <v>0.23633721388804441</v>
      </c>
      <c r="O642" s="8">
        <f t="shared" ca="1" si="226"/>
        <v>328</v>
      </c>
      <c r="P642" s="6">
        <f t="shared" ca="1" si="227"/>
        <v>0.22777777777777777</v>
      </c>
      <c r="Q642" s="5">
        <f t="shared" ca="1" si="228"/>
        <v>0.96111111111111136</v>
      </c>
      <c r="R642" s="27">
        <f t="shared" ca="1" si="239"/>
        <v>0.28191780015872292</v>
      </c>
      <c r="S642" s="27">
        <f t="shared" ca="1" si="239"/>
        <v>0.81554388882205808</v>
      </c>
      <c r="T642" s="27">
        <f t="shared" ca="1" si="229"/>
        <v>35</v>
      </c>
      <c r="U642" s="5">
        <f t="shared" ca="1" si="230"/>
        <v>0.98541666666666694</v>
      </c>
      <c r="V642" s="27">
        <f t="shared" ca="1" si="231"/>
        <v>389</v>
      </c>
      <c r="W642" s="35">
        <f t="shared" ca="1" si="232"/>
        <v>44197.98541666667</v>
      </c>
      <c r="X642" s="6" t="str">
        <f t="shared" ca="1" si="233"/>
        <v>Early Arrival</v>
      </c>
      <c r="Y642" s="6">
        <f t="shared" ca="1" si="234"/>
        <v>1.805555554892635E-2</v>
      </c>
      <c r="Z642" s="8">
        <f t="shared" ca="1" si="218"/>
        <v>0</v>
      </c>
      <c r="AA642" s="8">
        <f t="shared" ca="1" si="235"/>
        <v>26</v>
      </c>
      <c r="AB642" s="8">
        <f t="shared" ca="1" si="219"/>
        <v>-260</v>
      </c>
    </row>
    <row r="643" spans="1:28">
      <c r="A643" s="11">
        <v>0.71527777777777801</v>
      </c>
      <c r="B643" s="34">
        <v>44197.715277777781</v>
      </c>
      <c r="C643" s="8">
        <f t="shared" ca="1" si="236"/>
        <v>0.4516052990861873</v>
      </c>
      <c r="D643" s="8">
        <f t="shared" ca="1" si="236"/>
        <v>0.36467285453488429</v>
      </c>
      <c r="E643">
        <f t="shared" ca="1" si="220"/>
        <v>10</v>
      </c>
      <c r="F643" s="6">
        <f t="shared" ca="1" si="221"/>
        <v>6.9444444444444441E-3</v>
      </c>
      <c r="G643" t="str">
        <f t="shared" ca="1" si="222"/>
        <v>Late</v>
      </c>
      <c r="H643" s="5">
        <f t="shared" ca="1" si="223"/>
        <v>0.72222222222222243</v>
      </c>
      <c r="I643">
        <f t="shared" ca="1" si="237"/>
        <v>0.26278887039437326</v>
      </c>
      <c r="J643">
        <f t="shared" ca="1" si="237"/>
        <v>4.8431135524358626E-2</v>
      </c>
      <c r="K643">
        <f t="shared" ca="1" si="224"/>
        <v>8</v>
      </c>
      <c r="L643" s="5">
        <f t="shared" ca="1" si="225"/>
        <v>0.72777777777777797</v>
      </c>
      <c r="M643" s="27">
        <f t="shared" ca="1" si="238"/>
        <v>0.27462804025789878</v>
      </c>
      <c r="N643" s="27">
        <f t="shared" ca="1" si="238"/>
        <v>0.76773884220789168</v>
      </c>
      <c r="O643" s="8">
        <f t="shared" ca="1" si="226"/>
        <v>353</v>
      </c>
      <c r="P643" s="6">
        <f t="shared" ca="1" si="227"/>
        <v>0.24513888888888888</v>
      </c>
      <c r="Q643" s="5">
        <f t="shared" ca="1" si="228"/>
        <v>0.97291666666666687</v>
      </c>
      <c r="R643" s="27">
        <f t="shared" ca="1" si="239"/>
        <v>0.73529518594597432</v>
      </c>
      <c r="S643" s="27">
        <f t="shared" ca="1" si="239"/>
        <v>1.3562341312605586E-2</v>
      </c>
      <c r="T643" s="27">
        <f t="shared" ca="1" si="229"/>
        <v>6</v>
      </c>
      <c r="U643" s="5">
        <f t="shared" ca="1" si="230"/>
        <v>0.97708333333333353</v>
      </c>
      <c r="V643" s="27">
        <f t="shared" ca="1" si="231"/>
        <v>377</v>
      </c>
      <c r="W643" s="35">
        <f t="shared" ca="1" si="232"/>
        <v>44197.977083333339</v>
      </c>
      <c r="X643" s="6" t="str">
        <f t="shared" ca="1" si="233"/>
        <v>Early Arrival</v>
      </c>
      <c r="Y643" s="6">
        <f t="shared" ca="1" si="234"/>
        <v>2.6388888880319428E-2</v>
      </c>
      <c r="Z643" s="8">
        <f t="shared" ref="Z643:Z706" ca="1" si="240">HOUR(Y643)</f>
        <v>0</v>
      </c>
      <c r="AA643" s="8">
        <f t="shared" ca="1" si="235"/>
        <v>38</v>
      </c>
      <c r="AB643" s="8">
        <f t="shared" ref="AB643:AB706" ca="1" si="241">IF(X643="Early Arrival",IF(((Z643*60)+AA643)&lt;=$AF$5,((Z643*60)+AA643)*(-$AF$8),(((Z643*60)+AA643)-$AF$5)*$AF$6),((Z643*60)+AA643)*($AF$8))</f>
        <v>80</v>
      </c>
    </row>
    <row r="644" spans="1:28">
      <c r="A644" s="3">
        <v>0.71527777777777801</v>
      </c>
      <c r="B644" s="34">
        <v>44197.715277777781</v>
      </c>
      <c r="C644" s="8">
        <f t="shared" ca="1" si="236"/>
        <v>0.7822843148829518</v>
      </c>
      <c r="D644" s="8">
        <f t="shared" ca="1" si="236"/>
        <v>0.94403053775266499</v>
      </c>
      <c r="E644">
        <f t="shared" ca="1" si="220"/>
        <v>-9</v>
      </c>
      <c r="F644" s="6">
        <f t="shared" ca="1" si="221"/>
        <v>6.2499999999999995E-3</v>
      </c>
      <c r="G644" t="str">
        <f t="shared" ca="1" si="222"/>
        <v>Early Departure</v>
      </c>
      <c r="H644" s="5">
        <f t="shared" ca="1" si="223"/>
        <v>0.70902777777777803</v>
      </c>
      <c r="I644">
        <f t="shared" ca="1" si="237"/>
        <v>0.33133589498812743</v>
      </c>
      <c r="J644">
        <f t="shared" ca="1" si="237"/>
        <v>0.11843928602884335</v>
      </c>
      <c r="K644">
        <f t="shared" ca="1" si="224"/>
        <v>13</v>
      </c>
      <c r="L644" s="5">
        <f t="shared" ca="1" si="225"/>
        <v>0.71805555555555578</v>
      </c>
      <c r="M644" s="27">
        <f t="shared" ca="1" si="238"/>
        <v>1.8448769786030272E-2</v>
      </c>
      <c r="N644" s="27">
        <f t="shared" ca="1" si="238"/>
        <v>0.67252462877585162</v>
      </c>
      <c r="O644" s="8">
        <f t="shared" ca="1" si="226"/>
        <v>350</v>
      </c>
      <c r="P644" s="6">
        <f t="shared" ca="1" si="227"/>
        <v>0.24305555555555555</v>
      </c>
      <c r="Q644" s="5">
        <f t="shared" ca="1" si="228"/>
        <v>0.96111111111111136</v>
      </c>
      <c r="R644" s="27">
        <f t="shared" ca="1" si="239"/>
        <v>0.26461806414657119</v>
      </c>
      <c r="S644" s="27">
        <f t="shared" ca="1" si="239"/>
        <v>0.60393529282925529</v>
      </c>
      <c r="T644" s="27">
        <f t="shared" ca="1" si="229"/>
        <v>25</v>
      </c>
      <c r="U644" s="5">
        <f t="shared" ca="1" si="230"/>
        <v>0.97847222222222252</v>
      </c>
      <c r="V644" s="27">
        <f t="shared" ca="1" si="231"/>
        <v>379</v>
      </c>
      <c r="W644" s="35">
        <f t="shared" ca="1" si="232"/>
        <v>44197.978472222225</v>
      </c>
      <c r="X644" s="6" t="str">
        <f t="shared" ca="1" si="233"/>
        <v>Early Arrival</v>
      </c>
      <c r="Y644" s="6">
        <f t="shared" ca="1" si="234"/>
        <v>2.4999999994179234E-2</v>
      </c>
      <c r="Z644" s="8">
        <f t="shared" ca="1" si="240"/>
        <v>0</v>
      </c>
      <c r="AA644" s="8">
        <f t="shared" ca="1" si="235"/>
        <v>36</v>
      </c>
      <c r="AB644" s="8">
        <f t="shared" ca="1" si="241"/>
        <v>60</v>
      </c>
    </row>
    <row r="645" spans="1:28">
      <c r="A645" s="11">
        <v>0.71527777777777801</v>
      </c>
      <c r="B645" s="34">
        <v>44197.715277777781</v>
      </c>
      <c r="C645" s="8">
        <f t="shared" ca="1" si="236"/>
        <v>0.6080153803838636</v>
      </c>
      <c r="D645" s="8">
        <f t="shared" ca="1" si="236"/>
        <v>0.58824363860884799</v>
      </c>
      <c r="E645">
        <f t="shared" ca="1" si="220"/>
        <v>-3</v>
      </c>
      <c r="F645" s="6">
        <f t="shared" ca="1" si="221"/>
        <v>2.0833333333333333E-3</v>
      </c>
      <c r="G645" t="str">
        <f t="shared" ca="1" si="222"/>
        <v>Early Departure</v>
      </c>
      <c r="H645" s="5">
        <f t="shared" ca="1" si="223"/>
        <v>0.71319444444444469</v>
      </c>
      <c r="I645">
        <f t="shared" ca="1" si="237"/>
        <v>0.91614075811429296</v>
      </c>
      <c r="J645">
        <f t="shared" ca="1" si="237"/>
        <v>0.3799927204895831</v>
      </c>
      <c r="K645">
        <f t="shared" ca="1" si="224"/>
        <v>20</v>
      </c>
      <c r="L645" s="5">
        <f t="shared" ca="1" si="225"/>
        <v>0.72708333333333353</v>
      </c>
      <c r="M645" s="27">
        <f t="shared" ca="1" si="238"/>
        <v>0.2146578454553304</v>
      </c>
      <c r="N645" s="27">
        <f t="shared" ca="1" si="238"/>
        <v>3.2232333976659144E-2</v>
      </c>
      <c r="O645" s="8">
        <f t="shared" ca="1" si="226"/>
        <v>309</v>
      </c>
      <c r="P645" s="6">
        <f t="shared" ca="1" si="227"/>
        <v>0.21458333333333335</v>
      </c>
      <c r="Q645" s="5">
        <f t="shared" ca="1" si="228"/>
        <v>0.94166666666666687</v>
      </c>
      <c r="R645" s="27">
        <f t="shared" ca="1" si="239"/>
        <v>0.72615940784012734</v>
      </c>
      <c r="S645" s="27">
        <f t="shared" ca="1" si="239"/>
        <v>0.53236423217214046</v>
      </c>
      <c r="T645" s="27">
        <f t="shared" ca="1" si="229"/>
        <v>22</v>
      </c>
      <c r="U645" s="5">
        <f t="shared" ca="1" si="230"/>
        <v>0.9569444444444446</v>
      </c>
      <c r="V645" s="27">
        <f t="shared" ca="1" si="231"/>
        <v>348</v>
      </c>
      <c r="W645" s="35">
        <f t="shared" ca="1" si="232"/>
        <v>44197.95694444445</v>
      </c>
      <c r="X645" s="6" t="str">
        <f t="shared" ca="1" si="233"/>
        <v>Early Arrival</v>
      </c>
      <c r="Y645" s="6">
        <f t="shared" ca="1" si="234"/>
        <v>4.6527777769370005E-2</v>
      </c>
      <c r="Z645" s="8">
        <f t="shared" ca="1" si="240"/>
        <v>1</v>
      </c>
      <c r="AA645" s="8">
        <f t="shared" ca="1" si="235"/>
        <v>7</v>
      </c>
      <c r="AB645" s="8">
        <f t="shared" ca="1" si="241"/>
        <v>370</v>
      </c>
    </row>
    <row r="646" spans="1:28">
      <c r="A646" s="3">
        <v>0.71527777777777801</v>
      </c>
      <c r="B646" s="34">
        <v>44197.715277777781</v>
      </c>
      <c r="C646" s="8">
        <f t="shared" ca="1" si="236"/>
        <v>0.90900479657589572</v>
      </c>
      <c r="D646" s="8">
        <f t="shared" ca="1" si="236"/>
        <v>0.97520335395112212</v>
      </c>
      <c r="E646">
        <f t="shared" ca="1" si="220"/>
        <v>0</v>
      </c>
      <c r="F646" s="6">
        <f t="shared" ca="1" si="221"/>
        <v>0</v>
      </c>
      <c r="G646" t="str">
        <f t="shared" ca="1" si="222"/>
        <v>On Time</v>
      </c>
      <c r="H646" s="5">
        <f t="shared" ca="1" si="223"/>
        <v>0.71527777777777801</v>
      </c>
      <c r="I646">
        <f t="shared" ca="1" si="237"/>
        <v>0.93032973695037813</v>
      </c>
      <c r="J646">
        <f t="shared" ca="1" si="237"/>
        <v>0.12117910009833333</v>
      </c>
      <c r="K646">
        <f t="shared" ca="1" si="224"/>
        <v>13</v>
      </c>
      <c r="L646" s="5">
        <f t="shared" ca="1" si="225"/>
        <v>0.72430555555555576</v>
      </c>
      <c r="M646" s="27">
        <f t="shared" ca="1" si="238"/>
        <v>0.30779541223722917</v>
      </c>
      <c r="N646" s="27">
        <f t="shared" ca="1" si="238"/>
        <v>0.86641410697730459</v>
      </c>
      <c r="O646" s="8">
        <f t="shared" ca="1" si="226"/>
        <v>357</v>
      </c>
      <c r="P646" s="6">
        <f t="shared" ca="1" si="227"/>
        <v>0.24791666666666667</v>
      </c>
      <c r="Q646" s="5">
        <f t="shared" ca="1" si="228"/>
        <v>0.97222222222222243</v>
      </c>
      <c r="R646" s="27">
        <f t="shared" ca="1" si="239"/>
        <v>0.92109148303640387</v>
      </c>
      <c r="S646" s="27">
        <f t="shared" ca="1" si="239"/>
        <v>0.60547839357546174</v>
      </c>
      <c r="T646" s="27">
        <f t="shared" ca="1" si="229"/>
        <v>25</v>
      </c>
      <c r="U646" s="5">
        <f t="shared" ca="1" si="230"/>
        <v>0.98958333333333359</v>
      </c>
      <c r="V646" s="27">
        <f t="shared" ca="1" si="231"/>
        <v>395</v>
      </c>
      <c r="W646" s="35">
        <f t="shared" ca="1" si="232"/>
        <v>44197.989583333336</v>
      </c>
      <c r="X646" s="6" t="str">
        <f t="shared" ca="1" si="233"/>
        <v>Early Arrival</v>
      </c>
      <c r="Y646" s="6">
        <f t="shared" ca="1" si="234"/>
        <v>1.3888888883229811E-2</v>
      </c>
      <c r="Z646" s="8">
        <f t="shared" ca="1" si="240"/>
        <v>0</v>
      </c>
      <c r="AA646" s="8">
        <f t="shared" ca="1" si="235"/>
        <v>20</v>
      </c>
      <c r="AB646" s="8">
        <f t="shared" ca="1" si="241"/>
        <v>-200</v>
      </c>
    </row>
    <row r="647" spans="1:28">
      <c r="A647" s="11">
        <v>0.71527777777777801</v>
      </c>
      <c r="B647" s="34">
        <v>44197.715277777781</v>
      </c>
      <c r="C647" s="8">
        <f t="shared" ca="1" si="236"/>
        <v>0.5268347270075463</v>
      </c>
      <c r="D647" s="8">
        <f t="shared" ca="1" si="236"/>
        <v>0.93088764431442028</v>
      </c>
      <c r="E647">
        <f t="shared" ca="1" si="220"/>
        <v>59</v>
      </c>
      <c r="F647" s="6">
        <f t="shared" ca="1" si="221"/>
        <v>4.0972222222222222E-2</v>
      </c>
      <c r="G647" t="str">
        <f t="shared" ca="1" si="222"/>
        <v>Late</v>
      </c>
      <c r="H647" s="5">
        <f t="shared" ca="1" si="223"/>
        <v>0.7562500000000002</v>
      </c>
      <c r="I647">
        <f t="shared" ca="1" si="237"/>
        <v>0.12330589184499696</v>
      </c>
      <c r="J647">
        <f t="shared" ca="1" si="237"/>
        <v>0.56251897003144813</v>
      </c>
      <c r="K647">
        <f t="shared" ca="1" si="224"/>
        <v>24</v>
      </c>
      <c r="L647" s="5">
        <f t="shared" ca="1" si="225"/>
        <v>0.77291666666666692</v>
      </c>
      <c r="M647" s="27">
        <f t="shared" ca="1" si="238"/>
        <v>0.31572122418486559</v>
      </c>
      <c r="N647" s="27">
        <f t="shared" ca="1" si="238"/>
        <v>0.15889639918569864</v>
      </c>
      <c r="O647" s="8">
        <f t="shared" ca="1" si="226"/>
        <v>323</v>
      </c>
      <c r="P647" s="6">
        <f t="shared" ca="1" si="227"/>
        <v>0.22430555555555556</v>
      </c>
      <c r="Q647" s="5">
        <f t="shared" ca="1" si="228"/>
        <v>0.99722222222222245</v>
      </c>
      <c r="R647" s="27">
        <f t="shared" ca="1" si="239"/>
        <v>0.42672234579443868</v>
      </c>
      <c r="S647" s="27">
        <f t="shared" ca="1" si="239"/>
        <v>0.88967994528730598</v>
      </c>
      <c r="T647" s="27">
        <f t="shared" ca="1" si="229"/>
        <v>39</v>
      </c>
      <c r="U647" s="5">
        <f t="shared" ca="1" si="230"/>
        <v>1.0243055555555558</v>
      </c>
      <c r="V647" s="27">
        <f t="shared" ca="1" si="231"/>
        <v>445</v>
      </c>
      <c r="W647" s="35">
        <f t="shared" ca="1" si="232"/>
        <v>44198.024305555562</v>
      </c>
      <c r="X647" s="6" t="str">
        <f t="shared" ca="1" si="233"/>
        <v>Late</v>
      </c>
      <c r="Y647" s="6">
        <f t="shared" ca="1" si="234"/>
        <v>2.083333334303461E-2</v>
      </c>
      <c r="Z647" s="8">
        <f t="shared" ca="1" si="240"/>
        <v>0</v>
      </c>
      <c r="AA647" s="8">
        <f t="shared" ca="1" si="235"/>
        <v>30</v>
      </c>
      <c r="AB647" s="8">
        <f t="shared" ca="1" si="241"/>
        <v>300</v>
      </c>
    </row>
    <row r="648" spans="1:28">
      <c r="A648" s="3">
        <v>0.71527777777777801</v>
      </c>
      <c r="B648" s="34">
        <v>44197.715277777781</v>
      </c>
      <c r="C648" s="8">
        <f t="shared" ca="1" si="236"/>
        <v>0.72839066245940987</v>
      </c>
      <c r="D648" s="8">
        <f t="shared" ca="1" si="236"/>
        <v>0.64930939196343218</v>
      </c>
      <c r="E648">
        <f t="shared" ca="1" si="220"/>
        <v>-3</v>
      </c>
      <c r="F648" s="6">
        <f t="shared" ca="1" si="221"/>
        <v>2.0833333333333333E-3</v>
      </c>
      <c r="G648" t="str">
        <f t="shared" ca="1" si="222"/>
        <v>Early Departure</v>
      </c>
      <c r="H648" s="5">
        <f t="shared" ca="1" si="223"/>
        <v>0.71319444444444469</v>
      </c>
      <c r="I648">
        <f t="shared" ca="1" si="237"/>
        <v>0.90038781996497408</v>
      </c>
      <c r="J648">
        <f t="shared" ca="1" si="237"/>
        <v>0.13454685112896758</v>
      </c>
      <c r="K648">
        <f t="shared" ca="1" si="224"/>
        <v>13</v>
      </c>
      <c r="L648" s="5">
        <f t="shared" ca="1" si="225"/>
        <v>0.72222222222222243</v>
      </c>
      <c r="M648" s="27">
        <f t="shared" ca="1" si="238"/>
        <v>0.84129025907922805</v>
      </c>
      <c r="N648" s="27">
        <f t="shared" ca="1" si="238"/>
        <v>0.79591446303130964</v>
      </c>
      <c r="O648" s="8">
        <f t="shared" ca="1" si="226"/>
        <v>368</v>
      </c>
      <c r="P648" s="6">
        <f t="shared" ca="1" si="227"/>
        <v>0.25555555555555559</v>
      </c>
      <c r="Q648" s="5">
        <f t="shared" ca="1" si="228"/>
        <v>0.97777777777777808</v>
      </c>
      <c r="R648" s="27">
        <f t="shared" ca="1" si="239"/>
        <v>0.41775995650156417</v>
      </c>
      <c r="S648" s="27">
        <f t="shared" ca="1" si="239"/>
        <v>0.91559234228774278</v>
      </c>
      <c r="T648" s="27">
        <f t="shared" ca="1" si="229"/>
        <v>41</v>
      </c>
      <c r="U648" s="5">
        <f t="shared" ca="1" si="230"/>
        <v>1.0062500000000003</v>
      </c>
      <c r="V648" s="27">
        <f t="shared" ca="1" si="231"/>
        <v>419</v>
      </c>
      <c r="W648" s="35">
        <f t="shared" ca="1" si="232"/>
        <v>44198.006250000006</v>
      </c>
      <c r="X648" s="6" t="str">
        <f t="shared" ca="1" si="233"/>
        <v>Late</v>
      </c>
      <c r="Y648" s="6">
        <f t="shared" ca="1" si="234"/>
        <v>2.7777777868323028E-3</v>
      </c>
      <c r="Z648" s="8">
        <f t="shared" ca="1" si="240"/>
        <v>0</v>
      </c>
      <c r="AA648" s="8">
        <f t="shared" ca="1" si="235"/>
        <v>4</v>
      </c>
      <c r="AB648" s="8">
        <f t="shared" ca="1" si="241"/>
        <v>40</v>
      </c>
    </row>
    <row r="649" spans="1:28">
      <c r="A649" s="11">
        <v>0.71527777777777801</v>
      </c>
      <c r="B649" s="34">
        <v>44197.715277777781</v>
      </c>
      <c r="C649" s="8">
        <f t="shared" ca="1" si="236"/>
        <v>0.5396029965264858</v>
      </c>
      <c r="D649" s="8">
        <f t="shared" ca="1" si="236"/>
        <v>0.27572911840579684</v>
      </c>
      <c r="E649">
        <f t="shared" ca="1" si="220"/>
        <v>-1</v>
      </c>
      <c r="F649" s="6">
        <f t="shared" ca="1" si="221"/>
        <v>6.9444444444444447E-4</v>
      </c>
      <c r="G649" t="str">
        <f t="shared" ca="1" si="222"/>
        <v>Early Departure</v>
      </c>
      <c r="H649" s="5">
        <f t="shared" ca="1" si="223"/>
        <v>0.71458333333333357</v>
      </c>
      <c r="I649">
        <f t="shared" ca="1" si="237"/>
        <v>2.8311550933819984E-2</v>
      </c>
      <c r="J649">
        <f t="shared" ca="1" si="237"/>
        <v>0.92916257450455564</v>
      </c>
      <c r="K649">
        <f t="shared" ca="1" si="224"/>
        <v>30</v>
      </c>
      <c r="L649" s="5">
        <f t="shared" ca="1" si="225"/>
        <v>0.73541666666666694</v>
      </c>
      <c r="M649" s="27">
        <f t="shared" ca="1" si="238"/>
        <v>0.3154433378488829</v>
      </c>
      <c r="N649" s="27">
        <f t="shared" ca="1" si="238"/>
        <v>0.69141037978710729</v>
      </c>
      <c r="O649" s="8">
        <f t="shared" ca="1" si="226"/>
        <v>350</v>
      </c>
      <c r="P649" s="6">
        <f t="shared" ca="1" si="227"/>
        <v>0.24305555555555555</v>
      </c>
      <c r="Q649" s="5">
        <f t="shared" ca="1" si="228"/>
        <v>0.97847222222222252</v>
      </c>
      <c r="R649" s="27">
        <f t="shared" ca="1" si="239"/>
        <v>0.45264662897325492</v>
      </c>
      <c r="S649" s="27">
        <f t="shared" ca="1" si="239"/>
        <v>0.27700558627368677</v>
      </c>
      <c r="T649" s="27">
        <f t="shared" ca="1" si="229"/>
        <v>14</v>
      </c>
      <c r="U649" s="5">
        <f t="shared" ca="1" si="230"/>
        <v>0.98819444444444471</v>
      </c>
      <c r="V649" s="27">
        <f t="shared" ca="1" si="231"/>
        <v>393</v>
      </c>
      <c r="W649" s="35">
        <f t="shared" ca="1" si="232"/>
        <v>44197.98819444445</v>
      </c>
      <c r="X649" s="6" t="str">
        <f t="shared" ca="1" si="233"/>
        <v>Early Arrival</v>
      </c>
      <c r="Y649" s="6">
        <f t="shared" ca="1" si="234"/>
        <v>1.5277777769370005E-2</v>
      </c>
      <c r="Z649" s="8">
        <f t="shared" ca="1" si="240"/>
        <v>0</v>
      </c>
      <c r="AA649" s="8">
        <f t="shared" ca="1" si="235"/>
        <v>22</v>
      </c>
      <c r="AB649" s="8">
        <f t="shared" ca="1" si="241"/>
        <v>-220</v>
      </c>
    </row>
    <row r="650" spans="1:28">
      <c r="A650" s="3">
        <v>0.71527777777777801</v>
      </c>
      <c r="B650" s="34">
        <v>44197.715277777781</v>
      </c>
      <c r="C650" s="8">
        <f t="shared" ca="1" si="236"/>
        <v>0.1172392317389962</v>
      </c>
      <c r="D650" s="8">
        <f t="shared" ca="1" si="236"/>
        <v>0.84364852073358143</v>
      </c>
      <c r="E650">
        <f t="shared" ca="1" si="220"/>
        <v>41</v>
      </c>
      <c r="F650" s="6">
        <f t="shared" ca="1" si="221"/>
        <v>2.8472222222222222E-2</v>
      </c>
      <c r="G650" t="str">
        <f t="shared" ca="1" si="222"/>
        <v>Late</v>
      </c>
      <c r="H650" s="5">
        <f t="shared" ca="1" si="223"/>
        <v>0.74375000000000024</v>
      </c>
      <c r="I650">
        <f t="shared" ca="1" si="237"/>
        <v>0.30019274775891369</v>
      </c>
      <c r="J650">
        <f t="shared" ca="1" si="237"/>
        <v>0.32149137695144847</v>
      </c>
      <c r="K650">
        <f t="shared" ca="1" si="224"/>
        <v>18</v>
      </c>
      <c r="L650" s="5">
        <f t="shared" ca="1" si="225"/>
        <v>0.7562500000000002</v>
      </c>
      <c r="M650" s="27">
        <f t="shared" ca="1" si="238"/>
        <v>0.63237349455590564</v>
      </c>
      <c r="N650" s="27">
        <f t="shared" ca="1" si="238"/>
        <v>0.95870199125117328</v>
      </c>
      <c r="O650" s="8">
        <f t="shared" ca="1" si="226"/>
        <v>392</v>
      </c>
      <c r="P650" s="6">
        <f t="shared" ca="1" si="227"/>
        <v>0.2722222222222222</v>
      </c>
      <c r="Q650" s="5">
        <f t="shared" ca="1" si="228"/>
        <v>1.0284722222222225</v>
      </c>
      <c r="R650" s="27">
        <f t="shared" ca="1" si="239"/>
        <v>0.27716120818010737</v>
      </c>
      <c r="S650" s="27">
        <f t="shared" ca="1" si="239"/>
        <v>0.73012800809660983</v>
      </c>
      <c r="T650" s="27">
        <f t="shared" ca="1" si="229"/>
        <v>30</v>
      </c>
      <c r="U650" s="5">
        <f t="shared" ca="1" si="230"/>
        <v>1.0493055555555557</v>
      </c>
      <c r="V650" s="27">
        <f t="shared" ca="1" si="231"/>
        <v>481</v>
      </c>
      <c r="W650" s="35">
        <f t="shared" ca="1" si="232"/>
        <v>44198.049305555556</v>
      </c>
      <c r="X650" s="6" t="str">
        <f t="shared" ca="1" si="233"/>
        <v>Late</v>
      </c>
      <c r="Y650" s="6">
        <f t="shared" ca="1" si="234"/>
        <v>4.5833333337213844E-2</v>
      </c>
      <c r="Z650" s="8">
        <f t="shared" ca="1" si="240"/>
        <v>1</v>
      </c>
      <c r="AA650" s="8">
        <f t="shared" ca="1" si="235"/>
        <v>6</v>
      </c>
      <c r="AB650" s="8">
        <f t="shared" ca="1" si="241"/>
        <v>660</v>
      </c>
    </row>
    <row r="651" spans="1:28">
      <c r="A651" s="11">
        <v>0.71527777777777801</v>
      </c>
      <c r="B651" s="34">
        <v>44197.715277777781</v>
      </c>
      <c r="C651" s="8">
        <f t="shared" ca="1" si="236"/>
        <v>0.65996931175611728</v>
      </c>
      <c r="D651" s="8">
        <f t="shared" ca="1" si="236"/>
        <v>0.56472952967830758</v>
      </c>
      <c r="E651">
        <f t="shared" ref="E651:E714" ca="1" si="242">VALUE(IF(C651&lt;$AG$14,ROUND((-LN(1-D651)/$AF$12),0),IF(AND(C651&gt;=$AG$14,C651&lt;$AG$15),-ROUND((-LN(1-D651)/$AF$13),0),0)))</f>
        <v>-3</v>
      </c>
      <c r="F651" s="6">
        <f t="shared" ref="F651:F714" ca="1" si="243">TIME(QUOTIENT(E651,60),IF(E651&gt;0,(E651-(QUOTIENT(E651,60)*60)),((-E651)-(QUOTIENT(E651,60)*60))),0)</f>
        <v>2.0833333333333333E-3</v>
      </c>
      <c r="G651" t="str">
        <f t="shared" ref="G651:G714" ca="1" si="244">IF(E651&lt;0,"Early Departure",IF(E651=0,"On Time","Late"))</f>
        <v>Early Departure</v>
      </c>
      <c r="H651" s="5">
        <f t="shared" ref="H651:H714" ca="1" si="245">IF(G651="Late",A651+F651,IF(G651="Early Departure",A651-F651,A651))</f>
        <v>0.71319444444444469</v>
      </c>
      <c r="I651">
        <f t="shared" ca="1" si="237"/>
        <v>0.47575853813631996</v>
      </c>
      <c r="J651">
        <f t="shared" ca="1" si="237"/>
        <v>0.51124309001595525</v>
      </c>
      <c r="K651">
        <f t="shared" ref="K651:K714" ca="1" si="246">ROUND(IF(($AF$28-$AF$26)/($AF$27-$AF$26)&gt;=I651,(SQRT(J651*(($AF$27-$AF$26)*($AF$28-$AF$26))))+$AF$26,($AF$27-SQRT((1-J651)*($AF$27-$AF$26)*($AF$27-$AF$28)))),0)</f>
        <v>24</v>
      </c>
      <c r="L651" s="5">
        <f t="shared" ref="L651:L714" ca="1" si="247">H651+TIME(0,K651,0)</f>
        <v>0.7298611111111114</v>
      </c>
      <c r="M651" s="27">
        <f t="shared" ca="1" si="238"/>
        <v>0.83628977074886457</v>
      </c>
      <c r="N651" s="27">
        <f t="shared" ca="1" si="238"/>
        <v>0.60698098159988478</v>
      </c>
      <c r="O651" s="8">
        <f t="shared" ref="O651:O714" ca="1" si="248">ROUND(IF(($AF$22-$AF$20)/($AF$21-$AF$20)&gt;=M651,(SQRT(N651*(($AF$21-$AF$20)*($AF$22-$AF$20))))+$AF$20,($AF$21-SQRT((1-N651)*($AF$21-$AF$20)*($AF$21-$AF$22)))),0)</f>
        <v>352</v>
      </c>
      <c r="P651" s="6">
        <f t="shared" ref="P651:P714" ca="1" si="249">TIME(QUOTIENT(O651,60),O651-(QUOTIENT(O651,60)*60),0)</f>
        <v>0.24444444444444446</v>
      </c>
      <c r="Q651" s="5">
        <f t="shared" ref="Q651:Q714" ca="1" si="250">L651+P651</f>
        <v>0.97430555555555587</v>
      </c>
      <c r="R651" s="27">
        <f t="shared" ca="1" si="239"/>
        <v>0.92485966112696916</v>
      </c>
      <c r="S651" s="27">
        <f t="shared" ca="1" si="239"/>
        <v>0.51325030013799366</v>
      </c>
      <c r="T651" s="27">
        <f t="shared" ref="T651:T714" ca="1" si="251">ROUND(IF(($AF$34-$AF$32)/($AF$33-$AF$32)&gt;=R651,(SQRT(S651*(($AF$33-$AF$32)*($AF$34-$AF$32))))+$AF$32,($AF$33-SQRT((1-S651)*($AF$33-$AF$32)*($AF$33-$AF$34)))),0)</f>
        <v>21</v>
      </c>
      <c r="U651" s="5">
        <f t="shared" ref="U651:U714" ca="1" si="252">Q651+TIME(0,T651,0)</f>
        <v>0.98888888888888915</v>
      </c>
      <c r="V651" s="27">
        <f t="shared" ref="V651:V714" ca="1" si="253">SUM(T651,O651,K651,E651)</f>
        <v>394</v>
      </c>
      <c r="W651" s="35">
        <f t="shared" ref="W651:W714" ca="1" si="254">B651+TIME(0,V651,0)</f>
        <v>44197.988888888889</v>
      </c>
      <c r="X651" s="6" t="str">
        <f t="shared" ref="X651:X714" ca="1" si="255">IF($AF$7=W651,"On Time",IF($AF$7&gt;W651,"Early Arrival","Late"))</f>
        <v>Early Arrival</v>
      </c>
      <c r="Y651" s="6">
        <f t="shared" ref="Y651:Y714" ca="1" si="256">IF(X651="On Time",0,IF(X651="Early Arrival",$AF$7-W651,W651-$AF$7))</f>
        <v>1.4583333329937886E-2</v>
      </c>
      <c r="Z651" s="8">
        <f t="shared" ca="1" si="240"/>
        <v>0</v>
      </c>
      <c r="AA651" s="8">
        <f t="shared" ref="AA651:AA714" ca="1" si="257">MINUTE(Y651)</f>
        <v>21</v>
      </c>
      <c r="AB651" s="8">
        <f t="shared" ca="1" si="241"/>
        <v>-210</v>
      </c>
    </row>
    <row r="652" spans="1:28">
      <c r="A652" s="3">
        <v>0.71527777777777801</v>
      </c>
      <c r="B652" s="34">
        <v>44197.715277777781</v>
      </c>
      <c r="C652" s="8">
        <f t="shared" ca="1" si="236"/>
        <v>0.45446604619503261</v>
      </c>
      <c r="D652" s="8">
        <f t="shared" ca="1" si="236"/>
        <v>0.83024621215129468</v>
      </c>
      <c r="E652">
        <f t="shared" ca="1" si="242"/>
        <v>39</v>
      </c>
      <c r="F652" s="6">
        <f t="shared" ca="1" si="243"/>
        <v>2.7083333333333334E-2</v>
      </c>
      <c r="G652" t="str">
        <f t="shared" ca="1" si="244"/>
        <v>Late</v>
      </c>
      <c r="H652" s="5">
        <f t="shared" ca="1" si="245"/>
        <v>0.74236111111111136</v>
      </c>
      <c r="I652">
        <f t="shared" ca="1" si="237"/>
        <v>0.16935640407541674</v>
      </c>
      <c r="J652">
        <f t="shared" ca="1" si="237"/>
        <v>0.18458254237364957</v>
      </c>
      <c r="K652">
        <f t="shared" ca="1" si="246"/>
        <v>14</v>
      </c>
      <c r="L652" s="5">
        <f t="shared" ca="1" si="247"/>
        <v>0.75208333333333355</v>
      </c>
      <c r="M652" s="27">
        <f t="shared" ca="1" si="238"/>
        <v>0.50958346838531199</v>
      </c>
      <c r="N652" s="27">
        <f t="shared" ca="1" si="238"/>
        <v>0.23825608348505423</v>
      </c>
      <c r="O652" s="8">
        <f t="shared" ca="1" si="248"/>
        <v>329</v>
      </c>
      <c r="P652" s="6">
        <f t="shared" ca="1" si="249"/>
        <v>0.22847222222222222</v>
      </c>
      <c r="Q652" s="5">
        <f t="shared" ca="1" si="250"/>
        <v>0.98055555555555574</v>
      </c>
      <c r="R652" s="27">
        <f t="shared" ca="1" si="239"/>
        <v>0.40846786664454926</v>
      </c>
      <c r="S652" s="27">
        <f t="shared" ca="1" si="239"/>
        <v>0.77469771424149336</v>
      </c>
      <c r="T652" s="27">
        <f t="shared" ca="1" si="251"/>
        <v>32</v>
      </c>
      <c r="U652" s="5">
        <f t="shared" ca="1" si="252"/>
        <v>1.002777777777778</v>
      </c>
      <c r="V652" s="27">
        <f t="shared" ca="1" si="253"/>
        <v>414</v>
      </c>
      <c r="W652" s="35">
        <f t="shared" ca="1" si="254"/>
        <v>44198.00277777778</v>
      </c>
      <c r="X652" s="6" t="str">
        <f t="shared" ca="1" si="255"/>
        <v>Early Arrival</v>
      </c>
      <c r="Y652" s="6">
        <f t="shared" ca="1" si="256"/>
        <v>6.9444443943211809E-4</v>
      </c>
      <c r="Z652" s="8">
        <f t="shared" ca="1" si="240"/>
        <v>0</v>
      </c>
      <c r="AA652" s="8">
        <f t="shared" ca="1" si="257"/>
        <v>1</v>
      </c>
      <c r="AB652" s="8">
        <f t="shared" ca="1" si="241"/>
        <v>-10</v>
      </c>
    </row>
    <row r="653" spans="1:28">
      <c r="A653" s="11">
        <v>0.71527777777777801</v>
      </c>
      <c r="B653" s="34">
        <v>44197.715277777781</v>
      </c>
      <c r="C653" s="8">
        <f t="shared" ca="1" si="236"/>
        <v>0.15419376072815105</v>
      </c>
      <c r="D653" s="8">
        <f t="shared" ca="1" si="236"/>
        <v>0.48732023497934551</v>
      </c>
      <c r="E653">
        <f t="shared" ca="1" si="242"/>
        <v>15</v>
      </c>
      <c r="F653" s="6">
        <f t="shared" ca="1" si="243"/>
        <v>1.0416666666666666E-2</v>
      </c>
      <c r="G653" t="str">
        <f t="shared" ca="1" si="244"/>
        <v>Late</v>
      </c>
      <c r="H653" s="5">
        <f t="shared" ca="1" si="245"/>
        <v>0.72569444444444464</v>
      </c>
      <c r="I653">
        <f t="shared" ca="1" si="237"/>
        <v>0.30504115017336941</v>
      </c>
      <c r="J653">
        <f t="shared" ca="1" si="237"/>
        <v>0.31621826649389284</v>
      </c>
      <c r="K653">
        <f t="shared" ca="1" si="246"/>
        <v>18</v>
      </c>
      <c r="L653" s="5">
        <f t="shared" ca="1" si="247"/>
        <v>0.7381944444444446</v>
      </c>
      <c r="M653" s="27">
        <f t="shared" ca="1" si="238"/>
        <v>0.2591023836088644</v>
      </c>
      <c r="N653" s="27">
        <f t="shared" ca="1" si="238"/>
        <v>0.71873553672508783</v>
      </c>
      <c r="O653" s="8">
        <f t="shared" ca="1" si="248"/>
        <v>351</v>
      </c>
      <c r="P653" s="6">
        <f t="shared" ca="1" si="249"/>
        <v>0.24374999999999999</v>
      </c>
      <c r="Q653" s="5">
        <f t="shared" ca="1" si="250"/>
        <v>0.98194444444444462</v>
      </c>
      <c r="R653" s="27">
        <f t="shared" ca="1" si="239"/>
        <v>0.21141159457081493</v>
      </c>
      <c r="S653" s="27">
        <f t="shared" ca="1" si="239"/>
        <v>4.7795166923706112E-2</v>
      </c>
      <c r="T653" s="27">
        <f t="shared" ca="1" si="251"/>
        <v>7</v>
      </c>
      <c r="U653" s="5">
        <f t="shared" ca="1" si="252"/>
        <v>0.98680555555555571</v>
      </c>
      <c r="V653" s="27">
        <f t="shared" ca="1" si="253"/>
        <v>391</v>
      </c>
      <c r="W653" s="35">
        <f t="shared" ca="1" si="254"/>
        <v>44197.986805555556</v>
      </c>
      <c r="X653" s="6" t="str">
        <f t="shared" ca="1" si="255"/>
        <v>Early Arrival</v>
      </c>
      <c r="Y653" s="6">
        <f t="shared" ca="1" si="256"/>
        <v>1.6666666662786156E-2</v>
      </c>
      <c r="Z653" s="8">
        <f t="shared" ca="1" si="240"/>
        <v>0</v>
      </c>
      <c r="AA653" s="8">
        <f t="shared" ca="1" si="257"/>
        <v>24</v>
      </c>
      <c r="AB653" s="8">
        <f t="shared" ca="1" si="241"/>
        <v>-240</v>
      </c>
    </row>
    <row r="654" spans="1:28">
      <c r="A654" s="3">
        <v>0.71527777777777801</v>
      </c>
      <c r="B654" s="34">
        <v>44197.715277777781</v>
      </c>
      <c r="C654" s="8">
        <f t="shared" ca="1" si="236"/>
        <v>0.60958993741423573</v>
      </c>
      <c r="D654" s="8">
        <f t="shared" ca="1" si="236"/>
        <v>0.51758845868085557</v>
      </c>
      <c r="E654">
        <f t="shared" ca="1" si="242"/>
        <v>-2</v>
      </c>
      <c r="F654" s="6">
        <f t="shared" ca="1" si="243"/>
        <v>1.3888888888888889E-3</v>
      </c>
      <c r="G654" t="str">
        <f t="shared" ca="1" si="244"/>
        <v>Early Departure</v>
      </c>
      <c r="H654" s="5">
        <f t="shared" ca="1" si="245"/>
        <v>0.71388888888888913</v>
      </c>
      <c r="I654">
        <f t="shared" ca="1" si="237"/>
        <v>0.69034161781280534</v>
      </c>
      <c r="J654">
        <f t="shared" ca="1" si="237"/>
        <v>0.71973194681912578</v>
      </c>
      <c r="K654">
        <f t="shared" ca="1" si="246"/>
        <v>31</v>
      </c>
      <c r="L654" s="5">
        <f t="shared" ca="1" si="247"/>
        <v>0.73541666666666694</v>
      </c>
      <c r="M654" s="27">
        <f t="shared" ca="1" si="238"/>
        <v>0.60207123162624598</v>
      </c>
      <c r="N654" s="27">
        <f t="shared" ca="1" si="238"/>
        <v>0.6537046343863554</v>
      </c>
      <c r="O654" s="8">
        <f t="shared" ca="1" si="248"/>
        <v>356</v>
      </c>
      <c r="P654" s="6">
        <f t="shared" ca="1" si="249"/>
        <v>0.24722222222222223</v>
      </c>
      <c r="Q654" s="5">
        <f t="shared" ca="1" si="250"/>
        <v>0.98263888888888917</v>
      </c>
      <c r="R654" s="27">
        <f t="shared" ca="1" si="239"/>
        <v>0.41592840183778346</v>
      </c>
      <c r="S654" s="27">
        <f t="shared" ca="1" si="239"/>
        <v>0.34373832346479383</v>
      </c>
      <c r="T654" s="27">
        <f t="shared" ca="1" si="251"/>
        <v>16</v>
      </c>
      <c r="U654" s="5">
        <f t="shared" ca="1" si="252"/>
        <v>0.99375000000000024</v>
      </c>
      <c r="V654" s="27">
        <f t="shared" ca="1" si="253"/>
        <v>401</v>
      </c>
      <c r="W654" s="35">
        <f t="shared" ca="1" si="254"/>
        <v>44197.993750000001</v>
      </c>
      <c r="X654" s="6" t="str">
        <f t="shared" ca="1" si="255"/>
        <v>Early Arrival</v>
      </c>
      <c r="Y654" s="6">
        <f t="shared" ca="1" si="256"/>
        <v>9.7222222175332718E-3</v>
      </c>
      <c r="Z654" s="8">
        <f t="shared" ca="1" si="240"/>
        <v>0</v>
      </c>
      <c r="AA654" s="8">
        <f t="shared" ca="1" si="257"/>
        <v>14</v>
      </c>
      <c r="AB654" s="8">
        <f t="shared" ca="1" si="241"/>
        <v>-140</v>
      </c>
    </row>
    <row r="655" spans="1:28">
      <c r="A655" s="11">
        <v>0.71527777777777801</v>
      </c>
      <c r="B655" s="34">
        <v>44197.715277777781</v>
      </c>
      <c r="C655" s="8">
        <f t="shared" ca="1" si="236"/>
        <v>0.74300148101275865</v>
      </c>
      <c r="D655" s="8">
        <f t="shared" ca="1" si="236"/>
        <v>0.71436087127995729</v>
      </c>
      <c r="E655">
        <f t="shared" ca="1" si="242"/>
        <v>-4</v>
      </c>
      <c r="F655" s="6">
        <f t="shared" ca="1" si="243"/>
        <v>2.7777777777777779E-3</v>
      </c>
      <c r="G655" t="str">
        <f t="shared" ca="1" si="244"/>
        <v>Early Departure</v>
      </c>
      <c r="H655" s="5">
        <f t="shared" ca="1" si="245"/>
        <v>0.71250000000000024</v>
      </c>
      <c r="I655">
        <f t="shared" ca="1" si="237"/>
        <v>0.43064230884615884</v>
      </c>
      <c r="J655">
        <f t="shared" ca="1" si="237"/>
        <v>0.26201304963341066</v>
      </c>
      <c r="K655">
        <f t="shared" ca="1" si="246"/>
        <v>17</v>
      </c>
      <c r="L655" s="5">
        <f t="shared" ca="1" si="247"/>
        <v>0.72430555555555576</v>
      </c>
      <c r="M655" s="27">
        <f t="shared" ca="1" si="238"/>
        <v>0.49038255244399842</v>
      </c>
      <c r="N655" s="27">
        <f t="shared" ca="1" si="238"/>
        <v>0.35713792002749134</v>
      </c>
      <c r="O655" s="8">
        <f t="shared" ca="1" si="248"/>
        <v>335</v>
      </c>
      <c r="P655" s="6">
        <f t="shared" ca="1" si="249"/>
        <v>0.23263888888888887</v>
      </c>
      <c r="Q655" s="5">
        <f t="shared" ca="1" si="250"/>
        <v>0.9569444444444446</v>
      </c>
      <c r="R655" s="27">
        <f t="shared" ca="1" si="239"/>
        <v>0.88065856514476792</v>
      </c>
      <c r="S655" s="27">
        <f t="shared" ca="1" si="239"/>
        <v>0.64156774401652439</v>
      </c>
      <c r="T655" s="27">
        <f t="shared" ca="1" si="251"/>
        <v>26</v>
      </c>
      <c r="U655" s="5">
        <f t="shared" ca="1" si="252"/>
        <v>0.9750000000000002</v>
      </c>
      <c r="V655" s="27">
        <f t="shared" ca="1" si="253"/>
        <v>374</v>
      </c>
      <c r="W655" s="35">
        <f t="shared" ca="1" si="254"/>
        <v>44197.975000000006</v>
      </c>
      <c r="X655" s="6" t="str">
        <f t="shared" ca="1" si="255"/>
        <v>Early Arrival</v>
      </c>
      <c r="Y655" s="6">
        <f t="shared" ca="1" si="256"/>
        <v>2.8472222213167697E-2</v>
      </c>
      <c r="Z655" s="8">
        <f t="shared" ca="1" si="240"/>
        <v>0</v>
      </c>
      <c r="AA655" s="8">
        <f t="shared" ca="1" si="257"/>
        <v>41</v>
      </c>
      <c r="AB655" s="8">
        <f t="shared" ca="1" si="241"/>
        <v>110</v>
      </c>
    </row>
    <row r="656" spans="1:28">
      <c r="A656" s="3">
        <v>0.71527777777777801</v>
      </c>
      <c r="B656" s="34">
        <v>44197.715277777781</v>
      </c>
      <c r="C656" s="8">
        <f t="shared" ca="1" si="236"/>
        <v>0.78384923138451068</v>
      </c>
      <c r="D656" s="8">
        <f t="shared" ca="1" si="236"/>
        <v>0.88091706969958816</v>
      </c>
      <c r="E656">
        <f t="shared" ca="1" si="242"/>
        <v>-7</v>
      </c>
      <c r="F656" s="6">
        <f t="shared" ca="1" si="243"/>
        <v>4.8611111111111112E-3</v>
      </c>
      <c r="G656" t="str">
        <f t="shared" ca="1" si="244"/>
        <v>Early Departure</v>
      </c>
      <c r="H656" s="5">
        <f t="shared" ca="1" si="245"/>
        <v>0.71041666666666692</v>
      </c>
      <c r="I656">
        <f t="shared" ca="1" si="237"/>
        <v>0.91025015575764434</v>
      </c>
      <c r="J656">
        <f t="shared" ca="1" si="237"/>
        <v>0.52658744907519695</v>
      </c>
      <c r="K656">
        <f t="shared" ca="1" si="246"/>
        <v>24</v>
      </c>
      <c r="L656" s="5">
        <f t="shared" ca="1" si="247"/>
        <v>0.72708333333333364</v>
      </c>
      <c r="M656" s="27">
        <f t="shared" ca="1" si="238"/>
        <v>0.37601131516222108</v>
      </c>
      <c r="N656" s="27">
        <f t="shared" ca="1" si="238"/>
        <v>0.29503030260805208</v>
      </c>
      <c r="O656" s="8">
        <f t="shared" ca="1" si="248"/>
        <v>332</v>
      </c>
      <c r="P656" s="6">
        <f t="shared" ca="1" si="249"/>
        <v>0.23055555555555554</v>
      </c>
      <c r="Q656" s="5">
        <f t="shared" ca="1" si="250"/>
        <v>0.95763888888888915</v>
      </c>
      <c r="R656" s="27">
        <f t="shared" ca="1" si="239"/>
        <v>8.4161275537180114E-3</v>
      </c>
      <c r="S656" s="27">
        <f t="shared" ca="1" si="239"/>
        <v>0.6671311753202146</v>
      </c>
      <c r="T656" s="27">
        <f t="shared" ca="1" si="251"/>
        <v>16</v>
      </c>
      <c r="U656" s="5">
        <f t="shared" ca="1" si="252"/>
        <v>0.96875000000000022</v>
      </c>
      <c r="V656" s="27">
        <f t="shared" ca="1" si="253"/>
        <v>365</v>
      </c>
      <c r="W656" s="35">
        <f t="shared" ca="1" si="254"/>
        <v>44197.96875</v>
      </c>
      <c r="X656" s="6" t="str">
        <f t="shared" ca="1" si="255"/>
        <v>Early Arrival</v>
      </c>
      <c r="Y656" s="6">
        <f t="shared" ca="1" si="256"/>
        <v>3.4722222218988463E-2</v>
      </c>
      <c r="Z656" s="8">
        <f t="shared" ca="1" si="240"/>
        <v>0</v>
      </c>
      <c r="AA656" s="8">
        <f t="shared" ca="1" si="257"/>
        <v>50</v>
      </c>
      <c r="AB656" s="8">
        <f t="shared" ca="1" si="241"/>
        <v>200</v>
      </c>
    </row>
    <row r="657" spans="1:28">
      <c r="A657" s="11">
        <v>0.71527777777777801</v>
      </c>
      <c r="B657" s="34">
        <v>44197.715277777781</v>
      </c>
      <c r="C657" s="8">
        <f t="shared" ca="1" si="236"/>
        <v>0.86285601441830795</v>
      </c>
      <c r="D657" s="8">
        <f t="shared" ca="1" si="236"/>
        <v>0.44824356626659212</v>
      </c>
      <c r="E657">
        <f t="shared" ca="1" si="242"/>
        <v>-2</v>
      </c>
      <c r="F657" s="6">
        <f t="shared" ca="1" si="243"/>
        <v>1.3888888888888889E-3</v>
      </c>
      <c r="G657" t="str">
        <f t="shared" ca="1" si="244"/>
        <v>Early Departure</v>
      </c>
      <c r="H657" s="5">
        <f t="shared" ca="1" si="245"/>
        <v>0.71388888888888913</v>
      </c>
      <c r="I657">
        <f t="shared" ca="1" si="237"/>
        <v>0.85031718096052178</v>
      </c>
      <c r="J657">
        <f t="shared" ca="1" si="237"/>
        <v>0.82508499264896518</v>
      </c>
      <c r="K657">
        <f t="shared" ca="1" si="246"/>
        <v>36</v>
      </c>
      <c r="L657" s="5">
        <f t="shared" ca="1" si="247"/>
        <v>0.73888888888888915</v>
      </c>
      <c r="M657" s="27">
        <f t="shared" ca="1" si="238"/>
        <v>0.4278934882269082</v>
      </c>
      <c r="N657" s="27">
        <f t="shared" ca="1" si="238"/>
        <v>0.4893499571514488</v>
      </c>
      <c r="O657" s="8">
        <f t="shared" ca="1" si="248"/>
        <v>344</v>
      </c>
      <c r="P657" s="6">
        <f t="shared" ca="1" si="249"/>
        <v>0.2388888888888889</v>
      </c>
      <c r="Q657" s="5">
        <f t="shared" ca="1" si="250"/>
        <v>0.97777777777777808</v>
      </c>
      <c r="R657" s="27">
        <f t="shared" ca="1" si="239"/>
        <v>0.84588310963050495</v>
      </c>
      <c r="S657" s="27">
        <f t="shared" ca="1" si="239"/>
        <v>0.17689849157717974</v>
      </c>
      <c r="T657" s="27">
        <f t="shared" ca="1" si="251"/>
        <v>11</v>
      </c>
      <c r="U657" s="5">
        <f t="shared" ca="1" si="252"/>
        <v>0.98541666666666694</v>
      </c>
      <c r="V657" s="27">
        <f t="shared" ca="1" si="253"/>
        <v>389</v>
      </c>
      <c r="W657" s="35">
        <f t="shared" ca="1" si="254"/>
        <v>44197.98541666667</v>
      </c>
      <c r="X657" s="6" t="str">
        <f t="shared" ca="1" si="255"/>
        <v>Early Arrival</v>
      </c>
      <c r="Y657" s="6">
        <f t="shared" ca="1" si="256"/>
        <v>1.805555554892635E-2</v>
      </c>
      <c r="Z657" s="8">
        <f t="shared" ca="1" si="240"/>
        <v>0</v>
      </c>
      <c r="AA657" s="8">
        <f t="shared" ca="1" si="257"/>
        <v>26</v>
      </c>
      <c r="AB657" s="8">
        <f t="shared" ca="1" si="241"/>
        <v>-260</v>
      </c>
    </row>
    <row r="658" spans="1:28">
      <c r="A658" s="3">
        <v>0.71527777777777801</v>
      </c>
      <c r="B658" s="34">
        <v>44197.715277777781</v>
      </c>
      <c r="C658" s="8">
        <f t="shared" ca="1" si="236"/>
        <v>8.0168059623440757E-2</v>
      </c>
      <c r="D658" s="8">
        <f t="shared" ca="1" si="236"/>
        <v>0.89867171751825803</v>
      </c>
      <c r="E658">
        <f t="shared" ca="1" si="242"/>
        <v>50</v>
      </c>
      <c r="F658" s="6">
        <f t="shared" ca="1" si="243"/>
        <v>3.4722222222222224E-2</v>
      </c>
      <c r="G658" t="str">
        <f t="shared" ca="1" si="244"/>
        <v>Late</v>
      </c>
      <c r="H658" s="5">
        <f t="shared" ca="1" si="245"/>
        <v>0.75000000000000022</v>
      </c>
      <c r="I658">
        <f t="shared" ca="1" si="237"/>
        <v>0.40188913583773145</v>
      </c>
      <c r="J658">
        <f t="shared" ca="1" si="237"/>
        <v>0.6036688028620153</v>
      </c>
      <c r="K658">
        <f t="shared" ca="1" si="246"/>
        <v>27</v>
      </c>
      <c r="L658" s="5">
        <f t="shared" ca="1" si="247"/>
        <v>0.76875000000000027</v>
      </c>
      <c r="M658" s="27">
        <f t="shared" ca="1" si="238"/>
        <v>0.79599947416548367</v>
      </c>
      <c r="N658" s="27">
        <f t="shared" ca="1" si="238"/>
        <v>0.29307258392621205</v>
      </c>
      <c r="O658" s="8">
        <f t="shared" ca="1" si="248"/>
        <v>332</v>
      </c>
      <c r="P658" s="6">
        <f t="shared" ca="1" si="249"/>
        <v>0.23055555555555554</v>
      </c>
      <c r="Q658" s="5">
        <f t="shared" ca="1" si="250"/>
        <v>0.99930555555555578</v>
      </c>
      <c r="R658" s="27">
        <f t="shared" ca="1" si="239"/>
        <v>0.59363791866284921</v>
      </c>
      <c r="S658" s="27">
        <f t="shared" ca="1" si="239"/>
        <v>0.85835037348531806</v>
      </c>
      <c r="T658" s="27">
        <f t="shared" ca="1" si="251"/>
        <v>37</v>
      </c>
      <c r="U658" s="5">
        <f t="shared" ca="1" si="252"/>
        <v>1.0250000000000001</v>
      </c>
      <c r="V658" s="27">
        <f t="shared" ca="1" si="253"/>
        <v>446</v>
      </c>
      <c r="W658" s="35">
        <f t="shared" ca="1" si="254"/>
        <v>44198.025000000001</v>
      </c>
      <c r="X658" s="6" t="str">
        <f t="shared" ca="1" si="255"/>
        <v>Late</v>
      </c>
      <c r="Y658" s="6">
        <f t="shared" ca="1" si="256"/>
        <v>2.1527777782466728E-2</v>
      </c>
      <c r="Z658" s="8">
        <f t="shared" ca="1" si="240"/>
        <v>0</v>
      </c>
      <c r="AA658" s="8">
        <f t="shared" ca="1" si="257"/>
        <v>31</v>
      </c>
      <c r="AB658" s="8">
        <f t="shared" ca="1" si="241"/>
        <v>310</v>
      </c>
    </row>
    <row r="659" spans="1:28">
      <c r="A659" s="11">
        <v>0.71527777777777801</v>
      </c>
      <c r="B659" s="34">
        <v>44197.715277777781</v>
      </c>
      <c r="C659" s="8">
        <f t="shared" ref="C659:D722" ca="1" si="258">RAND()</f>
        <v>0.89945366206840005</v>
      </c>
      <c r="D659" s="8">
        <f t="shared" ca="1" si="258"/>
        <v>0.14146706443970913</v>
      </c>
      <c r="E659">
        <f t="shared" ca="1" si="242"/>
        <v>0</v>
      </c>
      <c r="F659" s="6">
        <f t="shared" ca="1" si="243"/>
        <v>0</v>
      </c>
      <c r="G659" t="str">
        <f t="shared" ca="1" si="244"/>
        <v>On Time</v>
      </c>
      <c r="H659" s="5">
        <f t="shared" ca="1" si="245"/>
        <v>0.71527777777777801</v>
      </c>
      <c r="I659">
        <f t="shared" ref="I659:J722" ca="1" si="259">RAND()</f>
        <v>0.88013111320982107</v>
      </c>
      <c r="J659">
        <f t="shared" ca="1" si="259"/>
        <v>0.12337555881385853</v>
      </c>
      <c r="K659">
        <f t="shared" ca="1" si="246"/>
        <v>13</v>
      </c>
      <c r="L659" s="5">
        <f t="shared" ca="1" si="247"/>
        <v>0.72430555555555576</v>
      </c>
      <c r="M659" s="27">
        <f t="shared" ref="M659:N722" ca="1" si="260">RAND()</f>
        <v>0.94884115645499478</v>
      </c>
      <c r="N659" s="27">
        <f t="shared" ca="1" si="260"/>
        <v>0.52130538830466422</v>
      </c>
      <c r="O659" s="8">
        <f t="shared" ca="1" si="248"/>
        <v>346</v>
      </c>
      <c r="P659" s="6">
        <f t="shared" ca="1" si="249"/>
        <v>0.24027777777777778</v>
      </c>
      <c r="Q659" s="5">
        <f t="shared" ca="1" si="250"/>
        <v>0.96458333333333357</v>
      </c>
      <c r="R659" s="27">
        <f t="shared" ref="R659:S722" ca="1" si="261">RAND()</f>
        <v>0.38332330094714362</v>
      </c>
      <c r="S659" s="27">
        <f t="shared" ca="1" si="261"/>
        <v>0.30816806686211562</v>
      </c>
      <c r="T659" s="27">
        <f t="shared" ca="1" si="251"/>
        <v>14</v>
      </c>
      <c r="U659" s="5">
        <f t="shared" ca="1" si="252"/>
        <v>0.97430555555555576</v>
      </c>
      <c r="V659" s="27">
        <f t="shared" ca="1" si="253"/>
        <v>373</v>
      </c>
      <c r="W659" s="35">
        <f t="shared" ca="1" si="254"/>
        <v>44197.974305555559</v>
      </c>
      <c r="X659" s="6" t="str">
        <f t="shared" ca="1" si="255"/>
        <v>Early Arrival</v>
      </c>
      <c r="Y659" s="6">
        <f t="shared" ca="1" si="256"/>
        <v>2.9166666659875773E-2</v>
      </c>
      <c r="Z659" s="8">
        <f t="shared" ca="1" si="240"/>
        <v>0</v>
      </c>
      <c r="AA659" s="8">
        <f t="shared" ca="1" si="257"/>
        <v>42</v>
      </c>
      <c r="AB659" s="8">
        <f t="shared" ca="1" si="241"/>
        <v>120</v>
      </c>
    </row>
    <row r="660" spans="1:28">
      <c r="A660" s="3">
        <v>0.71527777777777801</v>
      </c>
      <c r="B660" s="34">
        <v>44197.715277777781</v>
      </c>
      <c r="C660" s="8">
        <f t="shared" ca="1" si="258"/>
        <v>0.78651121441887784</v>
      </c>
      <c r="D660" s="8">
        <f t="shared" ca="1" si="258"/>
        <v>6.5954955409687099E-2</v>
      </c>
      <c r="E660">
        <f t="shared" ca="1" si="242"/>
        <v>0</v>
      </c>
      <c r="F660" s="6">
        <f t="shared" ca="1" si="243"/>
        <v>0</v>
      </c>
      <c r="G660" t="str">
        <f t="shared" ca="1" si="244"/>
        <v>On Time</v>
      </c>
      <c r="H660" s="5">
        <f t="shared" ca="1" si="245"/>
        <v>0.71527777777777801</v>
      </c>
      <c r="I660">
        <f t="shared" ca="1" si="259"/>
        <v>0.23717546825078917</v>
      </c>
      <c r="J660">
        <f t="shared" ca="1" si="259"/>
        <v>0.98084504053105348</v>
      </c>
      <c r="K660">
        <f t="shared" ca="1" si="246"/>
        <v>31</v>
      </c>
      <c r="L660" s="5">
        <f t="shared" ca="1" si="247"/>
        <v>0.73680555555555582</v>
      </c>
      <c r="M660" s="27">
        <f t="shared" ca="1" si="260"/>
        <v>0.58596319340575242</v>
      </c>
      <c r="N660" s="27">
        <f t="shared" ca="1" si="260"/>
        <v>0.71167764859158855</v>
      </c>
      <c r="O660" s="8">
        <f t="shared" ca="1" si="248"/>
        <v>360</v>
      </c>
      <c r="P660" s="6">
        <f t="shared" ca="1" si="249"/>
        <v>0.25</v>
      </c>
      <c r="Q660" s="5">
        <f t="shared" ca="1" si="250"/>
        <v>0.98680555555555582</v>
      </c>
      <c r="R660" s="27">
        <f t="shared" ca="1" si="261"/>
        <v>0.76361865487657477</v>
      </c>
      <c r="S660" s="27">
        <f t="shared" ca="1" si="261"/>
        <v>0.25035235337990214</v>
      </c>
      <c r="T660" s="27">
        <f t="shared" ca="1" si="251"/>
        <v>13</v>
      </c>
      <c r="U660" s="5">
        <f t="shared" ca="1" si="252"/>
        <v>0.99583333333333357</v>
      </c>
      <c r="V660" s="27">
        <f t="shared" ca="1" si="253"/>
        <v>404</v>
      </c>
      <c r="W660" s="35">
        <f t="shared" ca="1" si="254"/>
        <v>44197.995833333334</v>
      </c>
      <c r="X660" s="6" t="str">
        <f t="shared" ca="1" si="255"/>
        <v>Early Arrival</v>
      </c>
      <c r="Y660" s="6">
        <f t="shared" ca="1" si="256"/>
        <v>7.6388888846850023E-3</v>
      </c>
      <c r="Z660" s="8">
        <f t="shared" ca="1" si="240"/>
        <v>0</v>
      </c>
      <c r="AA660" s="8">
        <f t="shared" ca="1" si="257"/>
        <v>11</v>
      </c>
      <c r="AB660" s="8">
        <f t="shared" ca="1" si="241"/>
        <v>-110</v>
      </c>
    </row>
    <row r="661" spans="1:28">
      <c r="A661" s="11">
        <v>0.71527777777777801</v>
      </c>
      <c r="B661" s="34">
        <v>44197.715277777781</v>
      </c>
      <c r="C661" s="8">
        <f t="shared" ca="1" si="258"/>
        <v>0.4957139566980121</v>
      </c>
      <c r="D661" s="8">
        <f t="shared" ca="1" si="258"/>
        <v>0.99106259859396473</v>
      </c>
      <c r="E661">
        <f t="shared" ca="1" si="242"/>
        <v>103</v>
      </c>
      <c r="F661" s="6">
        <f t="shared" ca="1" si="243"/>
        <v>7.1527777777777787E-2</v>
      </c>
      <c r="G661" t="str">
        <f t="shared" ca="1" si="244"/>
        <v>Late</v>
      </c>
      <c r="H661" s="5">
        <f t="shared" ca="1" si="245"/>
        <v>0.78680555555555576</v>
      </c>
      <c r="I661">
        <f t="shared" ca="1" si="259"/>
        <v>0.59070678782603647</v>
      </c>
      <c r="J661">
        <f t="shared" ca="1" si="259"/>
        <v>0.52801746649244108</v>
      </c>
      <c r="K661">
        <f t="shared" ca="1" si="246"/>
        <v>24</v>
      </c>
      <c r="L661" s="5">
        <f t="shared" ca="1" si="247"/>
        <v>0.80347222222222248</v>
      </c>
      <c r="M661" s="27">
        <f t="shared" ca="1" si="260"/>
        <v>0.39358459124609979</v>
      </c>
      <c r="N661" s="27">
        <f t="shared" ca="1" si="260"/>
        <v>0.61911218898968046</v>
      </c>
      <c r="O661" s="8">
        <f t="shared" ca="1" si="248"/>
        <v>353</v>
      </c>
      <c r="P661" s="6">
        <f t="shared" ca="1" si="249"/>
        <v>0.24513888888888888</v>
      </c>
      <c r="Q661" s="5">
        <f t="shared" ca="1" si="250"/>
        <v>1.0486111111111114</v>
      </c>
      <c r="R661" s="27">
        <f t="shared" ca="1" si="261"/>
        <v>0.70735775619094077</v>
      </c>
      <c r="S661" s="27">
        <f t="shared" ca="1" si="261"/>
        <v>9.8288697288732352E-2</v>
      </c>
      <c r="T661" s="27">
        <f t="shared" ca="1" si="251"/>
        <v>9</v>
      </c>
      <c r="U661" s="5">
        <f t="shared" ca="1" si="252"/>
        <v>1.0548611111111115</v>
      </c>
      <c r="V661" s="27">
        <f t="shared" ca="1" si="253"/>
        <v>489</v>
      </c>
      <c r="W661" s="35">
        <f t="shared" ca="1" si="254"/>
        <v>44198.054861111115</v>
      </c>
      <c r="X661" s="6" t="str">
        <f t="shared" ca="1" si="255"/>
        <v>Late</v>
      </c>
      <c r="Y661" s="6">
        <f t="shared" ca="1" si="256"/>
        <v>5.1388888896326534E-2</v>
      </c>
      <c r="Z661" s="8">
        <f t="shared" ca="1" si="240"/>
        <v>1</v>
      </c>
      <c r="AA661" s="8">
        <f t="shared" ca="1" si="257"/>
        <v>14</v>
      </c>
      <c r="AB661" s="8">
        <f t="shared" ca="1" si="241"/>
        <v>740</v>
      </c>
    </row>
    <row r="662" spans="1:28">
      <c r="A662" s="3">
        <v>0.71527777777777801</v>
      </c>
      <c r="B662" s="34">
        <v>44197.715277777781</v>
      </c>
      <c r="C662" s="8">
        <f t="shared" ca="1" si="258"/>
        <v>0.8030673050040521</v>
      </c>
      <c r="D662" s="8">
        <f t="shared" ca="1" si="258"/>
        <v>0.2272442268004764</v>
      </c>
      <c r="E662">
        <f t="shared" ca="1" si="242"/>
        <v>-1</v>
      </c>
      <c r="F662" s="6">
        <f t="shared" ca="1" si="243"/>
        <v>6.9444444444444447E-4</v>
      </c>
      <c r="G662" t="str">
        <f t="shared" ca="1" si="244"/>
        <v>Early Departure</v>
      </c>
      <c r="H662" s="5">
        <f t="shared" ca="1" si="245"/>
        <v>0.71458333333333357</v>
      </c>
      <c r="I662">
        <f t="shared" ca="1" si="259"/>
        <v>0.60255938225950756</v>
      </c>
      <c r="J662">
        <f t="shared" ca="1" si="259"/>
        <v>0.96587271036174038</v>
      </c>
      <c r="K662">
        <f t="shared" ca="1" si="246"/>
        <v>47</v>
      </c>
      <c r="L662" s="5">
        <f t="shared" ca="1" si="247"/>
        <v>0.74722222222222245</v>
      </c>
      <c r="M662" s="27">
        <f t="shared" ca="1" si="260"/>
        <v>0.98320762528108685</v>
      </c>
      <c r="N662" s="27">
        <f t="shared" ca="1" si="260"/>
        <v>0.38467508058114164</v>
      </c>
      <c r="O662" s="8">
        <f t="shared" ca="1" si="248"/>
        <v>337</v>
      </c>
      <c r="P662" s="6">
        <f t="shared" ca="1" si="249"/>
        <v>0.23402777777777781</v>
      </c>
      <c r="Q662" s="5">
        <f t="shared" ca="1" si="250"/>
        <v>0.98125000000000029</v>
      </c>
      <c r="R662" s="27">
        <f t="shared" ca="1" si="261"/>
        <v>0.71089167977237933</v>
      </c>
      <c r="S662" s="27">
        <f t="shared" ca="1" si="261"/>
        <v>0.17142661947763216</v>
      </c>
      <c r="T662" s="27">
        <f t="shared" ca="1" si="251"/>
        <v>11</v>
      </c>
      <c r="U662" s="5">
        <f t="shared" ca="1" si="252"/>
        <v>0.98888888888888915</v>
      </c>
      <c r="V662" s="27">
        <f t="shared" ca="1" si="253"/>
        <v>394</v>
      </c>
      <c r="W662" s="35">
        <f t="shared" ca="1" si="254"/>
        <v>44197.988888888889</v>
      </c>
      <c r="X662" s="6" t="str">
        <f t="shared" ca="1" si="255"/>
        <v>Early Arrival</v>
      </c>
      <c r="Y662" s="6">
        <f t="shared" ca="1" si="256"/>
        <v>1.4583333329937886E-2</v>
      </c>
      <c r="Z662" s="8">
        <f t="shared" ca="1" si="240"/>
        <v>0</v>
      </c>
      <c r="AA662" s="8">
        <f t="shared" ca="1" si="257"/>
        <v>21</v>
      </c>
      <c r="AB662" s="8">
        <f t="shared" ca="1" si="241"/>
        <v>-210</v>
      </c>
    </row>
    <row r="663" spans="1:28">
      <c r="A663" s="11">
        <v>0.71527777777777801</v>
      </c>
      <c r="B663" s="34">
        <v>44197.715277777781</v>
      </c>
      <c r="C663" s="8">
        <f t="shared" ca="1" si="258"/>
        <v>0.96504724296121813</v>
      </c>
      <c r="D663" s="8">
        <f t="shared" ca="1" si="258"/>
        <v>9.3443647320670786E-2</v>
      </c>
      <c r="E663">
        <f t="shared" ca="1" si="242"/>
        <v>0</v>
      </c>
      <c r="F663" s="6">
        <f t="shared" ca="1" si="243"/>
        <v>0</v>
      </c>
      <c r="G663" t="str">
        <f t="shared" ca="1" si="244"/>
        <v>On Time</v>
      </c>
      <c r="H663" s="5">
        <f t="shared" ca="1" si="245"/>
        <v>0.71527777777777801</v>
      </c>
      <c r="I663">
        <f t="shared" ca="1" si="259"/>
        <v>0.50973515152225213</v>
      </c>
      <c r="J663">
        <f t="shared" ca="1" si="259"/>
        <v>0.49366160321168495</v>
      </c>
      <c r="K663">
        <f t="shared" ca="1" si="246"/>
        <v>23</v>
      </c>
      <c r="L663" s="5">
        <f t="shared" ca="1" si="247"/>
        <v>0.73125000000000029</v>
      </c>
      <c r="M663" s="27">
        <f t="shared" ca="1" si="260"/>
        <v>0.60691609387942691</v>
      </c>
      <c r="N663" s="27">
        <f t="shared" ca="1" si="260"/>
        <v>0.36747862052948954</v>
      </c>
      <c r="O663" s="8">
        <f t="shared" ca="1" si="248"/>
        <v>336</v>
      </c>
      <c r="P663" s="6">
        <f t="shared" ca="1" si="249"/>
        <v>0.23333333333333331</v>
      </c>
      <c r="Q663" s="5">
        <f t="shared" ca="1" si="250"/>
        <v>0.96458333333333357</v>
      </c>
      <c r="R663" s="27">
        <f t="shared" ca="1" si="261"/>
        <v>0.33816695587618628</v>
      </c>
      <c r="S663" s="27">
        <f t="shared" ca="1" si="261"/>
        <v>8.5277647869145268E-3</v>
      </c>
      <c r="T663" s="27">
        <f t="shared" ca="1" si="251"/>
        <v>6</v>
      </c>
      <c r="U663" s="5">
        <f t="shared" ca="1" si="252"/>
        <v>0.96875000000000022</v>
      </c>
      <c r="V663" s="27">
        <f t="shared" ca="1" si="253"/>
        <v>365</v>
      </c>
      <c r="W663" s="35">
        <f t="shared" ca="1" si="254"/>
        <v>44197.96875</v>
      </c>
      <c r="X663" s="6" t="str">
        <f t="shared" ca="1" si="255"/>
        <v>Early Arrival</v>
      </c>
      <c r="Y663" s="6">
        <f t="shared" ca="1" si="256"/>
        <v>3.4722222218988463E-2</v>
      </c>
      <c r="Z663" s="8">
        <f t="shared" ca="1" si="240"/>
        <v>0</v>
      </c>
      <c r="AA663" s="8">
        <f t="shared" ca="1" si="257"/>
        <v>50</v>
      </c>
      <c r="AB663" s="8">
        <f t="shared" ca="1" si="241"/>
        <v>200</v>
      </c>
    </row>
    <row r="664" spans="1:28">
      <c r="A664" s="3">
        <v>0.71527777777777801</v>
      </c>
      <c r="B664" s="34">
        <v>44197.715277777781</v>
      </c>
      <c r="C664" s="8">
        <f t="shared" ca="1" si="258"/>
        <v>0.91973252461703348</v>
      </c>
      <c r="D664" s="8">
        <f t="shared" ca="1" si="258"/>
        <v>3.3723770821642018E-2</v>
      </c>
      <c r="E664">
        <f t="shared" ca="1" si="242"/>
        <v>0</v>
      </c>
      <c r="F664" s="6">
        <f t="shared" ca="1" si="243"/>
        <v>0</v>
      </c>
      <c r="G664" t="str">
        <f t="shared" ca="1" si="244"/>
        <v>On Time</v>
      </c>
      <c r="H664" s="5">
        <f t="shared" ca="1" si="245"/>
        <v>0.71527777777777801</v>
      </c>
      <c r="I664">
        <f t="shared" ca="1" si="259"/>
        <v>4.0719353532462699E-2</v>
      </c>
      <c r="J664">
        <f t="shared" ca="1" si="259"/>
        <v>0.25129766946514309</v>
      </c>
      <c r="K664">
        <f t="shared" ca="1" si="246"/>
        <v>16</v>
      </c>
      <c r="L664" s="5">
        <f t="shared" ca="1" si="247"/>
        <v>0.72638888888888908</v>
      </c>
      <c r="M664" s="27">
        <f t="shared" ca="1" si="260"/>
        <v>9.0899052810608616E-2</v>
      </c>
      <c r="N664" s="27">
        <f t="shared" ca="1" si="260"/>
        <v>0.9195932788379001</v>
      </c>
      <c r="O664" s="8">
        <f t="shared" ca="1" si="248"/>
        <v>358</v>
      </c>
      <c r="P664" s="6">
        <f t="shared" ca="1" si="249"/>
        <v>0.24861111111111112</v>
      </c>
      <c r="Q664" s="5">
        <f t="shared" ca="1" si="250"/>
        <v>0.9750000000000002</v>
      </c>
      <c r="R664" s="27">
        <f t="shared" ca="1" si="261"/>
        <v>0.62422067304158335</v>
      </c>
      <c r="S664" s="27">
        <f t="shared" ca="1" si="261"/>
        <v>0.15769236373597151</v>
      </c>
      <c r="T664" s="27">
        <f t="shared" ca="1" si="251"/>
        <v>10</v>
      </c>
      <c r="U664" s="5">
        <f t="shared" ca="1" si="252"/>
        <v>0.98194444444444462</v>
      </c>
      <c r="V664" s="27">
        <f t="shared" ca="1" si="253"/>
        <v>384</v>
      </c>
      <c r="W664" s="35">
        <f t="shared" ca="1" si="254"/>
        <v>44197.981944444451</v>
      </c>
      <c r="X664" s="6" t="str">
        <f t="shared" ca="1" si="255"/>
        <v>Early Arrival</v>
      </c>
      <c r="Y664" s="6">
        <f t="shared" ca="1" si="256"/>
        <v>2.1527777767914813E-2</v>
      </c>
      <c r="Z664" s="8">
        <f t="shared" ca="1" si="240"/>
        <v>0</v>
      </c>
      <c r="AA664" s="8">
        <f t="shared" ca="1" si="257"/>
        <v>31</v>
      </c>
      <c r="AB664" s="8">
        <f t="shared" ca="1" si="241"/>
        <v>10</v>
      </c>
    </row>
    <row r="665" spans="1:28">
      <c r="A665" s="11">
        <v>0.71527777777777801</v>
      </c>
      <c r="B665" s="34">
        <v>44197.715277777781</v>
      </c>
      <c r="C665" s="8">
        <f t="shared" ca="1" si="258"/>
        <v>0.81046294165351196</v>
      </c>
      <c r="D665" s="8">
        <f t="shared" ca="1" si="258"/>
        <v>0.84148590698067971</v>
      </c>
      <c r="E665">
        <f t="shared" ca="1" si="242"/>
        <v>-6</v>
      </c>
      <c r="F665" s="6">
        <f t="shared" ca="1" si="243"/>
        <v>4.1666666666666666E-3</v>
      </c>
      <c r="G665" t="str">
        <f t="shared" ca="1" si="244"/>
        <v>Early Departure</v>
      </c>
      <c r="H665" s="5">
        <f t="shared" ca="1" si="245"/>
        <v>0.71111111111111136</v>
      </c>
      <c r="I665">
        <f t="shared" ca="1" si="259"/>
        <v>0.26791866732752534</v>
      </c>
      <c r="J665">
        <f t="shared" ca="1" si="259"/>
        <v>0.22092882209466114</v>
      </c>
      <c r="K665">
        <f t="shared" ca="1" si="246"/>
        <v>15</v>
      </c>
      <c r="L665" s="5">
        <f t="shared" ca="1" si="247"/>
        <v>0.72152777777777799</v>
      </c>
      <c r="M665" s="27">
        <f t="shared" ca="1" si="260"/>
        <v>0.91626598798741044</v>
      </c>
      <c r="N665" s="27">
        <f t="shared" ca="1" si="260"/>
        <v>0.15759606096811218</v>
      </c>
      <c r="O665" s="8">
        <f t="shared" ca="1" si="248"/>
        <v>324</v>
      </c>
      <c r="P665" s="6">
        <f t="shared" ca="1" si="249"/>
        <v>0.22500000000000001</v>
      </c>
      <c r="Q665" s="5">
        <f t="shared" ca="1" si="250"/>
        <v>0.94652777777777797</v>
      </c>
      <c r="R665" s="27">
        <f t="shared" ca="1" si="261"/>
        <v>0.88536596611171392</v>
      </c>
      <c r="S665" s="27">
        <f t="shared" ca="1" si="261"/>
        <v>0.16068728571810997</v>
      </c>
      <c r="T665" s="27">
        <f t="shared" ca="1" si="251"/>
        <v>10</v>
      </c>
      <c r="U665" s="5">
        <f t="shared" ca="1" si="252"/>
        <v>0.95347222222222239</v>
      </c>
      <c r="V665" s="27">
        <f t="shared" ca="1" si="253"/>
        <v>343</v>
      </c>
      <c r="W665" s="35">
        <f t="shared" ca="1" si="254"/>
        <v>44197.953472222223</v>
      </c>
      <c r="X665" s="6" t="str">
        <f t="shared" ca="1" si="255"/>
        <v>Early Arrival</v>
      </c>
      <c r="Y665" s="6">
        <f t="shared" ca="1" si="256"/>
        <v>4.9999999995634425E-2</v>
      </c>
      <c r="Z665" s="8">
        <f t="shared" ca="1" si="240"/>
        <v>1</v>
      </c>
      <c r="AA665" s="8">
        <f t="shared" ca="1" si="257"/>
        <v>12</v>
      </c>
      <c r="AB665" s="8">
        <f t="shared" ca="1" si="241"/>
        <v>420</v>
      </c>
    </row>
    <row r="666" spans="1:28">
      <c r="A666" s="3">
        <v>0.71527777777777801</v>
      </c>
      <c r="B666" s="34">
        <v>44197.715277777781</v>
      </c>
      <c r="C666" s="8">
        <f t="shared" ca="1" si="258"/>
        <v>0.41089363821363822</v>
      </c>
      <c r="D666" s="8">
        <f t="shared" ca="1" si="258"/>
        <v>0.40877379228699284</v>
      </c>
      <c r="E666">
        <f t="shared" ca="1" si="242"/>
        <v>12</v>
      </c>
      <c r="F666" s="6">
        <f t="shared" ca="1" si="243"/>
        <v>8.3333333333333332E-3</v>
      </c>
      <c r="G666" t="str">
        <f t="shared" ca="1" si="244"/>
        <v>Late</v>
      </c>
      <c r="H666" s="5">
        <f t="shared" ca="1" si="245"/>
        <v>0.72361111111111132</v>
      </c>
      <c r="I666">
        <f t="shared" ca="1" si="259"/>
        <v>0.49661093792465671</v>
      </c>
      <c r="J666">
        <f t="shared" ca="1" si="259"/>
        <v>0.97251276689732558</v>
      </c>
      <c r="K666">
        <f t="shared" ca="1" si="246"/>
        <v>48</v>
      </c>
      <c r="L666" s="5">
        <f t="shared" ca="1" si="247"/>
        <v>0.75694444444444464</v>
      </c>
      <c r="M666" s="27">
        <f t="shared" ca="1" si="260"/>
        <v>0.63178119698411239</v>
      </c>
      <c r="N666" s="27">
        <f t="shared" ca="1" si="260"/>
        <v>0.71130485544533706</v>
      </c>
      <c r="O666" s="8">
        <f t="shared" ca="1" si="248"/>
        <v>360</v>
      </c>
      <c r="P666" s="6">
        <f t="shared" ca="1" si="249"/>
        <v>0.25</v>
      </c>
      <c r="Q666" s="5">
        <f t="shared" ca="1" si="250"/>
        <v>1.0069444444444446</v>
      </c>
      <c r="R666" s="27">
        <f t="shared" ca="1" si="261"/>
        <v>0.26623967622619438</v>
      </c>
      <c r="S666" s="27">
        <f t="shared" ca="1" si="261"/>
        <v>0.284843225761508</v>
      </c>
      <c r="T666" s="27">
        <f t="shared" ca="1" si="251"/>
        <v>14</v>
      </c>
      <c r="U666" s="5">
        <f t="shared" ca="1" si="252"/>
        <v>1.0166666666666668</v>
      </c>
      <c r="V666" s="27">
        <f t="shared" ca="1" si="253"/>
        <v>434</v>
      </c>
      <c r="W666" s="35">
        <f t="shared" ca="1" si="254"/>
        <v>44198.01666666667</v>
      </c>
      <c r="X666" s="6" t="str">
        <f t="shared" ca="1" si="255"/>
        <v>Late</v>
      </c>
      <c r="Y666" s="6">
        <f t="shared" ca="1" si="256"/>
        <v>1.319444445107365E-2</v>
      </c>
      <c r="Z666" s="8">
        <f t="shared" ca="1" si="240"/>
        <v>0</v>
      </c>
      <c r="AA666" s="8">
        <f t="shared" ca="1" si="257"/>
        <v>19</v>
      </c>
      <c r="AB666" s="8">
        <f t="shared" ca="1" si="241"/>
        <v>190</v>
      </c>
    </row>
    <row r="667" spans="1:28">
      <c r="A667" s="11">
        <v>0.71527777777777801</v>
      </c>
      <c r="B667" s="34">
        <v>44197.715277777781</v>
      </c>
      <c r="C667" s="8">
        <f t="shared" ca="1" si="258"/>
        <v>0.67648635723758321</v>
      </c>
      <c r="D667" s="8">
        <f t="shared" ca="1" si="258"/>
        <v>2.8169676604038241E-2</v>
      </c>
      <c r="E667">
        <f t="shared" ca="1" si="242"/>
        <v>0</v>
      </c>
      <c r="F667" s="6">
        <f t="shared" ca="1" si="243"/>
        <v>0</v>
      </c>
      <c r="G667" t="str">
        <f t="shared" ca="1" si="244"/>
        <v>On Time</v>
      </c>
      <c r="H667" s="5">
        <f t="shared" ca="1" si="245"/>
        <v>0.71527777777777801</v>
      </c>
      <c r="I667">
        <f t="shared" ca="1" si="259"/>
        <v>0.59078830348298106</v>
      </c>
      <c r="J667">
        <f t="shared" ca="1" si="259"/>
        <v>0.50370554325782047</v>
      </c>
      <c r="K667">
        <f t="shared" ca="1" si="246"/>
        <v>24</v>
      </c>
      <c r="L667" s="5">
        <f t="shared" ca="1" si="247"/>
        <v>0.73194444444444473</v>
      </c>
      <c r="M667" s="27">
        <f t="shared" ca="1" si="260"/>
        <v>0.96375069692808035</v>
      </c>
      <c r="N667" s="27">
        <f t="shared" ca="1" si="260"/>
        <v>6.0897278054604986E-2</v>
      </c>
      <c r="O667" s="8">
        <f t="shared" ca="1" si="248"/>
        <v>320</v>
      </c>
      <c r="P667" s="6">
        <f t="shared" ca="1" si="249"/>
        <v>0.22222222222222221</v>
      </c>
      <c r="Q667" s="5">
        <f t="shared" ca="1" si="250"/>
        <v>0.95416666666666694</v>
      </c>
      <c r="R667" s="27">
        <f t="shared" ca="1" si="261"/>
        <v>0.91316678401785611</v>
      </c>
      <c r="S667" s="27">
        <f t="shared" ca="1" si="261"/>
        <v>0.54752068253865105</v>
      </c>
      <c r="T667" s="27">
        <f t="shared" ca="1" si="251"/>
        <v>22</v>
      </c>
      <c r="U667" s="5">
        <f t="shared" ca="1" si="252"/>
        <v>0.96944444444444466</v>
      </c>
      <c r="V667" s="27">
        <f t="shared" ca="1" si="253"/>
        <v>366</v>
      </c>
      <c r="W667" s="35">
        <f t="shared" ca="1" si="254"/>
        <v>44197.969444444447</v>
      </c>
      <c r="X667" s="6" t="str">
        <f t="shared" ca="1" si="255"/>
        <v>Early Arrival</v>
      </c>
      <c r="Y667" s="6">
        <f t="shared" ca="1" si="256"/>
        <v>3.4027777772280388E-2</v>
      </c>
      <c r="Z667" s="8">
        <f t="shared" ca="1" si="240"/>
        <v>0</v>
      </c>
      <c r="AA667" s="8">
        <f t="shared" ca="1" si="257"/>
        <v>49</v>
      </c>
      <c r="AB667" s="8">
        <f t="shared" ca="1" si="241"/>
        <v>190</v>
      </c>
    </row>
    <row r="668" spans="1:28">
      <c r="A668" s="3">
        <v>0.71527777777777801</v>
      </c>
      <c r="B668" s="34">
        <v>44197.715277777781</v>
      </c>
      <c r="C668" s="8">
        <f t="shared" ca="1" si="258"/>
        <v>0.74866830220986857</v>
      </c>
      <c r="D668" s="8">
        <f t="shared" ca="1" si="258"/>
        <v>0.44665919696320455</v>
      </c>
      <c r="E668">
        <f t="shared" ca="1" si="242"/>
        <v>-2</v>
      </c>
      <c r="F668" s="6">
        <f t="shared" ca="1" si="243"/>
        <v>1.3888888888888889E-3</v>
      </c>
      <c r="G668" t="str">
        <f t="shared" ca="1" si="244"/>
        <v>Early Departure</v>
      </c>
      <c r="H668" s="5">
        <f t="shared" ca="1" si="245"/>
        <v>0.71388888888888913</v>
      </c>
      <c r="I668">
        <f t="shared" ca="1" si="259"/>
        <v>0.82337206819039899</v>
      </c>
      <c r="J668">
        <f t="shared" ca="1" si="259"/>
        <v>0.59124934982253619</v>
      </c>
      <c r="K668">
        <f t="shared" ca="1" si="246"/>
        <v>26</v>
      </c>
      <c r="L668" s="5">
        <f t="shared" ca="1" si="247"/>
        <v>0.73194444444444473</v>
      </c>
      <c r="M668" s="27">
        <f t="shared" ca="1" si="260"/>
        <v>0.69492132899329273</v>
      </c>
      <c r="N668" s="27">
        <f t="shared" ca="1" si="260"/>
        <v>0.54854152970287384</v>
      </c>
      <c r="O668" s="8">
        <f t="shared" ca="1" si="248"/>
        <v>348</v>
      </c>
      <c r="P668" s="6">
        <f t="shared" ca="1" si="249"/>
        <v>0.24166666666666667</v>
      </c>
      <c r="Q668" s="5">
        <f t="shared" ca="1" si="250"/>
        <v>0.97361111111111143</v>
      </c>
      <c r="R668" s="27">
        <f t="shared" ca="1" si="261"/>
        <v>6.8336639554064327E-2</v>
      </c>
      <c r="S668" s="27">
        <f t="shared" ca="1" si="261"/>
        <v>0.98396156803273982</v>
      </c>
      <c r="T668" s="27">
        <f t="shared" ca="1" si="251"/>
        <v>18</v>
      </c>
      <c r="U668" s="5">
        <f t="shared" ca="1" si="252"/>
        <v>0.98611111111111138</v>
      </c>
      <c r="V668" s="27">
        <f t="shared" ca="1" si="253"/>
        <v>390</v>
      </c>
      <c r="W668" s="35">
        <f t="shared" ca="1" si="254"/>
        <v>44197.986111111117</v>
      </c>
      <c r="X668" s="6" t="str">
        <f t="shared" ca="1" si="255"/>
        <v>Early Arrival</v>
      </c>
      <c r="Y668" s="6">
        <f t="shared" ca="1" si="256"/>
        <v>1.7361111102218274E-2</v>
      </c>
      <c r="Z668" s="8">
        <f t="shared" ca="1" si="240"/>
        <v>0</v>
      </c>
      <c r="AA668" s="8">
        <f t="shared" ca="1" si="257"/>
        <v>25</v>
      </c>
      <c r="AB668" s="8">
        <f t="shared" ca="1" si="241"/>
        <v>-250</v>
      </c>
    </row>
    <row r="669" spans="1:28">
      <c r="A669" s="11">
        <v>0.71527777777777801</v>
      </c>
      <c r="B669" s="34">
        <v>44197.715277777781</v>
      </c>
      <c r="C669" s="8">
        <f t="shared" ca="1" si="258"/>
        <v>0.64308555452722138</v>
      </c>
      <c r="D669" s="8">
        <f t="shared" ca="1" si="258"/>
        <v>0.29714260688204142</v>
      </c>
      <c r="E669">
        <f t="shared" ca="1" si="242"/>
        <v>-1</v>
      </c>
      <c r="F669" s="6">
        <f t="shared" ca="1" si="243"/>
        <v>6.9444444444444447E-4</v>
      </c>
      <c r="G669" t="str">
        <f t="shared" ca="1" si="244"/>
        <v>Early Departure</v>
      </c>
      <c r="H669" s="5">
        <f t="shared" ca="1" si="245"/>
        <v>0.71458333333333357</v>
      </c>
      <c r="I669">
        <f t="shared" ca="1" si="259"/>
        <v>0.71016360545597146</v>
      </c>
      <c r="J669">
        <f t="shared" ca="1" si="259"/>
        <v>0.15801520571805927</v>
      </c>
      <c r="K669">
        <f t="shared" ca="1" si="246"/>
        <v>14</v>
      </c>
      <c r="L669" s="5">
        <f t="shared" ca="1" si="247"/>
        <v>0.72430555555555576</v>
      </c>
      <c r="M669" s="27">
        <f t="shared" ca="1" si="260"/>
        <v>0.38047580581474405</v>
      </c>
      <c r="N669" s="27">
        <f t="shared" ca="1" si="260"/>
        <v>0.920614151417805</v>
      </c>
      <c r="O669" s="8">
        <f t="shared" ca="1" si="248"/>
        <v>384</v>
      </c>
      <c r="P669" s="6">
        <f t="shared" ca="1" si="249"/>
        <v>0.26666666666666666</v>
      </c>
      <c r="Q669" s="5">
        <f t="shared" ca="1" si="250"/>
        <v>0.99097222222222237</v>
      </c>
      <c r="R669" s="27">
        <f t="shared" ca="1" si="261"/>
        <v>0.49212300414806009</v>
      </c>
      <c r="S669" s="27">
        <f t="shared" ca="1" si="261"/>
        <v>3.5857141212578658E-2</v>
      </c>
      <c r="T669" s="27">
        <f t="shared" ca="1" si="251"/>
        <v>7</v>
      </c>
      <c r="U669" s="5">
        <f t="shared" ca="1" si="252"/>
        <v>0.99583333333333346</v>
      </c>
      <c r="V669" s="27">
        <f t="shared" ca="1" si="253"/>
        <v>404</v>
      </c>
      <c r="W669" s="35">
        <f t="shared" ca="1" si="254"/>
        <v>44197.995833333334</v>
      </c>
      <c r="X669" s="6" t="str">
        <f t="shared" ca="1" si="255"/>
        <v>Early Arrival</v>
      </c>
      <c r="Y669" s="6">
        <f t="shared" ca="1" si="256"/>
        <v>7.6388888846850023E-3</v>
      </c>
      <c r="Z669" s="8">
        <f t="shared" ca="1" si="240"/>
        <v>0</v>
      </c>
      <c r="AA669" s="8">
        <f t="shared" ca="1" si="257"/>
        <v>11</v>
      </c>
      <c r="AB669" s="8">
        <f t="shared" ca="1" si="241"/>
        <v>-110</v>
      </c>
    </row>
    <row r="670" spans="1:28">
      <c r="A670" s="3">
        <v>0.71527777777777801</v>
      </c>
      <c r="B670" s="34">
        <v>44197.715277777781</v>
      </c>
      <c r="C670" s="8">
        <f t="shared" ca="1" si="258"/>
        <v>0.71494025400831451</v>
      </c>
      <c r="D670" s="8">
        <f t="shared" ca="1" si="258"/>
        <v>0.61679053079488289</v>
      </c>
      <c r="E670">
        <f t="shared" ca="1" si="242"/>
        <v>-3</v>
      </c>
      <c r="F670" s="6">
        <f t="shared" ca="1" si="243"/>
        <v>2.0833333333333333E-3</v>
      </c>
      <c r="G670" t="str">
        <f t="shared" ca="1" si="244"/>
        <v>Early Departure</v>
      </c>
      <c r="H670" s="5">
        <f t="shared" ca="1" si="245"/>
        <v>0.71319444444444469</v>
      </c>
      <c r="I670">
        <f t="shared" ca="1" si="259"/>
        <v>0.27492196798822133</v>
      </c>
      <c r="J670">
        <f t="shared" ca="1" si="259"/>
        <v>1.2378118376422331E-2</v>
      </c>
      <c r="K670">
        <f t="shared" ca="1" si="246"/>
        <v>4</v>
      </c>
      <c r="L670" s="5">
        <f t="shared" ca="1" si="247"/>
        <v>0.71597222222222245</v>
      </c>
      <c r="M670" s="27">
        <f t="shared" ca="1" si="260"/>
        <v>0.36260483560499579</v>
      </c>
      <c r="N670" s="27">
        <f t="shared" ca="1" si="260"/>
        <v>0.87907195902761404</v>
      </c>
      <c r="O670" s="8">
        <f t="shared" ca="1" si="248"/>
        <v>378</v>
      </c>
      <c r="P670" s="6">
        <f t="shared" ca="1" si="249"/>
        <v>0.26250000000000001</v>
      </c>
      <c r="Q670" s="5">
        <f t="shared" ca="1" si="250"/>
        <v>0.97847222222222241</v>
      </c>
      <c r="R670" s="27">
        <f t="shared" ca="1" si="261"/>
        <v>0.93740832259647311</v>
      </c>
      <c r="S670" s="27">
        <f t="shared" ca="1" si="261"/>
        <v>6.540170284354363E-2</v>
      </c>
      <c r="T670" s="27">
        <f t="shared" ca="1" si="251"/>
        <v>8</v>
      </c>
      <c r="U670" s="5">
        <f t="shared" ca="1" si="252"/>
        <v>0.98402777777777795</v>
      </c>
      <c r="V670" s="27">
        <f t="shared" ca="1" si="253"/>
        <v>387</v>
      </c>
      <c r="W670" s="35">
        <f t="shared" ca="1" si="254"/>
        <v>44197.984027777784</v>
      </c>
      <c r="X670" s="6" t="str">
        <f t="shared" ca="1" si="255"/>
        <v>Early Arrival</v>
      </c>
      <c r="Y670" s="6">
        <f t="shared" ca="1" si="256"/>
        <v>1.9444444435066544E-2</v>
      </c>
      <c r="Z670" s="8">
        <f t="shared" ca="1" si="240"/>
        <v>0</v>
      </c>
      <c r="AA670" s="8">
        <f t="shared" ca="1" si="257"/>
        <v>28</v>
      </c>
      <c r="AB670" s="8">
        <f t="shared" ca="1" si="241"/>
        <v>-280</v>
      </c>
    </row>
    <row r="671" spans="1:28">
      <c r="A671" s="11">
        <v>0.71527777777777801</v>
      </c>
      <c r="B671" s="34">
        <v>44197.715277777781</v>
      </c>
      <c r="C671" s="8">
        <f t="shared" ca="1" si="258"/>
        <v>0.65605861812901112</v>
      </c>
      <c r="D671" s="8">
        <f t="shared" ca="1" si="258"/>
        <v>0.90405637772936021</v>
      </c>
      <c r="E671">
        <f t="shared" ca="1" si="242"/>
        <v>-7</v>
      </c>
      <c r="F671" s="6">
        <f t="shared" ca="1" si="243"/>
        <v>4.8611111111111112E-3</v>
      </c>
      <c r="G671" t="str">
        <f t="shared" ca="1" si="244"/>
        <v>Early Departure</v>
      </c>
      <c r="H671" s="5">
        <f t="shared" ca="1" si="245"/>
        <v>0.71041666666666692</v>
      </c>
      <c r="I671">
        <f t="shared" ca="1" si="259"/>
        <v>0.92862958762750369</v>
      </c>
      <c r="J671">
        <f t="shared" ca="1" si="259"/>
        <v>0.98119207290062871</v>
      </c>
      <c r="K671">
        <f t="shared" ca="1" si="246"/>
        <v>49</v>
      </c>
      <c r="L671" s="5">
        <f t="shared" ca="1" si="247"/>
        <v>0.74444444444444469</v>
      </c>
      <c r="M671" s="27">
        <f t="shared" ca="1" si="260"/>
        <v>0.18674439167470802</v>
      </c>
      <c r="N671" s="27">
        <f t="shared" ca="1" si="260"/>
        <v>0.11743573289984077</v>
      </c>
      <c r="O671" s="8">
        <f t="shared" ca="1" si="248"/>
        <v>319</v>
      </c>
      <c r="P671" s="6">
        <f t="shared" ca="1" si="249"/>
        <v>0.22152777777777777</v>
      </c>
      <c r="Q671" s="5">
        <f t="shared" ca="1" si="250"/>
        <v>0.96597222222222245</v>
      </c>
      <c r="R671" s="27">
        <f t="shared" ca="1" si="261"/>
        <v>0.57328447445807884</v>
      </c>
      <c r="S671" s="27">
        <f t="shared" ca="1" si="261"/>
        <v>4.024741125266329E-2</v>
      </c>
      <c r="T671" s="27">
        <f t="shared" ca="1" si="251"/>
        <v>7</v>
      </c>
      <c r="U671" s="5">
        <f t="shared" ca="1" si="252"/>
        <v>0.97083333333333355</v>
      </c>
      <c r="V671" s="27">
        <f t="shared" ca="1" si="253"/>
        <v>368</v>
      </c>
      <c r="W671" s="35">
        <f t="shared" ca="1" si="254"/>
        <v>44197.97083333334</v>
      </c>
      <c r="X671" s="6" t="str">
        <f t="shared" ca="1" si="255"/>
        <v>Early Arrival</v>
      </c>
      <c r="Y671" s="6">
        <f t="shared" ca="1" si="256"/>
        <v>3.2638888878864236E-2</v>
      </c>
      <c r="Z671" s="8">
        <f t="shared" ca="1" si="240"/>
        <v>0</v>
      </c>
      <c r="AA671" s="8">
        <f t="shared" ca="1" si="257"/>
        <v>47</v>
      </c>
      <c r="AB671" s="8">
        <f t="shared" ca="1" si="241"/>
        <v>170</v>
      </c>
    </row>
    <row r="672" spans="1:28">
      <c r="A672" s="3">
        <v>0.71527777777777801</v>
      </c>
      <c r="B672" s="34">
        <v>44197.715277777781</v>
      </c>
      <c r="C672" s="8">
        <f t="shared" ca="1" si="258"/>
        <v>6.3354457221602711E-3</v>
      </c>
      <c r="D672" s="8">
        <f t="shared" ca="1" si="258"/>
        <v>0.78936383497339924</v>
      </c>
      <c r="E672">
        <f t="shared" ca="1" si="242"/>
        <v>34</v>
      </c>
      <c r="F672" s="6">
        <f t="shared" ca="1" si="243"/>
        <v>2.361111111111111E-2</v>
      </c>
      <c r="G672" t="str">
        <f t="shared" ca="1" si="244"/>
        <v>Late</v>
      </c>
      <c r="H672" s="5">
        <f t="shared" ca="1" si="245"/>
        <v>0.73888888888888915</v>
      </c>
      <c r="I672">
        <f t="shared" ca="1" si="259"/>
        <v>5.2799924869452397E-2</v>
      </c>
      <c r="J672">
        <f t="shared" ca="1" si="259"/>
        <v>0.84172404858343985</v>
      </c>
      <c r="K672">
        <f t="shared" ca="1" si="246"/>
        <v>29</v>
      </c>
      <c r="L672" s="5">
        <f t="shared" ca="1" si="247"/>
        <v>0.75902777777777808</v>
      </c>
      <c r="M672" s="27">
        <f t="shared" ca="1" si="260"/>
        <v>0.65035361542114023</v>
      </c>
      <c r="N672" s="27">
        <f t="shared" ca="1" si="260"/>
        <v>0.76458809838178809</v>
      </c>
      <c r="O672" s="8">
        <f t="shared" ca="1" si="248"/>
        <v>365</v>
      </c>
      <c r="P672" s="6">
        <f t="shared" ca="1" si="249"/>
        <v>0.25347222222222221</v>
      </c>
      <c r="Q672" s="5">
        <f t="shared" ca="1" si="250"/>
        <v>1.0125000000000002</v>
      </c>
      <c r="R672" s="27">
        <f t="shared" ca="1" si="261"/>
        <v>0.33935864383066283</v>
      </c>
      <c r="S672" s="27">
        <f t="shared" ca="1" si="261"/>
        <v>0.84097850453118173</v>
      </c>
      <c r="T672" s="27">
        <f t="shared" ca="1" si="251"/>
        <v>36</v>
      </c>
      <c r="U672" s="5">
        <f t="shared" ca="1" si="252"/>
        <v>1.0375000000000001</v>
      </c>
      <c r="V672" s="27">
        <f t="shared" ca="1" si="253"/>
        <v>464</v>
      </c>
      <c r="W672" s="35">
        <f t="shared" ca="1" si="254"/>
        <v>44198.037500000006</v>
      </c>
      <c r="X672" s="6" t="str">
        <f t="shared" ca="1" si="255"/>
        <v>Late</v>
      </c>
      <c r="Y672" s="6">
        <f t="shared" ca="1" si="256"/>
        <v>3.4027777786832303E-2</v>
      </c>
      <c r="Z672" s="8">
        <f t="shared" ca="1" si="240"/>
        <v>0</v>
      </c>
      <c r="AA672" s="8">
        <f t="shared" ca="1" si="257"/>
        <v>49</v>
      </c>
      <c r="AB672" s="8">
        <f t="shared" ca="1" si="241"/>
        <v>490</v>
      </c>
    </row>
    <row r="673" spans="1:28">
      <c r="A673" s="11">
        <v>0.71527777777777801</v>
      </c>
      <c r="B673" s="34">
        <v>44197.715277777781</v>
      </c>
      <c r="C673" s="8">
        <f t="shared" ca="1" si="258"/>
        <v>0.5202657590357791</v>
      </c>
      <c r="D673" s="8">
        <f t="shared" ca="1" si="258"/>
        <v>0.61118472144646885</v>
      </c>
      <c r="E673">
        <f t="shared" ca="1" si="242"/>
        <v>21</v>
      </c>
      <c r="F673" s="6">
        <f t="shared" ca="1" si="243"/>
        <v>1.4583333333333332E-2</v>
      </c>
      <c r="G673" t="str">
        <f t="shared" ca="1" si="244"/>
        <v>Late</v>
      </c>
      <c r="H673" s="5">
        <f t="shared" ca="1" si="245"/>
        <v>0.72986111111111129</v>
      </c>
      <c r="I673">
        <f t="shared" ca="1" si="259"/>
        <v>0.81454727983943509</v>
      </c>
      <c r="J673">
        <f t="shared" ca="1" si="259"/>
        <v>0.77654919188800664</v>
      </c>
      <c r="K673">
        <f t="shared" ca="1" si="246"/>
        <v>34</v>
      </c>
      <c r="L673" s="5">
        <f t="shared" ca="1" si="247"/>
        <v>0.75347222222222243</v>
      </c>
      <c r="M673" s="27">
        <f t="shared" ca="1" si="260"/>
        <v>0.46668281213153995</v>
      </c>
      <c r="N673" s="27">
        <f t="shared" ca="1" si="260"/>
        <v>0.77036356369397574</v>
      </c>
      <c r="O673" s="8">
        <f t="shared" ca="1" si="248"/>
        <v>366</v>
      </c>
      <c r="P673" s="6">
        <f t="shared" ca="1" si="249"/>
        <v>0.25416666666666665</v>
      </c>
      <c r="Q673" s="5">
        <f t="shared" ca="1" si="250"/>
        <v>1.0076388888888892</v>
      </c>
      <c r="R673" s="27">
        <f t="shared" ca="1" si="261"/>
        <v>0.55947902631975188</v>
      </c>
      <c r="S673" s="27">
        <f t="shared" ca="1" si="261"/>
        <v>0.90455846187443478</v>
      </c>
      <c r="T673" s="27">
        <f t="shared" ca="1" si="251"/>
        <v>41</v>
      </c>
      <c r="U673" s="5">
        <f t="shared" ca="1" si="252"/>
        <v>1.0361111111111114</v>
      </c>
      <c r="V673" s="27">
        <f t="shared" ca="1" si="253"/>
        <v>462</v>
      </c>
      <c r="W673" s="35">
        <f t="shared" ca="1" si="254"/>
        <v>44198.036111111112</v>
      </c>
      <c r="X673" s="6" t="str">
        <f t="shared" ca="1" si="255"/>
        <v>Late</v>
      </c>
      <c r="Y673" s="6">
        <f t="shared" ca="1" si="256"/>
        <v>3.2638888893416151E-2</v>
      </c>
      <c r="Z673" s="8">
        <f t="shared" ca="1" si="240"/>
        <v>0</v>
      </c>
      <c r="AA673" s="8">
        <f t="shared" ca="1" si="257"/>
        <v>47</v>
      </c>
      <c r="AB673" s="8">
        <f t="shared" ca="1" si="241"/>
        <v>470</v>
      </c>
    </row>
    <row r="674" spans="1:28">
      <c r="A674" s="3">
        <v>0.71527777777777801</v>
      </c>
      <c r="B674" s="34">
        <v>44197.715277777781</v>
      </c>
      <c r="C674" s="8">
        <f t="shared" ca="1" si="258"/>
        <v>0.31532812876412541</v>
      </c>
      <c r="D674" s="8">
        <f t="shared" ca="1" si="258"/>
        <v>7.0409461834451847E-2</v>
      </c>
      <c r="E674">
        <f t="shared" ca="1" si="242"/>
        <v>2</v>
      </c>
      <c r="F674" s="6">
        <f t="shared" ca="1" si="243"/>
        <v>1.3888888888888889E-3</v>
      </c>
      <c r="G674" t="str">
        <f t="shared" ca="1" si="244"/>
        <v>Late</v>
      </c>
      <c r="H674" s="5">
        <f t="shared" ca="1" si="245"/>
        <v>0.7166666666666669</v>
      </c>
      <c r="I674">
        <f t="shared" ca="1" si="259"/>
        <v>9.0453751999463372E-2</v>
      </c>
      <c r="J674">
        <f t="shared" ca="1" si="259"/>
        <v>0.34308683105736426</v>
      </c>
      <c r="K674">
        <f t="shared" ca="1" si="246"/>
        <v>19</v>
      </c>
      <c r="L674" s="5">
        <f t="shared" ca="1" si="247"/>
        <v>0.72986111111111129</v>
      </c>
      <c r="M674" s="27">
        <f t="shared" ca="1" si="260"/>
        <v>0.17276170916578559</v>
      </c>
      <c r="N674" s="27">
        <f t="shared" ca="1" si="260"/>
        <v>0.30818093239905597</v>
      </c>
      <c r="O674" s="8">
        <f t="shared" ca="1" si="248"/>
        <v>333</v>
      </c>
      <c r="P674" s="6">
        <f t="shared" ca="1" si="249"/>
        <v>0.23124999999999998</v>
      </c>
      <c r="Q674" s="5">
        <f t="shared" ca="1" si="250"/>
        <v>0.96111111111111125</v>
      </c>
      <c r="R674" s="27">
        <f t="shared" ca="1" si="261"/>
        <v>0.33840199394854242</v>
      </c>
      <c r="S674" s="27">
        <f t="shared" ca="1" si="261"/>
        <v>0.60584985530803792</v>
      </c>
      <c r="T674" s="27">
        <f t="shared" ca="1" si="251"/>
        <v>25</v>
      </c>
      <c r="U674" s="5">
        <f t="shared" ca="1" si="252"/>
        <v>0.97847222222222241</v>
      </c>
      <c r="V674" s="27">
        <f t="shared" ca="1" si="253"/>
        <v>379</v>
      </c>
      <c r="W674" s="35">
        <f t="shared" ca="1" si="254"/>
        <v>44197.978472222225</v>
      </c>
      <c r="X674" s="6" t="str">
        <f t="shared" ca="1" si="255"/>
        <v>Early Arrival</v>
      </c>
      <c r="Y674" s="6">
        <f t="shared" ca="1" si="256"/>
        <v>2.4999999994179234E-2</v>
      </c>
      <c r="Z674" s="8">
        <f t="shared" ca="1" si="240"/>
        <v>0</v>
      </c>
      <c r="AA674" s="8">
        <f t="shared" ca="1" si="257"/>
        <v>36</v>
      </c>
      <c r="AB674" s="8">
        <f t="shared" ca="1" si="241"/>
        <v>60</v>
      </c>
    </row>
    <row r="675" spans="1:28">
      <c r="A675" s="11">
        <v>0.71527777777777801</v>
      </c>
      <c r="B675" s="34">
        <v>44197.715277777781</v>
      </c>
      <c r="C675" s="8">
        <f t="shared" ca="1" si="258"/>
        <v>0.79566462584249409</v>
      </c>
      <c r="D675" s="8">
        <f t="shared" ca="1" si="258"/>
        <v>0.50246811138525171</v>
      </c>
      <c r="E675">
        <f t="shared" ca="1" si="242"/>
        <v>-2</v>
      </c>
      <c r="F675" s="6">
        <f t="shared" ca="1" si="243"/>
        <v>1.3888888888888889E-3</v>
      </c>
      <c r="G675" t="str">
        <f t="shared" ca="1" si="244"/>
        <v>Early Departure</v>
      </c>
      <c r="H675" s="5">
        <f t="shared" ca="1" si="245"/>
        <v>0.71388888888888913</v>
      </c>
      <c r="I675">
        <f t="shared" ca="1" si="259"/>
        <v>0.48171337092315425</v>
      </c>
      <c r="J675">
        <f t="shared" ca="1" si="259"/>
        <v>0.18037987766568753</v>
      </c>
      <c r="K675">
        <f t="shared" ca="1" si="246"/>
        <v>15</v>
      </c>
      <c r="L675" s="5">
        <f t="shared" ca="1" si="247"/>
        <v>0.72430555555555576</v>
      </c>
      <c r="M675" s="27">
        <f t="shared" ca="1" si="260"/>
        <v>0.136271943408525</v>
      </c>
      <c r="N675" s="27">
        <f t="shared" ca="1" si="260"/>
        <v>6.147551867365908E-2</v>
      </c>
      <c r="O675" s="8">
        <f t="shared" ca="1" si="248"/>
        <v>313</v>
      </c>
      <c r="P675" s="6">
        <f t="shared" ca="1" si="249"/>
        <v>0.21736111111111112</v>
      </c>
      <c r="Q675" s="5">
        <f t="shared" ca="1" si="250"/>
        <v>0.94166666666666687</v>
      </c>
      <c r="R675" s="27">
        <f t="shared" ca="1" si="261"/>
        <v>0.79850228945267676</v>
      </c>
      <c r="S675" s="27">
        <f t="shared" ca="1" si="261"/>
        <v>0.15199976565155326</v>
      </c>
      <c r="T675" s="27">
        <f t="shared" ca="1" si="251"/>
        <v>10</v>
      </c>
      <c r="U675" s="5">
        <f t="shared" ca="1" si="252"/>
        <v>0.94861111111111129</v>
      </c>
      <c r="V675" s="27">
        <f t="shared" ca="1" si="253"/>
        <v>336</v>
      </c>
      <c r="W675" s="35">
        <f t="shared" ca="1" si="254"/>
        <v>44197.948611111111</v>
      </c>
      <c r="X675" s="6" t="str">
        <f t="shared" ca="1" si="255"/>
        <v>Early Arrival</v>
      </c>
      <c r="Y675" s="6">
        <f t="shared" ca="1" si="256"/>
        <v>5.486111110803904E-2</v>
      </c>
      <c r="Z675" s="8">
        <f t="shared" ca="1" si="240"/>
        <v>1</v>
      </c>
      <c r="AA675" s="8">
        <f t="shared" ca="1" si="257"/>
        <v>19</v>
      </c>
      <c r="AB675" s="8">
        <f t="shared" ca="1" si="241"/>
        <v>490</v>
      </c>
    </row>
    <row r="676" spans="1:28">
      <c r="A676" s="3">
        <v>0.71527777777777801</v>
      </c>
      <c r="B676" s="34">
        <v>44197.715277777781</v>
      </c>
      <c r="C676" s="8">
        <f t="shared" ca="1" si="258"/>
        <v>0.77445194136549167</v>
      </c>
      <c r="D676" s="8">
        <f t="shared" ca="1" si="258"/>
        <v>0.79700939839921758</v>
      </c>
      <c r="E676">
        <f t="shared" ca="1" si="242"/>
        <v>-5</v>
      </c>
      <c r="F676" s="6">
        <f t="shared" ca="1" si="243"/>
        <v>3.472222222222222E-3</v>
      </c>
      <c r="G676" t="str">
        <f t="shared" ca="1" si="244"/>
        <v>Early Departure</v>
      </c>
      <c r="H676" s="5">
        <f t="shared" ca="1" si="245"/>
        <v>0.7118055555555558</v>
      </c>
      <c r="I676">
        <f t="shared" ca="1" si="259"/>
        <v>0.79536374019888656</v>
      </c>
      <c r="J676">
        <f t="shared" ca="1" si="259"/>
        <v>0.16468702253543488</v>
      </c>
      <c r="K676">
        <f t="shared" ca="1" si="246"/>
        <v>14</v>
      </c>
      <c r="L676" s="5">
        <f t="shared" ca="1" si="247"/>
        <v>0.72152777777777799</v>
      </c>
      <c r="M676" s="27">
        <f t="shared" ca="1" si="260"/>
        <v>9.2000117241974655E-2</v>
      </c>
      <c r="N676" s="27">
        <f t="shared" ca="1" si="260"/>
        <v>0.14205535559977234</v>
      </c>
      <c r="O676" s="8">
        <f t="shared" ca="1" si="248"/>
        <v>321</v>
      </c>
      <c r="P676" s="6">
        <f t="shared" ca="1" si="249"/>
        <v>0.22291666666666665</v>
      </c>
      <c r="Q676" s="5">
        <f t="shared" ca="1" si="250"/>
        <v>0.94444444444444464</v>
      </c>
      <c r="R676" s="27">
        <f t="shared" ca="1" si="261"/>
        <v>0.26163549872748015</v>
      </c>
      <c r="S676" s="27">
        <f t="shared" ca="1" si="261"/>
        <v>0.70559269143580983</v>
      </c>
      <c r="T676" s="27">
        <f t="shared" ca="1" si="251"/>
        <v>29</v>
      </c>
      <c r="U676" s="5">
        <f t="shared" ca="1" si="252"/>
        <v>0.96458333333333357</v>
      </c>
      <c r="V676" s="27">
        <f t="shared" ca="1" si="253"/>
        <v>359</v>
      </c>
      <c r="W676" s="35">
        <f t="shared" ca="1" si="254"/>
        <v>44197.964583333334</v>
      </c>
      <c r="X676" s="6" t="str">
        <f t="shared" ca="1" si="255"/>
        <v>Early Arrival</v>
      </c>
      <c r="Y676" s="6">
        <f t="shared" ca="1" si="256"/>
        <v>3.8888888884685002E-2</v>
      </c>
      <c r="Z676" s="8">
        <f t="shared" ca="1" si="240"/>
        <v>0</v>
      </c>
      <c r="AA676" s="8">
        <f t="shared" ca="1" si="257"/>
        <v>56</v>
      </c>
      <c r="AB676" s="8">
        <f t="shared" ca="1" si="241"/>
        <v>260</v>
      </c>
    </row>
    <row r="677" spans="1:28">
      <c r="A677" s="11">
        <v>0.71527777777777801</v>
      </c>
      <c r="B677" s="34">
        <v>44197.715277777781</v>
      </c>
      <c r="C677" s="8">
        <f t="shared" ca="1" si="258"/>
        <v>0.2283664317763312</v>
      </c>
      <c r="D677" s="8">
        <f t="shared" ca="1" si="258"/>
        <v>0.29228081587142019</v>
      </c>
      <c r="E677">
        <f t="shared" ca="1" si="242"/>
        <v>8</v>
      </c>
      <c r="F677" s="6">
        <f t="shared" ca="1" si="243"/>
        <v>5.5555555555555558E-3</v>
      </c>
      <c r="G677" t="str">
        <f t="shared" ca="1" si="244"/>
        <v>Late</v>
      </c>
      <c r="H677" s="5">
        <f t="shared" ca="1" si="245"/>
        <v>0.72083333333333355</v>
      </c>
      <c r="I677">
        <f t="shared" ca="1" si="259"/>
        <v>0.22293116827736448</v>
      </c>
      <c r="J677">
        <f t="shared" ca="1" si="259"/>
        <v>0.86989957739305301</v>
      </c>
      <c r="K677">
        <f t="shared" ca="1" si="246"/>
        <v>29</v>
      </c>
      <c r="L677" s="5">
        <f t="shared" ca="1" si="247"/>
        <v>0.74097222222222248</v>
      </c>
      <c r="M677" s="27">
        <f t="shared" ca="1" si="260"/>
        <v>0.74781405471971807</v>
      </c>
      <c r="N677" s="27">
        <f t="shared" ca="1" si="260"/>
        <v>0.29389989672161909</v>
      </c>
      <c r="O677" s="8">
        <f t="shared" ca="1" si="248"/>
        <v>332</v>
      </c>
      <c r="P677" s="6">
        <f t="shared" ca="1" si="249"/>
        <v>0.23055555555555554</v>
      </c>
      <c r="Q677" s="5">
        <f t="shared" ca="1" si="250"/>
        <v>0.97152777777777799</v>
      </c>
      <c r="R677" s="27">
        <f t="shared" ca="1" si="261"/>
        <v>7.0283382981047526E-2</v>
      </c>
      <c r="S677" s="27">
        <f t="shared" ca="1" si="261"/>
        <v>0.23811433248344838</v>
      </c>
      <c r="T677" s="27">
        <f t="shared" ca="1" si="251"/>
        <v>11</v>
      </c>
      <c r="U677" s="5">
        <f t="shared" ca="1" si="252"/>
        <v>0.97916666666666685</v>
      </c>
      <c r="V677" s="27">
        <f t="shared" ca="1" si="253"/>
        <v>380</v>
      </c>
      <c r="W677" s="35">
        <f t="shared" ca="1" si="254"/>
        <v>44197.979166666672</v>
      </c>
      <c r="X677" s="6" t="str">
        <f t="shared" ca="1" si="255"/>
        <v>Early Arrival</v>
      </c>
      <c r="Y677" s="6">
        <f t="shared" ca="1" si="256"/>
        <v>2.4305555547471158E-2</v>
      </c>
      <c r="Z677" s="8">
        <f t="shared" ca="1" si="240"/>
        <v>0</v>
      </c>
      <c r="AA677" s="8">
        <f t="shared" ca="1" si="257"/>
        <v>35</v>
      </c>
      <c r="AB677" s="8">
        <f t="shared" ca="1" si="241"/>
        <v>50</v>
      </c>
    </row>
    <row r="678" spans="1:28">
      <c r="A678" s="3">
        <v>0.71527777777777801</v>
      </c>
      <c r="B678" s="34">
        <v>44197.715277777781</v>
      </c>
      <c r="C678" s="8">
        <f t="shared" ca="1" si="258"/>
        <v>0.46617774811154589</v>
      </c>
      <c r="D678" s="8">
        <f t="shared" ca="1" si="258"/>
        <v>5.6664248807712259E-2</v>
      </c>
      <c r="E678">
        <f t="shared" ca="1" si="242"/>
        <v>1</v>
      </c>
      <c r="F678" s="6">
        <f t="shared" ca="1" si="243"/>
        <v>6.9444444444444447E-4</v>
      </c>
      <c r="G678" t="str">
        <f t="shared" ca="1" si="244"/>
        <v>Late</v>
      </c>
      <c r="H678" s="5">
        <f t="shared" ca="1" si="245"/>
        <v>0.71597222222222245</v>
      </c>
      <c r="I678">
        <f t="shared" ca="1" si="259"/>
        <v>0.17712517058808031</v>
      </c>
      <c r="J678">
        <f t="shared" ca="1" si="259"/>
        <v>0.70565837553551714</v>
      </c>
      <c r="K678">
        <f t="shared" ca="1" si="246"/>
        <v>26</v>
      </c>
      <c r="L678" s="5">
        <f t="shared" ca="1" si="247"/>
        <v>0.73402777777777806</v>
      </c>
      <c r="M678" s="27">
        <f t="shared" ca="1" si="260"/>
        <v>1.0462465719802694E-2</v>
      </c>
      <c r="N678" s="27">
        <f t="shared" ca="1" si="260"/>
        <v>0.58820623706473418</v>
      </c>
      <c r="O678" s="8">
        <f t="shared" ca="1" si="248"/>
        <v>346</v>
      </c>
      <c r="P678" s="6">
        <f t="shared" ca="1" si="249"/>
        <v>0.24027777777777778</v>
      </c>
      <c r="Q678" s="5">
        <f t="shared" ca="1" si="250"/>
        <v>0.97430555555555587</v>
      </c>
      <c r="R678" s="27">
        <f t="shared" ca="1" si="261"/>
        <v>0.77538123531672676</v>
      </c>
      <c r="S678" s="27">
        <f t="shared" ca="1" si="261"/>
        <v>6.7781074181150425E-2</v>
      </c>
      <c r="T678" s="27">
        <f t="shared" ca="1" si="251"/>
        <v>8</v>
      </c>
      <c r="U678" s="5">
        <f t="shared" ca="1" si="252"/>
        <v>0.9798611111111114</v>
      </c>
      <c r="V678" s="27">
        <f t="shared" ca="1" si="253"/>
        <v>381</v>
      </c>
      <c r="W678" s="35">
        <f t="shared" ca="1" si="254"/>
        <v>44197.979861111111</v>
      </c>
      <c r="X678" s="6" t="str">
        <f t="shared" ca="1" si="255"/>
        <v>Early Arrival</v>
      </c>
      <c r="Y678" s="6">
        <f t="shared" ca="1" si="256"/>
        <v>2.361111110803904E-2</v>
      </c>
      <c r="Z678" s="8">
        <f t="shared" ca="1" si="240"/>
        <v>0</v>
      </c>
      <c r="AA678" s="8">
        <f t="shared" ca="1" si="257"/>
        <v>34</v>
      </c>
      <c r="AB678" s="8">
        <f t="shared" ca="1" si="241"/>
        <v>40</v>
      </c>
    </row>
    <row r="679" spans="1:28">
      <c r="A679" s="11">
        <v>0.71527777777777801</v>
      </c>
      <c r="B679" s="34">
        <v>44197.715277777781</v>
      </c>
      <c r="C679" s="8">
        <f t="shared" ca="1" si="258"/>
        <v>0.9564336360224267</v>
      </c>
      <c r="D679" s="8">
        <f t="shared" ca="1" si="258"/>
        <v>0.59420456288440127</v>
      </c>
      <c r="E679">
        <f t="shared" ca="1" si="242"/>
        <v>0</v>
      </c>
      <c r="F679" s="6">
        <f t="shared" ca="1" si="243"/>
        <v>0</v>
      </c>
      <c r="G679" t="str">
        <f t="shared" ca="1" si="244"/>
        <v>On Time</v>
      </c>
      <c r="H679" s="5">
        <f t="shared" ca="1" si="245"/>
        <v>0.71527777777777801</v>
      </c>
      <c r="I679">
        <f t="shared" ca="1" si="259"/>
        <v>0.63024748480057968</v>
      </c>
      <c r="J679">
        <f t="shared" ca="1" si="259"/>
        <v>0.30967287897210194</v>
      </c>
      <c r="K679">
        <f t="shared" ca="1" si="246"/>
        <v>18</v>
      </c>
      <c r="L679" s="5">
        <f t="shared" ca="1" si="247"/>
        <v>0.72777777777777797</v>
      </c>
      <c r="M679" s="27">
        <f t="shared" ca="1" si="260"/>
        <v>6.6369938368801007E-2</v>
      </c>
      <c r="N679" s="27">
        <f t="shared" ca="1" si="260"/>
        <v>0.50669497067346503</v>
      </c>
      <c r="O679" s="8">
        <f t="shared" ca="1" si="248"/>
        <v>343</v>
      </c>
      <c r="P679" s="6">
        <f t="shared" ca="1" si="249"/>
        <v>0.23819444444444446</v>
      </c>
      <c r="Q679" s="5">
        <f t="shared" ca="1" si="250"/>
        <v>0.96597222222222245</v>
      </c>
      <c r="R679" s="27">
        <f t="shared" ca="1" si="261"/>
        <v>0.30079259139874781</v>
      </c>
      <c r="S679" s="27">
        <f t="shared" ca="1" si="261"/>
        <v>0.84221844362032761</v>
      </c>
      <c r="T679" s="27">
        <f t="shared" ca="1" si="251"/>
        <v>36</v>
      </c>
      <c r="U679" s="5">
        <f t="shared" ca="1" si="252"/>
        <v>0.99097222222222248</v>
      </c>
      <c r="V679" s="27">
        <f t="shared" ca="1" si="253"/>
        <v>397</v>
      </c>
      <c r="W679" s="35">
        <f t="shared" ca="1" si="254"/>
        <v>44197.990972222222</v>
      </c>
      <c r="X679" s="6" t="str">
        <f t="shared" ca="1" si="255"/>
        <v>Early Arrival</v>
      </c>
      <c r="Y679" s="6">
        <f t="shared" ca="1" si="256"/>
        <v>1.2499999997089617E-2</v>
      </c>
      <c r="Z679" s="8">
        <f t="shared" ca="1" si="240"/>
        <v>0</v>
      </c>
      <c r="AA679" s="8">
        <f t="shared" ca="1" si="257"/>
        <v>18</v>
      </c>
      <c r="AB679" s="8">
        <f t="shared" ca="1" si="241"/>
        <v>-180</v>
      </c>
    </row>
    <row r="680" spans="1:28">
      <c r="A680" s="3">
        <v>0.71527777777777801</v>
      </c>
      <c r="B680" s="34">
        <v>44197.715277777781</v>
      </c>
      <c r="C680" s="8">
        <f t="shared" ca="1" si="258"/>
        <v>0.19976290575168987</v>
      </c>
      <c r="D680" s="8">
        <f t="shared" ca="1" si="258"/>
        <v>0.69956934720852704</v>
      </c>
      <c r="E680">
        <f t="shared" ca="1" si="242"/>
        <v>26</v>
      </c>
      <c r="F680" s="6">
        <f t="shared" ca="1" si="243"/>
        <v>1.8055555555555557E-2</v>
      </c>
      <c r="G680" t="str">
        <f t="shared" ca="1" si="244"/>
        <v>Late</v>
      </c>
      <c r="H680" s="5">
        <f t="shared" ca="1" si="245"/>
        <v>0.73333333333333361</v>
      </c>
      <c r="I680">
        <f t="shared" ca="1" si="259"/>
        <v>0.79386956269668696</v>
      </c>
      <c r="J680">
        <f t="shared" ca="1" si="259"/>
        <v>0.12184785229433359</v>
      </c>
      <c r="K680">
        <f t="shared" ca="1" si="246"/>
        <v>13</v>
      </c>
      <c r="L680" s="5">
        <f t="shared" ca="1" si="247"/>
        <v>0.74236111111111136</v>
      </c>
      <c r="M680" s="27">
        <f t="shared" ca="1" si="260"/>
        <v>0.66119068092407352</v>
      </c>
      <c r="N680" s="27">
        <f t="shared" ca="1" si="260"/>
        <v>6.8347853793869429E-2</v>
      </c>
      <c r="O680" s="8">
        <f t="shared" ca="1" si="248"/>
        <v>320</v>
      </c>
      <c r="P680" s="6">
        <f t="shared" ca="1" si="249"/>
        <v>0.22222222222222221</v>
      </c>
      <c r="Q680" s="5">
        <f t="shared" ca="1" si="250"/>
        <v>0.96458333333333357</v>
      </c>
      <c r="R680" s="27">
        <f t="shared" ca="1" si="261"/>
        <v>0.81802928970219557</v>
      </c>
      <c r="S680" s="27">
        <f t="shared" ca="1" si="261"/>
        <v>0.52480245581480489</v>
      </c>
      <c r="T680" s="27">
        <f t="shared" ca="1" si="251"/>
        <v>22</v>
      </c>
      <c r="U680" s="5">
        <f t="shared" ca="1" si="252"/>
        <v>0.97986111111111129</v>
      </c>
      <c r="V680" s="27">
        <f t="shared" ca="1" si="253"/>
        <v>381</v>
      </c>
      <c r="W680" s="35">
        <f t="shared" ca="1" si="254"/>
        <v>44197.979861111111</v>
      </c>
      <c r="X680" s="6" t="str">
        <f t="shared" ca="1" si="255"/>
        <v>Early Arrival</v>
      </c>
      <c r="Y680" s="6">
        <f t="shared" ca="1" si="256"/>
        <v>2.361111110803904E-2</v>
      </c>
      <c r="Z680" s="8">
        <f t="shared" ca="1" si="240"/>
        <v>0</v>
      </c>
      <c r="AA680" s="8">
        <f t="shared" ca="1" si="257"/>
        <v>34</v>
      </c>
      <c r="AB680" s="8">
        <f t="shared" ca="1" si="241"/>
        <v>40</v>
      </c>
    </row>
    <row r="681" spans="1:28">
      <c r="A681" s="11">
        <v>0.71527777777777801</v>
      </c>
      <c r="B681" s="34">
        <v>44197.715277777781</v>
      </c>
      <c r="C681" s="8">
        <f t="shared" ca="1" si="258"/>
        <v>0.37447939222337401</v>
      </c>
      <c r="D681" s="8">
        <f t="shared" ca="1" si="258"/>
        <v>7.899251794572959E-3</v>
      </c>
      <c r="E681">
        <f t="shared" ca="1" si="242"/>
        <v>0</v>
      </c>
      <c r="F681" s="6">
        <f t="shared" ca="1" si="243"/>
        <v>0</v>
      </c>
      <c r="G681" t="str">
        <f t="shared" ca="1" si="244"/>
        <v>On Time</v>
      </c>
      <c r="H681" s="5">
        <f t="shared" ca="1" si="245"/>
        <v>0.71527777777777801</v>
      </c>
      <c r="I681">
        <f t="shared" ca="1" si="259"/>
        <v>0.53409895415383524</v>
      </c>
      <c r="J681">
        <f t="shared" ca="1" si="259"/>
        <v>0.79853865593924556</v>
      </c>
      <c r="K681">
        <f t="shared" ca="1" si="246"/>
        <v>35</v>
      </c>
      <c r="L681" s="5">
        <f t="shared" ca="1" si="247"/>
        <v>0.73958333333333359</v>
      </c>
      <c r="M681" s="27">
        <f t="shared" ca="1" si="260"/>
        <v>0.66193705776544409</v>
      </c>
      <c r="N681" s="27">
        <f t="shared" ca="1" si="260"/>
        <v>0.27166362424004642</v>
      </c>
      <c r="O681" s="8">
        <f t="shared" ca="1" si="248"/>
        <v>331</v>
      </c>
      <c r="P681" s="6">
        <f t="shared" ca="1" si="249"/>
        <v>0.2298611111111111</v>
      </c>
      <c r="Q681" s="5">
        <f t="shared" ca="1" si="250"/>
        <v>0.96944444444444466</v>
      </c>
      <c r="R681" s="27">
        <f t="shared" ca="1" si="261"/>
        <v>0.11586885387463031</v>
      </c>
      <c r="S681" s="27">
        <f t="shared" ca="1" si="261"/>
        <v>0.49521930945586756</v>
      </c>
      <c r="T681" s="27">
        <f t="shared" ca="1" si="251"/>
        <v>21</v>
      </c>
      <c r="U681" s="5">
        <f t="shared" ca="1" si="252"/>
        <v>0.98402777777777795</v>
      </c>
      <c r="V681" s="27">
        <f t="shared" ca="1" si="253"/>
        <v>387</v>
      </c>
      <c r="W681" s="35">
        <f t="shared" ca="1" si="254"/>
        <v>44197.984027777784</v>
      </c>
      <c r="X681" s="6" t="str">
        <f t="shared" ca="1" si="255"/>
        <v>Early Arrival</v>
      </c>
      <c r="Y681" s="6">
        <f t="shared" ca="1" si="256"/>
        <v>1.9444444435066544E-2</v>
      </c>
      <c r="Z681" s="8">
        <f t="shared" ca="1" si="240"/>
        <v>0</v>
      </c>
      <c r="AA681" s="8">
        <f t="shared" ca="1" si="257"/>
        <v>28</v>
      </c>
      <c r="AB681" s="8">
        <f t="shared" ca="1" si="241"/>
        <v>-280</v>
      </c>
    </row>
    <row r="682" spans="1:28">
      <c r="A682" s="3">
        <v>0.71527777777777801</v>
      </c>
      <c r="B682" s="34">
        <v>44197.715277777781</v>
      </c>
      <c r="C682" s="8">
        <f t="shared" ca="1" si="258"/>
        <v>0.49618389209054481</v>
      </c>
      <c r="D682" s="8">
        <f t="shared" ca="1" si="258"/>
        <v>0.41783803306522427</v>
      </c>
      <c r="E682">
        <f t="shared" ca="1" si="242"/>
        <v>12</v>
      </c>
      <c r="F682" s="6">
        <f t="shared" ca="1" si="243"/>
        <v>8.3333333333333332E-3</v>
      </c>
      <c r="G682" t="str">
        <f t="shared" ca="1" si="244"/>
        <v>Late</v>
      </c>
      <c r="H682" s="5">
        <f t="shared" ca="1" si="245"/>
        <v>0.72361111111111132</v>
      </c>
      <c r="I682">
        <f t="shared" ca="1" si="259"/>
        <v>0.98641422212244811</v>
      </c>
      <c r="J682">
        <f t="shared" ca="1" si="259"/>
        <v>0.32858375088250891</v>
      </c>
      <c r="K682">
        <f t="shared" ca="1" si="246"/>
        <v>18</v>
      </c>
      <c r="L682" s="5">
        <f t="shared" ca="1" si="247"/>
        <v>0.73611111111111127</v>
      </c>
      <c r="M682" s="27">
        <f t="shared" ca="1" si="260"/>
        <v>0.79660732612209006</v>
      </c>
      <c r="N682" s="27">
        <f t="shared" ca="1" si="260"/>
        <v>0.83247673658698673</v>
      </c>
      <c r="O682" s="8">
        <f t="shared" ca="1" si="248"/>
        <v>372</v>
      </c>
      <c r="P682" s="6">
        <f t="shared" ca="1" si="249"/>
        <v>0.25833333333333336</v>
      </c>
      <c r="Q682" s="5">
        <f t="shared" ca="1" si="250"/>
        <v>0.99444444444444469</v>
      </c>
      <c r="R682" s="27">
        <f t="shared" ca="1" si="261"/>
        <v>0.4712016098703341</v>
      </c>
      <c r="S682" s="27">
        <f t="shared" ca="1" si="261"/>
        <v>8.3246408586089005E-2</v>
      </c>
      <c r="T682" s="27">
        <f t="shared" ca="1" si="251"/>
        <v>8</v>
      </c>
      <c r="U682" s="5">
        <f t="shared" ca="1" si="252"/>
        <v>1.0000000000000002</v>
      </c>
      <c r="V682" s="27">
        <f t="shared" ca="1" si="253"/>
        <v>410</v>
      </c>
      <c r="W682" s="35">
        <f t="shared" ca="1" si="254"/>
        <v>44198</v>
      </c>
      <c r="X682" s="6" t="str">
        <f t="shared" ca="1" si="255"/>
        <v>Early Arrival</v>
      </c>
      <c r="Y682" s="6">
        <f t="shared" ca="1" si="256"/>
        <v>3.4722222189884633E-3</v>
      </c>
      <c r="Z682" s="8">
        <f t="shared" ca="1" si="240"/>
        <v>0</v>
      </c>
      <c r="AA682" s="8">
        <f t="shared" ca="1" si="257"/>
        <v>5</v>
      </c>
      <c r="AB682" s="8">
        <f t="shared" ca="1" si="241"/>
        <v>-50</v>
      </c>
    </row>
    <row r="683" spans="1:28">
      <c r="A683" s="11">
        <v>0.71527777777777801</v>
      </c>
      <c r="B683" s="34">
        <v>44197.715277777781</v>
      </c>
      <c r="C683" s="8">
        <f t="shared" ca="1" si="258"/>
        <v>8.2382511427891769E-2</v>
      </c>
      <c r="D683" s="8">
        <f t="shared" ca="1" si="258"/>
        <v>0.37927399057869604</v>
      </c>
      <c r="E683">
        <f t="shared" ca="1" si="242"/>
        <v>10</v>
      </c>
      <c r="F683" s="6">
        <f t="shared" ca="1" si="243"/>
        <v>6.9444444444444441E-3</v>
      </c>
      <c r="G683" t="str">
        <f t="shared" ca="1" si="244"/>
        <v>Late</v>
      </c>
      <c r="H683" s="5">
        <f t="shared" ca="1" si="245"/>
        <v>0.72222222222222243</v>
      </c>
      <c r="I683">
        <f t="shared" ca="1" si="259"/>
        <v>0.33100760902182524</v>
      </c>
      <c r="J683">
        <f t="shared" ca="1" si="259"/>
        <v>0.28906928583387359</v>
      </c>
      <c r="K683">
        <f t="shared" ca="1" si="246"/>
        <v>17</v>
      </c>
      <c r="L683" s="5">
        <f t="shared" ca="1" si="247"/>
        <v>0.73402777777777795</v>
      </c>
      <c r="M683" s="27">
        <f t="shared" ca="1" si="260"/>
        <v>0.83499024237299979</v>
      </c>
      <c r="N683" s="27">
        <f t="shared" ca="1" si="260"/>
        <v>5.1708559056983572E-2</v>
      </c>
      <c r="O683" s="8">
        <f t="shared" ca="1" si="248"/>
        <v>319</v>
      </c>
      <c r="P683" s="6">
        <f t="shared" ca="1" si="249"/>
        <v>0.22152777777777777</v>
      </c>
      <c r="Q683" s="5">
        <f t="shared" ca="1" si="250"/>
        <v>0.95555555555555571</v>
      </c>
      <c r="R683" s="27">
        <f t="shared" ca="1" si="261"/>
        <v>0.14478144736408527</v>
      </c>
      <c r="S683" s="27">
        <f t="shared" ca="1" si="261"/>
        <v>0.68939496730782146</v>
      </c>
      <c r="T683" s="27">
        <f t="shared" ca="1" si="251"/>
        <v>28</v>
      </c>
      <c r="U683" s="5">
        <f t="shared" ca="1" si="252"/>
        <v>0.9750000000000002</v>
      </c>
      <c r="V683" s="27">
        <f t="shared" ca="1" si="253"/>
        <v>374</v>
      </c>
      <c r="W683" s="35">
        <f t="shared" ca="1" si="254"/>
        <v>44197.975000000006</v>
      </c>
      <c r="X683" s="6" t="str">
        <f t="shared" ca="1" si="255"/>
        <v>Early Arrival</v>
      </c>
      <c r="Y683" s="6">
        <f t="shared" ca="1" si="256"/>
        <v>2.8472222213167697E-2</v>
      </c>
      <c r="Z683" s="8">
        <f t="shared" ca="1" si="240"/>
        <v>0</v>
      </c>
      <c r="AA683" s="8">
        <f t="shared" ca="1" si="257"/>
        <v>41</v>
      </c>
      <c r="AB683" s="8">
        <f t="shared" ca="1" si="241"/>
        <v>110</v>
      </c>
    </row>
    <row r="684" spans="1:28">
      <c r="A684" s="3">
        <v>0.71527777777777801</v>
      </c>
      <c r="B684" s="34">
        <v>44197.715277777781</v>
      </c>
      <c r="C684" s="8">
        <f t="shared" ca="1" si="258"/>
        <v>0.9565479518040586</v>
      </c>
      <c r="D684" s="8">
        <f t="shared" ca="1" si="258"/>
        <v>0.320761732759556</v>
      </c>
      <c r="E684">
        <f t="shared" ca="1" si="242"/>
        <v>0</v>
      </c>
      <c r="F684" s="6">
        <f t="shared" ca="1" si="243"/>
        <v>0</v>
      </c>
      <c r="G684" t="str">
        <f t="shared" ca="1" si="244"/>
        <v>On Time</v>
      </c>
      <c r="H684" s="5">
        <f t="shared" ca="1" si="245"/>
        <v>0.71527777777777801</v>
      </c>
      <c r="I684">
        <f t="shared" ca="1" si="259"/>
        <v>0.9867621022033638</v>
      </c>
      <c r="J684">
        <f t="shared" ca="1" si="259"/>
        <v>0.232111545969658</v>
      </c>
      <c r="K684">
        <f t="shared" ca="1" si="246"/>
        <v>16</v>
      </c>
      <c r="L684" s="5">
        <f t="shared" ca="1" si="247"/>
        <v>0.72638888888888908</v>
      </c>
      <c r="M684" s="27">
        <f t="shared" ca="1" si="260"/>
        <v>0.92382068936603146</v>
      </c>
      <c r="N684" s="27">
        <f t="shared" ca="1" si="260"/>
        <v>0.94687393753690696</v>
      </c>
      <c r="O684" s="8">
        <f t="shared" ca="1" si="248"/>
        <v>389</v>
      </c>
      <c r="P684" s="6">
        <f t="shared" ca="1" si="249"/>
        <v>0.27013888888888887</v>
      </c>
      <c r="Q684" s="5">
        <f t="shared" ca="1" si="250"/>
        <v>0.9965277777777779</v>
      </c>
      <c r="R684" s="27">
        <f t="shared" ca="1" si="261"/>
        <v>0.33328053910997246</v>
      </c>
      <c r="S684" s="27">
        <f t="shared" ca="1" si="261"/>
        <v>0.90402576064433737</v>
      </c>
      <c r="T684" s="27">
        <f t="shared" ca="1" si="251"/>
        <v>41</v>
      </c>
      <c r="U684" s="5">
        <f t="shared" ca="1" si="252"/>
        <v>1.0250000000000001</v>
      </c>
      <c r="V684" s="27">
        <f t="shared" ca="1" si="253"/>
        <v>446</v>
      </c>
      <c r="W684" s="35">
        <f t="shared" ca="1" si="254"/>
        <v>44198.025000000001</v>
      </c>
      <c r="X684" s="6" t="str">
        <f t="shared" ca="1" si="255"/>
        <v>Late</v>
      </c>
      <c r="Y684" s="6">
        <f t="shared" ca="1" si="256"/>
        <v>2.1527777782466728E-2</v>
      </c>
      <c r="Z684" s="8">
        <f t="shared" ca="1" si="240"/>
        <v>0</v>
      </c>
      <c r="AA684" s="8">
        <f t="shared" ca="1" si="257"/>
        <v>31</v>
      </c>
      <c r="AB684" s="8">
        <f t="shared" ca="1" si="241"/>
        <v>310</v>
      </c>
    </row>
    <row r="685" spans="1:28">
      <c r="A685" s="11">
        <v>0.71527777777777801</v>
      </c>
      <c r="B685" s="34">
        <v>44197.715277777781</v>
      </c>
      <c r="C685" s="8">
        <f t="shared" ca="1" si="258"/>
        <v>0.33034641896828865</v>
      </c>
      <c r="D685" s="8">
        <f t="shared" ca="1" si="258"/>
        <v>0.77803792192576682</v>
      </c>
      <c r="E685">
        <f t="shared" ca="1" si="242"/>
        <v>33</v>
      </c>
      <c r="F685" s="6">
        <f t="shared" ca="1" si="243"/>
        <v>2.2916666666666669E-2</v>
      </c>
      <c r="G685" t="str">
        <f t="shared" ca="1" si="244"/>
        <v>Late</v>
      </c>
      <c r="H685" s="5">
        <f t="shared" ca="1" si="245"/>
        <v>0.73819444444444471</v>
      </c>
      <c r="I685">
        <f t="shared" ca="1" si="259"/>
        <v>0.20739609117504831</v>
      </c>
      <c r="J685">
        <f t="shared" ca="1" si="259"/>
        <v>0.6493844631778507</v>
      </c>
      <c r="K685">
        <f t="shared" ca="1" si="246"/>
        <v>25</v>
      </c>
      <c r="L685" s="5">
        <f t="shared" ca="1" si="247"/>
        <v>0.75555555555555587</v>
      </c>
      <c r="M685" s="27">
        <f t="shared" ca="1" si="260"/>
        <v>0.519414800853086</v>
      </c>
      <c r="N685" s="27">
        <f t="shared" ca="1" si="260"/>
        <v>0.59730057726100405</v>
      </c>
      <c r="O685" s="8">
        <f t="shared" ca="1" si="248"/>
        <v>351</v>
      </c>
      <c r="P685" s="6">
        <f t="shared" ca="1" si="249"/>
        <v>0.24374999999999999</v>
      </c>
      <c r="Q685" s="5">
        <f t="shared" ca="1" si="250"/>
        <v>0.99930555555555589</v>
      </c>
      <c r="R685" s="27">
        <f t="shared" ca="1" si="261"/>
        <v>0.60671122841753122</v>
      </c>
      <c r="S685" s="27">
        <f t="shared" ca="1" si="261"/>
        <v>0.4381649273481949</v>
      </c>
      <c r="T685" s="27">
        <f t="shared" ca="1" si="251"/>
        <v>19</v>
      </c>
      <c r="U685" s="5">
        <f t="shared" ca="1" si="252"/>
        <v>1.0125000000000004</v>
      </c>
      <c r="V685" s="27">
        <f t="shared" ca="1" si="253"/>
        <v>428</v>
      </c>
      <c r="W685" s="35">
        <f t="shared" ca="1" si="254"/>
        <v>44198.012500000004</v>
      </c>
      <c r="X685" s="6" t="str">
        <f t="shared" ca="1" si="255"/>
        <v>Late</v>
      </c>
      <c r="Y685" s="6">
        <f t="shared" ca="1" si="256"/>
        <v>9.0277777853771113E-3</v>
      </c>
      <c r="Z685" s="8">
        <f t="shared" ca="1" si="240"/>
        <v>0</v>
      </c>
      <c r="AA685" s="8">
        <f t="shared" ca="1" si="257"/>
        <v>13</v>
      </c>
      <c r="AB685" s="8">
        <f t="shared" ca="1" si="241"/>
        <v>130</v>
      </c>
    </row>
    <row r="686" spans="1:28">
      <c r="A686" s="3">
        <v>0.71527777777777801</v>
      </c>
      <c r="B686" s="34">
        <v>44197.715277777781</v>
      </c>
      <c r="C686" s="8">
        <f t="shared" ca="1" si="258"/>
        <v>0.92422176531346001</v>
      </c>
      <c r="D686" s="8">
        <f t="shared" ca="1" si="258"/>
        <v>0.61045270482887903</v>
      </c>
      <c r="E686">
        <f t="shared" ca="1" si="242"/>
        <v>0</v>
      </c>
      <c r="F686" s="6">
        <f t="shared" ca="1" si="243"/>
        <v>0</v>
      </c>
      <c r="G686" t="str">
        <f t="shared" ca="1" si="244"/>
        <v>On Time</v>
      </c>
      <c r="H686" s="5">
        <f t="shared" ca="1" si="245"/>
        <v>0.71527777777777801</v>
      </c>
      <c r="I686">
        <f t="shared" ca="1" si="259"/>
        <v>0.16823420004206147</v>
      </c>
      <c r="J686">
        <f t="shared" ca="1" si="259"/>
        <v>0.2363915145497173</v>
      </c>
      <c r="K686">
        <f t="shared" ca="1" si="246"/>
        <v>16</v>
      </c>
      <c r="L686" s="5">
        <f t="shared" ca="1" si="247"/>
        <v>0.72638888888888908</v>
      </c>
      <c r="M686" s="27">
        <f t="shared" ca="1" si="260"/>
        <v>0.15346535767739977</v>
      </c>
      <c r="N686" s="27">
        <f t="shared" ca="1" si="260"/>
        <v>0.14826113042600342</v>
      </c>
      <c r="O686" s="8">
        <f t="shared" ca="1" si="248"/>
        <v>322</v>
      </c>
      <c r="P686" s="6">
        <f t="shared" ca="1" si="249"/>
        <v>0.22361111111111109</v>
      </c>
      <c r="Q686" s="5">
        <f t="shared" ca="1" si="250"/>
        <v>0.95000000000000018</v>
      </c>
      <c r="R686" s="27">
        <f t="shared" ca="1" si="261"/>
        <v>0.21321671049733071</v>
      </c>
      <c r="S686" s="27">
        <f t="shared" ca="1" si="261"/>
        <v>0.49487175903225966</v>
      </c>
      <c r="T686" s="27">
        <f t="shared" ca="1" si="251"/>
        <v>20</v>
      </c>
      <c r="U686" s="5">
        <f t="shared" ca="1" si="252"/>
        <v>0.96388888888888902</v>
      </c>
      <c r="V686" s="27">
        <f t="shared" ca="1" si="253"/>
        <v>358</v>
      </c>
      <c r="W686" s="35">
        <f t="shared" ca="1" si="254"/>
        <v>44197.963888888895</v>
      </c>
      <c r="X686" s="6" t="str">
        <f t="shared" ca="1" si="255"/>
        <v>Early Arrival</v>
      </c>
      <c r="Y686" s="6">
        <f t="shared" ca="1" si="256"/>
        <v>3.958333332411712E-2</v>
      </c>
      <c r="Z686" s="8">
        <f t="shared" ca="1" si="240"/>
        <v>0</v>
      </c>
      <c r="AA686" s="8">
        <f t="shared" ca="1" si="257"/>
        <v>57</v>
      </c>
      <c r="AB686" s="8">
        <f t="shared" ca="1" si="241"/>
        <v>270</v>
      </c>
    </row>
    <row r="687" spans="1:28">
      <c r="A687" s="11">
        <v>0.71527777777777801</v>
      </c>
      <c r="B687" s="34">
        <v>44197.715277777781</v>
      </c>
      <c r="C687" s="8">
        <f t="shared" ca="1" si="258"/>
        <v>9.9387684352152728E-2</v>
      </c>
      <c r="D687" s="8">
        <f t="shared" ca="1" si="258"/>
        <v>0.94055066170824186</v>
      </c>
      <c r="E687">
        <f t="shared" ca="1" si="242"/>
        <v>62</v>
      </c>
      <c r="F687" s="6">
        <f t="shared" ca="1" si="243"/>
        <v>4.3055555555555562E-2</v>
      </c>
      <c r="G687" t="str">
        <f t="shared" ca="1" si="244"/>
        <v>Late</v>
      </c>
      <c r="H687" s="5">
        <f t="shared" ca="1" si="245"/>
        <v>0.75833333333333353</v>
      </c>
      <c r="I687">
        <f t="shared" ca="1" si="259"/>
        <v>0.77149649799126574</v>
      </c>
      <c r="J687">
        <f t="shared" ca="1" si="259"/>
        <v>0.70943003503331081</v>
      </c>
      <c r="K687">
        <f t="shared" ca="1" si="246"/>
        <v>31</v>
      </c>
      <c r="L687" s="5">
        <f t="shared" ca="1" si="247"/>
        <v>0.77986111111111134</v>
      </c>
      <c r="M687" s="27">
        <f t="shared" ca="1" si="260"/>
        <v>0.42040555557853632</v>
      </c>
      <c r="N687" s="27">
        <f t="shared" ca="1" si="260"/>
        <v>0.85830847517538356</v>
      </c>
      <c r="O687" s="8">
        <f t="shared" ca="1" si="248"/>
        <v>376</v>
      </c>
      <c r="P687" s="6">
        <f t="shared" ca="1" si="249"/>
        <v>0.26111111111111113</v>
      </c>
      <c r="Q687" s="5">
        <f t="shared" ca="1" si="250"/>
        <v>1.0409722222222224</v>
      </c>
      <c r="R687" s="27">
        <f t="shared" ca="1" si="261"/>
        <v>0.10255482750292932</v>
      </c>
      <c r="S687" s="27">
        <f t="shared" ca="1" si="261"/>
        <v>0.29161324937549016</v>
      </c>
      <c r="T687" s="27">
        <f t="shared" ca="1" si="251"/>
        <v>14</v>
      </c>
      <c r="U687" s="5">
        <f t="shared" ca="1" si="252"/>
        <v>1.0506944444444446</v>
      </c>
      <c r="V687" s="27">
        <f t="shared" ca="1" si="253"/>
        <v>483</v>
      </c>
      <c r="W687" s="35">
        <f t="shared" ca="1" si="254"/>
        <v>44198.05069444445</v>
      </c>
      <c r="X687" s="6" t="str">
        <f t="shared" ca="1" si="255"/>
        <v>Late</v>
      </c>
      <c r="Y687" s="6">
        <f t="shared" ca="1" si="256"/>
        <v>4.7222222230629995E-2</v>
      </c>
      <c r="Z687" s="8">
        <f t="shared" ca="1" si="240"/>
        <v>1</v>
      </c>
      <c r="AA687" s="8">
        <f t="shared" ca="1" si="257"/>
        <v>8</v>
      </c>
      <c r="AB687" s="8">
        <f t="shared" ca="1" si="241"/>
        <v>680</v>
      </c>
    </row>
    <row r="688" spans="1:28">
      <c r="A688" s="3">
        <v>0.71527777777777801</v>
      </c>
      <c r="B688" s="34">
        <v>44197.715277777781</v>
      </c>
      <c r="C688" s="8">
        <f t="shared" ca="1" si="258"/>
        <v>0.7722548419838321</v>
      </c>
      <c r="D688" s="8">
        <f t="shared" ca="1" si="258"/>
        <v>0.47521816035255349</v>
      </c>
      <c r="E688">
        <f t="shared" ca="1" si="242"/>
        <v>-2</v>
      </c>
      <c r="F688" s="6">
        <f t="shared" ca="1" si="243"/>
        <v>1.3888888888888889E-3</v>
      </c>
      <c r="G688" t="str">
        <f t="shared" ca="1" si="244"/>
        <v>Early Departure</v>
      </c>
      <c r="H688" s="5">
        <f t="shared" ca="1" si="245"/>
        <v>0.71388888888888913</v>
      </c>
      <c r="I688">
        <f t="shared" ca="1" si="259"/>
        <v>0.68816075111366726</v>
      </c>
      <c r="J688">
        <f t="shared" ca="1" si="259"/>
        <v>1.4642482695988446E-2</v>
      </c>
      <c r="K688">
        <f t="shared" ca="1" si="246"/>
        <v>11</v>
      </c>
      <c r="L688" s="5">
        <f t="shared" ca="1" si="247"/>
        <v>0.72152777777777799</v>
      </c>
      <c r="M688" s="27">
        <f t="shared" ca="1" si="260"/>
        <v>0.15761828536446254</v>
      </c>
      <c r="N688" s="27">
        <f t="shared" ca="1" si="260"/>
        <v>0.56885685555973753</v>
      </c>
      <c r="O688" s="8">
        <f t="shared" ca="1" si="248"/>
        <v>345</v>
      </c>
      <c r="P688" s="6">
        <f t="shared" ca="1" si="249"/>
        <v>0.23958333333333334</v>
      </c>
      <c r="Q688" s="5">
        <f t="shared" ca="1" si="250"/>
        <v>0.96111111111111136</v>
      </c>
      <c r="R688" s="27">
        <f t="shared" ca="1" si="261"/>
        <v>0.74565993106919637</v>
      </c>
      <c r="S688" s="27">
        <f t="shared" ca="1" si="261"/>
        <v>0.52935980523359261</v>
      </c>
      <c r="T688" s="27">
        <f t="shared" ca="1" si="251"/>
        <v>22</v>
      </c>
      <c r="U688" s="5">
        <f t="shared" ca="1" si="252"/>
        <v>0.97638888888888908</v>
      </c>
      <c r="V688" s="27">
        <f t="shared" ca="1" si="253"/>
        <v>376</v>
      </c>
      <c r="W688" s="35">
        <f t="shared" ca="1" si="254"/>
        <v>44197.976388888892</v>
      </c>
      <c r="X688" s="6" t="str">
        <f t="shared" ca="1" si="255"/>
        <v>Early Arrival</v>
      </c>
      <c r="Y688" s="6">
        <f t="shared" ca="1" si="256"/>
        <v>2.7083333327027503E-2</v>
      </c>
      <c r="Z688" s="8">
        <f t="shared" ca="1" si="240"/>
        <v>0</v>
      </c>
      <c r="AA688" s="8">
        <f t="shared" ca="1" si="257"/>
        <v>39</v>
      </c>
      <c r="AB688" s="8">
        <f t="shared" ca="1" si="241"/>
        <v>90</v>
      </c>
    </row>
    <row r="689" spans="1:28">
      <c r="A689" s="11">
        <v>0.71527777777777801</v>
      </c>
      <c r="B689" s="34">
        <v>44197.715277777781</v>
      </c>
      <c r="C689" s="8">
        <f t="shared" ca="1" si="258"/>
        <v>0.27583079854576353</v>
      </c>
      <c r="D689" s="8">
        <f t="shared" ca="1" si="258"/>
        <v>0.83460455932203248</v>
      </c>
      <c r="E689">
        <f t="shared" ca="1" si="242"/>
        <v>39</v>
      </c>
      <c r="F689" s="6">
        <f t="shared" ca="1" si="243"/>
        <v>2.7083333333333334E-2</v>
      </c>
      <c r="G689" t="str">
        <f t="shared" ca="1" si="244"/>
        <v>Late</v>
      </c>
      <c r="H689" s="5">
        <f t="shared" ca="1" si="245"/>
        <v>0.74236111111111136</v>
      </c>
      <c r="I689">
        <f t="shared" ca="1" si="259"/>
        <v>0.71414377729083578</v>
      </c>
      <c r="J689">
        <f t="shared" ca="1" si="259"/>
        <v>0.13936039119544108</v>
      </c>
      <c r="K689">
        <f t="shared" ca="1" si="246"/>
        <v>14</v>
      </c>
      <c r="L689" s="5">
        <f t="shared" ca="1" si="247"/>
        <v>0.75208333333333355</v>
      </c>
      <c r="M689" s="27">
        <f t="shared" ca="1" si="260"/>
        <v>0.95425056412370379</v>
      </c>
      <c r="N689" s="27">
        <f t="shared" ca="1" si="260"/>
        <v>0.5548262127102046</v>
      </c>
      <c r="O689" s="8">
        <f t="shared" ca="1" si="248"/>
        <v>348</v>
      </c>
      <c r="P689" s="6">
        <f t="shared" ca="1" si="249"/>
        <v>0.24166666666666667</v>
      </c>
      <c r="Q689" s="5">
        <f t="shared" ca="1" si="250"/>
        <v>0.99375000000000024</v>
      </c>
      <c r="R689" s="27">
        <f t="shared" ca="1" si="261"/>
        <v>0.14964459175776623</v>
      </c>
      <c r="S689" s="27">
        <f t="shared" ca="1" si="261"/>
        <v>0.37756387456826668</v>
      </c>
      <c r="T689" s="27">
        <f t="shared" ca="1" si="251"/>
        <v>17</v>
      </c>
      <c r="U689" s="5">
        <f t="shared" ca="1" si="252"/>
        <v>1.0055555555555558</v>
      </c>
      <c r="V689" s="27">
        <f t="shared" ca="1" si="253"/>
        <v>418</v>
      </c>
      <c r="W689" s="35">
        <f t="shared" ca="1" si="254"/>
        <v>44198.005555555559</v>
      </c>
      <c r="X689" s="6" t="str">
        <f t="shared" ca="1" si="255"/>
        <v>Late</v>
      </c>
      <c r="Y689" s="6">
        <f t="shared" ca="1" si="256"/>
        <v>2.0833333401242271E-3</v>
      </c>
      <c r="Z689" s="8">
        <f t="shared" ca="1" si="240"/>
        <v>0</v>
      </c>
      <c r="AA689" s="8">
        <f t="shared" ca="1" si="257"/>
        <v>3</v>
      </c>
      <c r="AB689" s="8">
        <f t="shared" ca="1" si="241"/>
        <v>30</v>
      </c>
    </row>
    <row r="690" spans="1:28">
      <c r="A690" s="3">
        <v>0.71527777777777801</v>
      </c>
      <c r="B690" s="34">
        <v>44197.715277777781</v>
      </c>
      <c r="C690" s="8">
        <f t="shared" ca="1" si="258"/>
        <v>4.876462686640326E-2</v>
      </c>
      <c r="D690" s="8">
        <f t="shared" ca="1" si="258"/>
        <v>0.89460591394267863</v>
      </c>
      <c r="E690">
        <f t="shared" ca="1" si="242"/>
        <v>49</v>
      </c>
      <c r="F690" s="6">
        <f t="shared" ca="1" si="243"/>
        <v>3.4027777777777775E-2</v>
      </c>
      <c r="G690" t="str">
        <f t="shared" ca="1" si="244"/>
        <v>Late</v>
      </c>
      <c r="H690" s="5">
        <f t="shared" ca="1" si="245"/>
        <v>0.74930555555555578</v>
      </c>
      <c r="I690">
        <f t="shared" ca="1" si="259"/>
        <v>0.92162410005525996</v>
      </c>
      <c r="J690">
        <f t="shared" ca="1" si="259"/>
        <v>0.67641506996320511</v>
      </c>
      <c r="K690">
        <f t="shared" ca="1" si="246"/>
        <v>30</v>
      </c>
      <c r="L690" s="5">
        <f t="shared" ca="1" si="247"/>
        <v>0.77013888888888915</v>
      </c>
      <c r="M690" s="27">
        <f t="shared" ca="1" si="260"/>
        <v>1.6878479557922543E-2</v>
      </c>
      <c r="N690" s="27">
        <f t="shared" ca="1" si="260"/>
        <v>0.12120445749126396</v>
      </c>
      <c r="O690" s="8">
        <f t="shared" ca="1" si="248"/>
        <v>319</v>
      </c>
      <c r="P690" s="6">
        <f t="shared" ca="1" si="249"/>
        <v>0.22152777777777777</v>
      </c>
      <c r="Q690" s="5">
        <f t="shared" ca="1" si="250"/>
        <v>0.99166666666666692</v>
      </c>
      <c r="R690" s="27">
        <f t="shared" ca="1" si="261"/>
        <v>0.88906340201535861</v>
      </c>
      <c r="S690" s="27">
        <f t="shared" ca="1" si="261"/>
        <v>0.37497065833078203</v>
      </c>
      <c r="T690" s="27">
        <f t="shared" ca="1" si="251"/>
        <v>17</v>
      </c>
      <c r="U690" s="5">
        <f t="shared" ca="1" si="252"/>
        <v>1.0034722222222225</v>
      </c>
      <c r="V690" s="27">
        <f t="shared" ca="1" si="253"/>
        <v>415</v>
      </c>
      <c r="W690" s="35">
        <f t="shared" ca="1" si="254"/>
        <v>44198.003472222226</v>
      </c>
      <c r="X690" s="6" t="str">
        <f t="shared" ca="1" si="255"/>
        <v>On Time</v>
      </c>
      <c r="Y690" s="6">
        <f t="shared" ca="1" si="256"/>
        <v>0</v>
      </c>
      <c r="Z690" s="8">
        <f t="shared" ca="1" si="240"/>
        <v>0</v>
      </c>
      <c r="AA690" s="8">
        <f t="shared" ca="1" si="257"/>
        <v>0</v>
      </c>
      <c r="AB690" s="8">
        <f t="shared" ca="1" si="241"/>
        <v>0</v>
      </c>
    </row>
    <row r="691" spans="1:28">
      <c r="A691" s="11">
        <v>0.71527777777777801</v>
      </c>
      <c r="B691" s="34">
        <v>44197.715277777781</v>
      </c>
      <c r="C691" s="8">
        <f t="shared" ca="1" si="258"/>
        <v>0.14079937963616351</v>
      </c>
      <c r="D691" s="8">
        <f t="shared" ca="1" si="258"/>
        <v>0.43633993475637745</v>
      </c>
      <c r="E691">
        <f t="shared" ca="1" si="242"/>
        <v>13</v>
      </c>
      <c r="F691" s="6">
        <f t="shared" ca="1" si="243"/>
        <v>9.0277777777777787E-3</v>
      </c>
      <c r="G691" t="str">
        <f t="shared" ca="1" si="244"/>
        <v>Late</v>
      </c>
      <c r="H691" s="5">
        <f t="shared" ca="1" si="245"/>
        <v>0.72430555555555576</v>
      </c>
      <c r="I691">
        <f t="shared" ca="1" si="259"/>
        <v>0.71905699129516776</v>
      </c>
      <c r="J691">
        <f t="shared" ca="1" si="259"/>
        <v>0.77960241186375423</v>
      </c>
      <c r="K691">
        <f t="shared" ca="1" si="246"/>
        <v>34</v>
      </c>
      <c r="L691" s="5">
        <f t="shared" ca="1" si="247"/>
        <v>0.7479166666666669</v>
      </c>
      <c r="M691" s="27">
        <f t="shared" ca="1" si="260"/>
        <v>5.6738611710326459E-2</v>
      </c>
      <c r="N691" s="27">
        <f t="shared" ca="1" si="260"/>
        <v>0.68347729556691406</v>
      </c>
      <c r="O691" s="8">
        <f t="shared" ca="1" si="248"/>
        <v>350</v>
      </c>
      <c r="P691" s="6">
        <f t="shared" ca="1" si="249"/>
        <v>0.24305555555555555</v>
      </c>
      <c r="Q691" s="5">
        <f t="shared" ca="1" si="250"/>
        <v>0.99097222222222248</v>
      </c>
      <c r="R691" s="27">
        <f t="shared" ca="1" si="261"/>
        <v>0.14887623696397578</v>
      </c>
      <c r="S691" s="27">
        <f t="shared" ca="1" si="261"/>
        <v>0.15943888913236326</v>
      </c>
      <c r="T691" s="27">
        <f t="shared" ca="1" si="251"/>
        <v>10</v>
      </c>
      <c r="U691" s="5">
        <f t="shared" ca="1" si="252"/>
        <v>0.9979166666666669</v>
      </c>
      <c r="V691" s="27">
        <f t="shared" ca="1" si="253"/>
        <v>407</v>
      </c>
      <c r="W691" s="35">
        <f t="shared" ca="1" si="254"/>
        <v>44197.997916666667</v>
      </c>
      <c r="X691" s="6" t="str">
        <f t="shared" ca="1" si="255"/>
        <v>Early Arrival</v>
      </c>
      <c r="Y691" s="6">
        <f t="shared" ca="1" si="256"/>
        <v>5.5555555518367328E-3</v>
      </c>
      <c r="Z691" s="8">
        <f t="shared" ca="1" si="240"/>
        <v>0</v>
      </c>
      <c r="AA691" s="8">
        <f t="shared" ca="1" si="257"/>
        <v>8</v>
      </c>
      <c r="AB691" s="8">
        <f t="shared" ca="1" si="241"/>
        <v>-80</v>
      </c>
    </row>
    <row r="692" spans="1:28">
      <c r="A692" s="3">
        <v>0.71527777777777801</v>
      </c>
      <c r="B692" s="34">
        <v>44197.715277777781</v>
      </c>
      <c r="C692" s="8">
        <f t="shared" ca="1" si="258"/>
        <v>0.58358692344089336</v>
      </c>
      <c r="D692" s="8">
        <f t="shared" ca="1" si="258"/>
        <v>0.90250672305672497</v>
      </c>
      <c r="E692">
        <f t="shared" ca="1" si="242"/>
        <v>-7</v>
      </c>
      <c r="F692" s="6">
        <f t="shared" ca="1" si="243"/>
        <v>4.8611111111111112E-3</v>
      </c>
      <c r="G692" t="str">
        <f t="shared" ca="1" si="244"/>
        <v>Early Departure</v>
      </c>
      <c r="H692" s="5">
        <f t="shared" ca="1" si="245"/>
        <v>0.71041666666666692</v>
      </c>
      <c r="I692">
        <f t="shared" ca="1" si="259"/>
        <v>0.91742703774502088</v>
      </c>
      <c r="J692">
        <f t="shared" ca="1" si="259"/>
        <v>0.43708479199917083</v>
      </c>
      <c r="K692">
        <f t="shared" ca="1" si="246"/>
        <v>21</v>
      </c>
      <c r="L692" s="5">
        <f t="shared" ca="1" si="247"/>
        <v>0.7250000000000002</v>
      </c>
      <c r="M692" s="27">
        <f t="shared" ca="1" si="260"/>
        <v>0.64012374260405325</v>
      </c>
      <c r="N692" s="27">
        <f t="shared" ca="1" si="260"/>
        <v>8.9377562926081788E-3</v>
      </c>
      <c r="O692" s="8">
        <f t="shared" ca="1" si="248"/>
        <v>317</v>
      </c>
      <c r="P692" s="6">
        <f t="shared" ca="1" si="249"/>
        <v>0.22013888888888888</v>
      </c>
      <c r="Q692" s="5">
        <f t="shared" ca="1" si="250"/>
        <v>0.94513888888888908</v>
      </c>
      <c r="R692" s="27">
        <f t="shared" ca="1" si="261"/>
        <v>1.1919281109469049E-2</v>
      </c>
      <c r="S692" s="27">
        <f t="shared" ca="1" si="261"/>
        <v>0.17260576641152725</v>
      </c>
      <c r="T692" s="27">
        <f t="shared" ca="1" si="251"/>
        <v>10</v>
      </c>
      <c r="U692" s="5">
        <f t="shared" ca="1" si="252"/>
        <v>0.9520833333333335</v>
      </c>
      <c r="V692" s="27">
        <f t="shared" ca="1" si="253"/>
        <v>341</v>
      </c>
      <c r="W692" s="35">
        <f t="shared" ca="1" si="254"/>
        <v>44197.952083333337</v>
      </c>
      <c r="X692" s="6" t="str">
        <f t="shared" ca="1" si="255"/>
        <v>Early Arrival</v>
      </c>
      <c r="Y692" s="6">
        <f t="shared" ca="1" si="256"/>
        <v>5.1388888881774619E-2</v>
      </c>
      <c r="Z692" s="8">
        <f t="shared" ca="1" si="240"/>
        <v>1</v>
      </c>
      <c r="AA692" s="8">
        <f t="shared" ca="1" si="257"/>
        <v>14</v>
      </c>
      <c r="AB692" s="8">
        <f t="shared" ca="1" si="241"/>
        <v>440</v>
      </c>
    </row>
    <row r="693" spans="1:28">
      <c r="A693" s="11">
        <v>0.71527777777777801</v>
      </c>
      <c r="B693" s="34">
        <v>44197.715277777781</v>
      </c>
      <c r="C693" s="8">
        <f t="shared" ca="1" si="258"/>
        <v>8.9653580477890626E-2</v>
      </c>
      <c r="D693" s="8">
        <f t="shared" ca="1" si="258"/>
        <v>9.6523209954715306E-2</v>
      </c>
      <c r="E693">
        <f t="shared" ca="1" si="242"/>
        <v>2</v>
      </c>
      <c r="F693" s="6">
        <f t="shared" ca="1" si="243"/>
        <v>1.3888888888888889E-3</v>
      </c>
      <c r="G693" t="str">
        <f t="shared" ca="1" si="244"/>
        <v>Late</v>
      </c>
      <c r="H693" s="5">
        <f t="shared" ca="1" si="245"/>
        <v>0.7166666666666669</v>
      </c>
      <c r="I693">
        <f t="shared" ca="1" si="259"/>
        <v>0.35527637958900637</v>
      </c>
      <c r="J693">
        <f t="shared" ca="1" si="259"/>
        <v>0.75426792407714305</v>
      </c>
      <c r="K693">
        <f t="shared" ca="1" si="246"/>
        <v>33</v>
      </c>
      <c r="L693" s="5">
        <f t="shared" ca="1" si="247"/>
        <v>0.73958333333333359</v>
      </c>
      <c r="M693" s="27">
        <f t="shared" ca="1" si="260"/>
        <v>2.045041165092365E-2</v>
      </c>
      <c r="N693" s="27">
        <f t="shared" ca="1" si="260"/>
        <v>1.5054119916402819E-2</v>
      </c>
      <c r="O693" s="8">
        <f t="shared" ca="1" si="248"/>
        <v>305</v>
      </c>
      <c r="P693" s="6">
        <f t="shared" ca="1" si="249"/>
        <v>0.21180555555555555</v>
      </c>
      <c r="Q693" s="5">
        <f t="shared" ca="1" si="250"/>
        <v>0.95138888888888917</v>
      </c>
      <c r="R693" s="27">
        <f t="shared" ca="1" si="261"/>
        <v>0.43281314759489964</v>
      </c>
      <c r="S693" s="27">
        <f t="shared" ca="1" si="261"/>
        <v>0.35437687900832215</v>
      </c>
      <c r="T693" s="27">
        <f t="shared" ca="1" si="251"/>
        <v>16</v>
      </c>
      <c r="U693" s="5">
        <f t="shared" ca="1" si="252"/>
        <v>0.96250000000000024</v>
      </c>
      <c r="V693" s="27">
        <f t="shared" ca="1" si="253"/>
        <v>356</v>
      </c>
      <c r="W693" s="35">
        <f t="shared" ca="1" si="254"/>
        <v>44197.962500000001</v>
      </c>
      <c r="X693" s="6" t="str">
        <f t="shared" ca="1" si="255"/>
        <v>Early Arrival</v>
      </c>
      <c r="Y693" s="6">
        <f t="shared" ca="1" si="256"/>
        <v>4.0972222217533272E-2</v>
      </c>
      <c r="Z693" s="8">
        <f t="shared" ca="1" si="240"/>
        <v>0</v>
      </c>
      <c r="AA693" s="8">
        <f t="shared" ca="1" si="257"/>
        <v>59</v>
      </c>
      <c r="AB693" s="8">
        <f t="shared" ca="1" si="241"/>
        <v>290</v>
      </c>
    </row>
    <row r="694" spans="1:28">
      <c r="A694" s="3">
        <v>0.71527777777777801</v>
      </c>
      <c r="B694" s="34">
        <v>44197.715277777781</v>
      </c>
      <c r="C694" s="8">
        <f t="shared" ca="1" si="258"/>
        <v>0.79926488379245486</v>
      </c>
      <c r="D694" s="8">
        <f t="shared" ca="1" si="258"/>
        <v>7.644715085192233E-2</v>
      </c>
      <c r="E694">
        <f t="shared" ca="1" si="242"/>
        <v>0</v>
      </c>
      <c r="F694" s="6">
        <f t="shared" ca="1" si="243"/>
        <v>0</v>
      </c>
      <c r="G694" t="str">
        <f t="shared" ca="1" si="244"/>
        <v>On Time</v>
      </c>
      <c r="H694" s="5">
        <f t="shared" ca="1" si="245"/>
        <v>0.71527777777777801</v>
      </c>
      <c r="I694">
        <f t="shared" ca="1" si="259"/>
        <v>2.4846395927113685E-2</v>
      </c>
      <c r="J694">
        <f t="shared" ca="1" si="259"/>
        <v>0.16068754973251853</v>
      </c>
      <c r="K694">
        <f t="shared" ca="1" si="246"/>
        <v>13</v>
      </c>
      <c r="L694" s="5">
        <f t="shared" ca="1" si="247"/>
        <v>0.72430555555555576</v>
      </c>
      <c r="M694" s="27">
        <f t="shared" ca="1" si="260"/>
        <v>0.75771567933865935</v>
      </c>
      <c r="N694" s="27">
        <f t="shared" ca="1" si="260"/>
        <v>0.73208515983393663</v>
      </c>
      <c r="O694" s="8">
        <f t="shared" ca="1" si="248"/>
        <v>362</v>
      </c>
      <c r="P694" s="6">
        <f t="shared" ca="1" si="249"/>
        <v>0.25138888888888888</v>
      </c>
      <c r="Q694" s="5">
        <f t="shared" ca="1" si="250"/>
        <v>0.97569444444444464</v>
      </c>
      <c r="R694" s="27">
        <f t="shared" ca="1" si="261"/>
        <v>0.95792212618249883</v>
      </c>
      <c r="S694" s="27">
        <f t="shared" ca="1" si="261"/>
        <v>0.53307775377335243</v>
      </c>
      <c r="T694" s="27">
        <f t="shared" ca="1" si="251"/>
        <v>22</v>
      </c>
      <c r="U694" s="5">
        <f t="shared" ca="1" si="252"/>
        <v>0.99097222222222237</v>
      </c>
      <c r="V694" s="27">
        <f t="shared" ca="1" si="253"/>
        <v>397</v>
      </c>
      <c r="W694" s="35">
        <f t="shared" ca="1" si="254"/>
        <v>44197.990972222222</v>
      </c>
      <c r="X694" s="6" t="str">
        <f t="shared" ca="1" si="255"/>
        <v>Early Arrival</v>
      </c>
      <c r="Y694" s="6">
        <f t="shared" ca="1" si="256"/>
        <v>1.2499999997089617E-2</v>
      </c>
      <c r="Z694" s="8">
        <f t="shared" ca="1" si="240"/>
        <v>0</v>
      </c>
      <c r="AA694" s="8">
        <f t="shared" ca="1" si="257"/>
        <v>18</v>
      </c>
      <c r="AB694" s="8">
        <f t="shared" ca="1" si="241"/>
        <v>-180</v>
      </c>
    </row>
    <row r="695" spans="1:28">
      <c r="A695" s="11">
        <v>0.71527777777777801</v>
      </c>
      <c r="B695" s="34">
        <v>44197.715277777781</v>
      </c>
      <c r="C695" s="8">
        <f t="shared" ca="1" si="258"/>
        <v>0.94994725322602647</v>
      </c>
      <c r="D695" s="8">
        <f t="shared" ca="1" si="258"/>
        <v>0.17458054095927211</v>
      </c>
      <c r="E695">
        <f t="shared" ca="1" si="242"/>
        <v>0</v>
      </c>
      <c r="F695" s="6">
        <f t="shared" ca="1" si="243"/>
        <v>0</v>
      </c>
      <c r="G695" t="str">
        <f t="shared" ca="1" si="244"/>
        <v>On Time</v>
      </c>
      <c r="H695" s="5">
        <f t="shared" ca="1" si="245"/>
        <v>0.71527777777777801</v>
      </c>
      <c r="I695">
        <f t="shared" ca="1" si="259"/>
        <v>0.18936677218284437</v>
      </c>
      <c r="J695">
        <f t="shared" ca="1" si="259"/>
        <v>0.17489159573671564</v>
      </c>
      <c r="K695">
        <f t="shared" ca="1" si="246"/>
        <v>14</v>
      </c>
      <c r="L695" s="5">
        <f t="shared" ca="1" si="247"/>
        <v>0.7250000000000002</v>
      </c>
      <c r="M695" s="27">
        <f t="shared" ca="1" si="260"/>
        <v>0.48049080879656725</v>
      </c>
      <c r="N695" s="27">
        <f t="shared" ca="1" si="260"/>
        <v>0.32031808846617094</v>
      </c>
      <c r="O695" s="8">
        <f t="shared" ca="1" si="248"/>
        <v>333</v>
      </c>
      <c r="P695" s="6">
        <f t="shared" ca="1" si="249"/>
        <v>0.23124999999999998</v>
      </c>
      <c r="Q695" s="5">
        <f t="shared" ca="1" si="250"/>
        <v>0.95625000000000016</v>
      </c>
      <c r="R695" s="27">
        <f t="shared" ca="1" si="261"/>
        <v>9.4446888868874757E-2</v>
      </c>
      <c r="S695" s="27">
        <f t="shared" ca="1" si="261"/>
        <v>0.27741024178016649</v>
      </c>
      <c r="T695" s="27">
        <f t="shared" ca="1" si="251"/>
        <v>14</v>
      </c>
      <c r="U695" s="5">
        <f t="shared" ca="1" si="252"/>
        <v>0.96597222222222234</v>
      </c>
      <c r="V695" s="27">
        <f t="shared" ca="1" si="253"/>
        <v>361</v>
      </c>
      <c r="W695" s="35">
        <f t="shared" ca="1" si="254"/>
        <v>44197.965972222228</v>
      </c>
      <c r="X695" s="6" t="str">
        <f t="shared" ca="1" si="255"/>
        <v>Early Arrival</v>
      </c>
      <c r="Y695" s="6">
        <f t="shared" ca="1" si="256"/>
        <v>3.7499999991268851E-2</v>
      </c>
      <c r="Z695" s="8">
        <f t="shared" ca="1" si="240"/>
        <v>0</v>
      </c>
      <c r="AA695" s="8">
        <f t="shared" ca="1" si="257"/>
        <v>54</v>
      </c>
      <c r="AB695" s="8">
        <f t="shared" ca="1" si="241"/>
        <v>240</v>
      </c>
    </row>
    <row r="696" spans="1:28">
      <c r="A696" s="3">
        <v>0.71527777777777801</v>
      </c>
      <c r="B696" s="34">
        <v>44197.715277777781</v>
      </c>
      <c r="C696" s="8">
        <f t="shared" ca="1" si="258"/>
        <v>0.60616345914373659</v>
      </c>
      <c r="D696" s="8">
        <f t="shared" ca="1" si="258"/>
        <v>0.83016905503672522</v>
      </c>
      <c r="E696">
        <f t="shared" ca="1" si="242"/>
        <v>-6</v>
      </c>
      <c r="F696" s="6">
        <f t="shared" ca="1" si="243"/>
        <v>4.1666666666666666E-3</v>
      </c>
      <c r="G696" t="str">
        <f t="shared" ca="1" si="244"/>
        <v>Early Departure</v>
      </c>
      <c r="H696" s="5">
        <f t="shared" ca="1" si="245"/>
        <v>0.71111111111111136</v>
      </c>
      <c r="I696">
        <f t="shared" ca="1" si="259"/>
        <v>0.64149126609584428</v>
      </c>
      <c r="J696">
        <f t="shared" ca="1" si="259"/>
        <v>0.83479588264184634</v>
      </c>
      <c r="K696">
        <f t="shared" ca="1" si="246"/>
        <v>37</v>
      </c>
      <c r="L696" s="5">
        <f t="shared" ca="1" si="247"/>
        <v>0.73680555555555582</v>
      </c>
      <c r="M696" s="27">
        <f t="shared" ca="1" si="260"/>
        <v>0.19435041235786144</v>
      </c>
      <c r="N696" s="27">
        <f t="shared" ca="1" si="260"/>
        <v>0.22884859787529332</v>
      </c>
      <c r="O696" s="8">
        <f t="shared" ca="1" si="248"/>
        <v>328</v>
      </c>
      <c r="P696" s="6">
        <f t="shared" ca="1" si="249"/>
        <v>0.22777777777777777</v>
      </c>
      <c r="Q696" s="5">
        <f t="shared" ca="1" si="250"/>
        <v>0.96458333333333357</v>
      </c>
      <c r="R696" s="27">
        <f t="shared" ca="1" si="261"/>
        <v>0.71263787653978894</v>
      </c>
      <c r="S696" s="27">
        <f t="shared" ca="1" si="261"/>
        <v>3.4733324788029707E-2</v>
      </c>
      <c r="T696" s="27">
        <f t="shared" ca="1" si="251"/>
        <v>7</v>
      </c>
      <c r="U696" s="5">
        <f t="shared" ca="1" si="252"/>
        <v>0.96944444444444466</v>
      </c>
      <c r="V696" s="27">
        <f t="shared" ca="1" si="253"/>
        <v>366</v>
      </c>
      <c r="W696" s="35">
        <f t="shared" ca="1" si="254"/>
        <v>44197.969444444447</v>
      </c>
      <c r="X696" s="6" t="str">
        <f t="shared" ca="1" si="255"/>
        <v>Early Arrival</v>
      </c>
      <c r="Y696" s="6">
        <f t="shared" ca="1" si="256"/>
        <v>3.4027777772280388E-2</v>
      </c>
      <c r="Z696" s="8">
        <f t="shared" ca="1" si="240"/>
        <v>0</v>
      </c>
      <c r="AA696" s="8">
        <f t="shared" ca="1" si="257"/>
        <v>49</v>
      </c>
      <c r="AB696" s="8">
        <f t="shared" ca="1" si="241"/>
        <v>190</v>
      </c>
    </row>
    <row r="697" spans="1:28">
      <c r="A697" s="11">
        <v>0.71527777777777801</v>
      </c>
      <c r="B697" s="34">
        <v>44197.715277777781</v>
      </c>
      <c r="C697" s="8">
        <f t="shared" ca="1" si="258"/>
        <v>0.48939956822357189</v>
      </c>
      <c r="D697" s="8">
        <f t="shared" ca="1" si="258"/>
        <v>0.30444337600142024</v>
      </c>
      <c r="E697">
        <f t="shared" ca="1" si="242"/>
        <v>8</v>
      </c>
      <c r="F697" s="6">
        <f t="shared" ca="1" si="243"/>
        <v>5.5555555555555558E-3</v>
      </c>
      <c r="G697" t="str">
        <f t="shared" ca="1" si="244"/>
        <v>Late</v>
      </c>
      <c r="H697" s="5">
        <f t="shared" ca="1" si="245"/>
        <v>0.72083333333333355</v>
      </c>
      <c r="I697">
        <f t="shared" ca="1" si="259"/>
        <v>0.29538495491358763</v>
      </c>
      <c r="J697">
        <f t="shared" ca="1" si="259"/>
        <v>0.14304410043401916</v>
      </c>
      <c r="K697">
        <f t="shared" ca="1" si="246"/>
        <v>12</v>
      </c>
      <c r="L697" s="5">
        <f t="shared" ca="1" si="247"/>
        <v>0.72916666666666685</v>
      </c>
      <c r="M697" s="27">
        <f t="shared" ca="1" si="260"/>
        <v>0.73845707303930164</v>
      </c>
      <c r="N697" s="27">
        <f t="shared" ca="1" si="260"/>
        <v>0.55899452296708985</v>
      </c>
      <c r="O697" s="8">
        <f t="shared" ca="1" si="248"/>
        <v>348</v>
      </c>
      <c r="P697" s="6">
        <f t="shared" ca="1" si="249"/>
        <v>0.24166666666666667</v>
      </c>
      <c r="Q697" s="5">
        <f t="shared" ca="1" si="250"/>
        <v>0.97083333333333355</v>
      </c>
      <c r="R697" s="27">
        <f t="shared" ca="1" si="261"/>
        <v>0.57638564561092143</v>
      </c>
      <c r="S697" s="27">
        <f t="shared" ca="1" si="261"/>
        <v>0.76271763477706878</v>
      </c>
      <c r="T697" s="27">
        <f t="shared" ca="1" si="251"/>
        <v>32</v>
      </c>
      <c r="U697" s="5">
        <f t="shared" ca="1" si="252"/>
        <v>0.9930555555555558</v>
      </c>
      <c r="V697" s="27">
        <f t="shared" ca="1" si="253"/>
        <v>400</v>
      </c>
      <c r="W697" s="35">
        <f t="shared" ca="1" si="254"/>
        <v>44197.993055555562</v>
      </c>
      <c r="X697" s="6" t="str">
        <f t="shared" ca="1" si="255"/>
        <v>Early Arrival</v>
      </c>
      <c r="Y697" s="6">
        <f t="shared" ca="1" si="256"/>
        <v>1.041666665696539E-2</v>
      </c>
      <c r="Z697" s="8">
        <f t="shared" ca="1" si="240"/>
        <v>0</v>
      </c>
      <c r="AA697" s="8">
        <f t="shared" ca="1" si="257"/>
        <v>15</v>
      </c>
      <c r="AB697" s="8">
        <f t="shared" ca="1" si="241"/>
        <v>-150</v>
      </c>
    </row>
    <row r="698" spans="1:28">
      <c r="A698" s="3">
        <v>0.71527777777777801</v>
      </c>
      <c r="B698" s="34">
        <v>44197.715277777781</v>
      </c>
      <c r="C698" s="8">
        <f t="shared" ca="1" si="258"/>
        <v>0.24349820396204447</v>
      </c>
      <c r="D698" s="8">
        <f t="shared" ca="1" si="258"/>
        <v>0.12661361845225705</v>
      </c>
      <c r="E698">
        <f t="shared" ca="1" si="242"/>
        <v>3</v>
      </c>
      <c r="F698" s="6">
        <f t="shared" ca="1" si="243"/>
        <v>2.0833333333333333E-3</v>
      </c>
      <c r="G698" t="str">
        <f t="shared" ca="1" si="244"/>
        <v>Late</v>
      </c>
      <c r="H698" s="5">
        <f t="shared" ca="1" si="245"/>
        <v>0.71736111111111134</v>
      </c>
      <c r="I698">
        <f t="shared" ca="1" si="259"/>
        <v>0.28024333237987609</v>
      </c>
      <c r="J698">
        <f t="shared" ca="1" si="259"/>
        <v>0.8298514689916463</v>
      </c>
      <c r="K698">
        <f t="shared" ca="1" si="246"/>
        <v>29</v>
      </c>
      <c r="L698" s="5">
        <f t="shared" ca="1" si="247"/>
        <v>0.73750000000000027</v>
      </c>
      <c r="M698" s="27">
        <f t="shared" ca="1" si="260"/>
        <v>0.42359275255530815</v>
      </c>
      <c r="N698" s="27">
        <f t="shared" ca="1" si="260"/>
        <v>0.84742165241089584</v>
      </c>
      <c r="O698" s="8">
        <f t="shared" ca="1" si="248"/>
        <v>374</v>
      </c>
      <c r="P698" s="6">
        <f t="shared" ca="1" si="249"/>
        <v>0.25972222222222224</v>
      </c>
      <c r="Q698" s="5">
        <f t="shared" ca="1" si="250"/>
        <v>0.99722222222222245</v>
      </c>
      <c r="R698" s="27">
        <f t="shared" ca="1" si="261"/>
        <v>0.26785788947364852</v>
      </c>
      <c r="S698" s="27">
        <f t="shared" ca="1" si="261"/>
        <v>0.3488726439582146</v>
      </c>
      <c r="T698" s="27">
        <f t="shared" ca="1" si="251"/>
        <v>16</v>
      </c>
      <c r="U698" s="5">
        <f t="shared" ca="1" si="252"/>
        <v>1.0083333333333335</v>
      </c>
      <c r="V698" s="27">
        <f t="shared" ca="1" si="253"/>
        <v>422</v>
      </c>
      <c r="W698" s="35">
        <f t="shared" ca="1" si="254"/>
        <v>44198.008333333339</v>
      </c>
      <c r="X698" s="6" t="str">
        <f t="shared" ca="1" si="255"/>
        <v>Late</v>
      </c>
      <c r="Y698" s="6">
        <f t="shared" ca="1" si="256"/>
        <v>4.8611111196805723E-3</v>
      </c>
      <c r="Z698" s="8">
        <f t="shared" ca="1" si="240"/>
        <v>0</v>
      </c>
      <c r="AA698" s="8">
        <f t="shared" ca="1" si="257"/>
        <v>7</v>
      </c>
      <c r="AB698" s="8">
        <f t="shared" ca="1" si="241"/>
        <v>70</v>
      </c>
    </row>
    <row r="699" spans="1:28">
      <c r="A699" s="11">
        <v>0.71527777777777801</v>
      </c>
      <c r="B699" s="34">
        <v>44197.715277777781</v>
      </c>
      <c r="C699" s="8">
        <f t="shared" ca="1" si="258"/>
        <v>0.46584429940307104</v>
      </c>
      <c r="D699" s="8">
        <f t="shared" ca="1" si="258"/>
        <v>0.63254053258537213</v>
      </c>
      <c r="E699">
        <f t="shared" ca="1" si="242"/>
        <v>22</v>
      </c>
      <c r="F699" s="6">
        <f t="shared" ca="1" si="243"/>
        <v>1.5277777777777777E-2</v>
      </c>
      <c r="G699" t="str">
        <f t="shared" ca="1" si="244"/>
        <v>Late</v>
      </c>
      <c r="H699" s="5">
        <f t="shared" ca="1" si="245"/>
        <v>0.73055555555555574</v>
      </c>
      <c r="I699">
        <f t="shared" ca="1" si="259"/>
        <v>6.1521761877880943E-2</v>
      </c>
      <c r="J699">
        <f t="shared" ca="1" si="259"/>
        <v>0.99494717524197507</v>
      </c>
      <c r="K699">
        <f t="shared" ca="1" si="246"/>
        <v>31</v>
      </c>
      <c r="L699" s="5">
        <f t="shared" ca="1" si="247"/>
        <v>0.75208333333333355</v>
      </c>
      <c r="M699" s="27">
        <f t="shared" ca="1" si="260"/>
        <v>0.20659875747471312</v>
      </c>
      <c r="N699" s="27">
        <f t="shared" ca="1" si="260"/>
        <v>0.37679677781904486</v>
      </c>
      <c r="O699" s="8">
        <f t="shared" ca="1" si="248"/>
        <v>336</v>
      </c>
      <c r="P699" s="6">
        <f t="shared" ca="1" si="249"/>
        <v>0.23333333333333331</v>
      </c>
      <c r="Q699" s="5">
        <f t="shared" ca="1" si="250"/>
        <v>0.98541666666666683</v>
      </c>
      <c r="R699" s="27">
        <f t="shared" ca="1" si="261"/>
        <v>7.5454271841399967E-2</v>
      </c>
      <c r="S699" s="27">
        <f t="shared" ca="1" si="261"/>
        <v>0.42196367692724812</v>
      </c>
      <c r="T699" s="27">
        <f t="shared" ca="1" si="251"/>
        <v>13</v>
      </c>
      <c r="U699" s="5">
        <f t="shared" ca="1" si="252"/>
        <v>0.99444444444444458</v>
      </c>
      <c r="V699" s="27">
        <f t="shared" ca="1" si="253"/>
        <v>402</v>
      </c>
      <c r="W699" s="35">
        <f t="shared" ca="1" si="254"/>
        <v>44197.994444444448</v>
      </c>
      <c r="X699" s="6" t="str">
        <f t="shared" ca="1" si="255"/>
        <v>Early Arrival</v>
      </c>
      <c r="Y699" s="6">
        <f t="shared" ca="1" si="256"/>
        <v>9.0277777708251961E-3</v>
      </c>
      <c r="Z699" s="8">
        <f t="shared" ca="1" si="240"/>
        <v>0</v>
      </c>
      <c r="AA699" s="8">
        <f t="shared" ca="1" si="257"/>
        <v>13</v>
      </c>
      <c r="AB699" s="8">
        <f t="shared" ca="1" si="241"/>
        <v>-130</v>
      </c>
    </row>
    <row r="700" spans="1:28">
      <c r="A700" s="3">
        <v>0.71527777777777801</v>
      </c>
      <c r="B700" s="34">
        <v>44197.715277777781</v>
      </c>
      <c r="C700" s="8">
        <f t="shared" ca="1" si="258"/>
        <v>0.16681837404476718</v>
      </c>
      <c r="D700" s="8">
        <f t="shared" ca="1" si="258"/>
        <v>0.52714245942647497</v>
      </c>
      <c r="E700">
        <f t="shared" ca="1" si="242"/>
        <v>16</v>
      </c>
      <c r="F700" s="6">
        <f t="shared" ca="1" si="243"/>
        <v>1.1111111111111112E-2</v>
      </c>
      <c r="G700" t="str">
        <f t="shared" ca="1" si="244"/>
        <v>Late</v>
      </c>
      <c r="H700" s="5">
        <f t="shared" ca="1" si="245"/>
        <v>0.72638888888888908</v>
      </c>
      <c r="I700">
        <f t="shared" ca="1" si="259"/>
        <v>0.33704836113859049</v>
      </c>
      <c r="J700">
        <f t="shared" ca="1" si="259"/>
        <v>0.2791611420019503</v>
      </c>
      <c r="K700">
        <f t="shared" ca="1" si="246"/>
        <v>17</v>
      </c>
      <c r="L700" s="5">
        <f t="shared" ca="1" si="247"/>
        <v>0.7381944444444446</v>
      </c>
      <c r="M700" s="27">
        <f t="shared" ca="1" si="260"/>
        <v>0.22107799162237285</v>
      </c>
      <c r="N700" s="27">
        <f t="shared" ca="1" si="260"/>
        <v>0.86200829672208557</v>
      </c>
      <c r="O700" s="8">
        <f t="shared" ca="1" si="248"/>
        <v>356</v>
      </c>
      <c r="P700" s="6">
        <f t="shared" ca="1" si="249"/>
        <v>0.24722222222222223</v>
      </c>
      <c r="Q700" s="5">
        <f t="shared" ca="1" si="250"/>
        <v>0.98541666666666683</v>
      </c>
      <c r="R700" s="27">
        <f t="shared" ca="1" si="261"/>
        <v>0.80538826593672064</v>
      </c>
      <c r="S700" s="27">
        <f t="shared" ca="1" si="261"/>
        <v>0.83074214915563482</v>
      </c>
      <c r="T700" s="27">
        <f t="shared" ca="1" si="251"/>
        <v>35</v>
      </c>
      <c r="U700" s="5">
        <f t="shared" ca="1" si="252"/>
        <v>1.0097222222222224</v>
      </c>
      <c r="V700" s="27">
        <f t="shared" ca="1" si="253"/>
        <v>424</v>
      </c>
      <c r="W700" s="35">
        <f t="shared" ca="1" si="254"/>
        <v>44198.009722222225</v>
      </c>
      <c r="X700" s="6" t="str">
        <f t="shared" ca="1" si="255"/>
        <v>Late</v>
      </c>
      <c r="Y700" s="6">
        <f t="shared" ca="1" si="256"/>
        <v>6.2500000058207661E-3</v>
      </c>
      <c r="Z700" s="8">
        <f t="shared" ca="1" si="240"/>
        <v>0</v>
      </c>
      <c r="AA700" s="8">
        <f t="shared" ca="1" si="257"/>
        <v>9</v>
      </c>
      <c r="AB700" s="8">
        <f t="shared" ca="1" si="241"/>
        <v>90</v>
      </c>
    </row>
    <row r="701" spans="1:28">
      <c r="A701" s="11">
        <v>0.71527777777777801</v>
      </c>
      <c r="B701" s="34">
        <v>44197.715277777781</v>
      </c>
      <c r="C701" s="8">
        <f t="shared" ca="1" si="258"/>
        <v>3.5767189546533906E-3</v>
      </c>
      <c r="D701" s="8">
        <f t="shared" ca="1" si="258"/>
        <v>0.86366367575680525</v>
      </c>
      <c r="E701">
        <f t="shared" ca="1" si="242"/>
        <v>44</v>
      </c>
      <c r="F701" s="6">
        <f t="shared" ca="1" si="243"/>
        <v>3.0555555555555555E-2</v>
      </c>
      <c r="G701" t="str">
        <f t="shared" ca="1" si="244"/>
        <v>Late</v>
      </c>
      <c r="H701" s="5">
        <f t="shared" ca="1" si="245"/>
        <v>0.74583333333333357</v>
      </c>
      <c r="I701">
        <f t="shared" ca="1" si="259"/>
        <v>0.74920590395366327</v>
      </c>
      <c r="J701">
        <f t="shared" ca="1" si="259"/>
        <v>0.75730741674763413</v>
      </c>
      <c r="K701">
        <f t="shared" ca="1" si="246"/>
        <v>33</v>
      </c>
      <c r="L701" s="5">
        <f t="shared" ca="1" si="247"/>
        <v>0.76875000000000027</v>
      </c>
      <c r="M701" s="27">
        <f t="shared" ca="1" si="260"/>
        <v>0.36146310355673816</v>
      </c>
      <c r="N701" s="27">
        <f t="shared" ca="1" si="260"/>
        <v>0.52790486087996613</v>
      </c>
      <c r="O701" s="8">
        <f t="shared" ca="1" si="248"/>
        <v>346</v>
      </c>
      <c r="P701" s="6">
        <f t="shared" ca="1" si="249"/>
        <v>0.24027777777777778</v>
      </c>
      <c r="Q701" s="5">
        <f t="shared" ca="1" si="250"/>
        <v>1.0090277777777781</v>
      </c>
      <c r="R701" s="27">
        <f t="shared" ca="1" si="261"/>
        <v>2.5787552752468135E-2</v>
      </c>
      <c r="S701" s="27">
        <f t="shared" ca="1" si="261"/>
        <v>0.88712480094004142</v>
      </c>
      <c r="T701" s="27">
        <f t="shared" ca="1" si="251"/>
        <v>18</v>
      </c>
      <c r="U701" s="5">
        <f t="shared" ca="1" si="252"/>
        <v>1.021527777777778</v>
      </c>
      <c r="V701" s="27">
        <f t="shared" ca="1" si="253"/>
        <v>441</v>
      </c>
      <c r="W701" s="35">
        <f t="shared" ca="1" si="254"/>
        <v>44198.021527777782</v>
      </c>
      <c r="X701" s="6" t="str">
        <f t="shared" ca="1" si="255"/>
        <v>Late</v>
      </c>
      <c r="Y701" s="6">
        <f t="shared" ca="1" si="256"/>
        <v>1.8055555563478265E-2</v>
      </c>
      <c r="Z701" s="8">
        <f t="shared" ca="1" si="240"/>
        <v>0</v>
      </c>
      <c r="AA701" s="8">
        <f t="shared" ca="1" si="257"/>
        <v>26</v>
      </c>
      <c r="AB701" s="8">
        <f t="shared" ca="1" si="241"/>
        <v>260</v>
      </c>
    </row>
    <row r="702" spans="1:28">
      <c r="A702" s="3">
        <v>0.71527777777777801</v>
      </c>
      <c r="B702" s="34">
        <v>44197.715277777781</v>
      </c>
      <c r="C702" s="8">
        <f t="shared" ca="1" si="258"/>
        <v>0.91305338439098016</v>
      </c>
      <c r="D702" s="8">
        <f t="shared" ca="1" si="258"/>
        <v>0.50870424722105678</v>
      </c>
      <c r="E702">
        <f t="shared" ca="1" si="242"/>
        <v>0</v>
      </c>
      <c r="F702" s="6">
        <f t="shared" ca="1" si="243"/>
        <v>0</v>
      </c>
      <c r="G702" t="str">
        <f t="shared" ca="1" si="244"/>
        <v>On Time</v>
      </c>
      <c r="H702" s="5">
        <f t="shared" ca="1" si="245"/>
        <v>0.71527777777777801</v>
      </c>
      <c r="I702">
        <f t="shared" ca="1" si="259"/>
        <v>0.84131653975729626</v>
      </c>
      <c r="J702">
        <f t="shared" ca="1" si="259"/>
        <v>0.62212238932530006</v>
      </c>
      <c r="K702">
        <f t="shared" ca="1" si="246"/>
        <v>28</v>
      </c>
      <c r="L702" s="5">
        <f t="shared" ca="1" si="247"/>
        <v>0.7347222222222225</v>
      </c>
      <c r="M702" s="27">
        <f t="shared" ca="1" si="260"/>
        <v>0.62707724232000561</v>
      </c>
      <c r="N702" s="27">
        <f t="shared" ca="1" si="260"/>
        <v>0.13253491486500646</v>
      </c>
      <c r="O702" s="8">
        <f t="shared" ca="1" si="248"/>
        <v>323</v>
      </c>
      <c r="P702" s="6">
        <f t="shared" ca="1" si="249"/>
        <v>0.22430555555555556</v>
      </c>
      <c r="Q702" s="5">
        <f t="shared" ca="1" si="250"/>
        <v>0.95902777777777803</v>
      </c>
      <c r="R702" s="27">
        <f t="shared" ca="1" si="261"/>
        <v>0.17516768325531562</v>
      </c>
      <c r="S702" s="27">
        <f t="shared" ca="1" si="261"/>
        <v>0.84332642970039218</v>
      </c>
      <c r="T702" s="27">
        <f t="shared" ca="1" si="251"/>
        <v>36</v>
      </c>
      <c r="U702" s="5">
        <f t="shared" ca="1" si="252"/>
        <v>0.98402777777777806</v>
      </c>
      <c r="V702" s="27">
        <f t="shared" ca="1" si="253"/>
        <v>387</v>
      </c>
      <c r="W702" s="35">
        <f t="shared" ca="1" si="254"/>
        <v>44197.984027777784</v>
      </c>
      <c r="X702" s="6" t="str">
        <f t="shared" ca="1" si="255"/>
        <v>Early Arrival</v>
      </c>
      <c r="Y702" s="6">
        <f t="shared" ca="1" si="256"/>
        <v>1.9444444435066544E-2</v>
      </c>
      <c r="Z702" s="8">
        <f t="shared" ca="1" si="240"/>
        <v>0</v>
      </c>
      <c r="AA702" s="8">
        <f t="shared" ca="1" si="257"/>
        <v>28</v>
      </c>
      <c r="AB702" s="8">
        <f t="shared" ca="1" si="241"/>
        <v>-280</v>
      </c>
    </row>
    <row r="703" spans="1:28">
      <c r="A703" s="11">
        <v>0.71527777777777801</v>
      </c>
      <c r="B703" s="34">
        <v>44197.715277777781</v>
      </c>
      <c r="C703" s="8">
        <f t="shared" ca="1" si="258"/>
        <v>0.64318998401452276</v>
      </c>
      <c r="D703" s="8">
        <f t="shared" ca="1" si="258"/>
        <v>0.98429745266578383</v>
      </c>
      <c r="E703">
        <f t="shared" ca="1" si="242"/>
        <v>-13</v>
      </c>
      <c r="F703" s="6">
        <f t="shared" ca="1" si="243"/>
        <v>9.0277777777777787E-3</v>
      </c>
      <c r="G703" t="str">
        <f t="shared" ca="1" si="244"/>
        <v>Early Departure</v>
      </c>
      <c r="H703" s="5">
        <f t="shared" ca="1" si="245"/>
        <v>0.70625000000000027</v>
      </c>
      <c r="I703">
        <f t="shared" ca="1" si="259"/>
        <v>0.81019723485558959</v>
      </c>
      <c r="J703">
        <f t="shared" ca="1" si="259"/>
        <v>0.65716005221159124</v>
      </c>
      <c r="K703">
        <f t="shared" ca="1" si="246"/>
        <v>29</v>
      </c>
      <c r="L703" s="5">
        <f t="shared" ca="1" si="247"/>
        <v>0.72638888888888919</v>
      </c>
      <c r="M703" s="27">
        <f t="shared" ca="1" si="260"/>
        <v>0.41168728449307423</v>
      </c>
      <c r="N703" s="27">
        <f t="shared" ca="1" si="260"/>
        <v>7.6539134252899377E-2</v>
      </c>
      <c r="O703" s="8">
        <f t="shared" ca="1" si="248"/>
        <v>320</v>
      </c>
      <c r="P703" s="6">
        <f t="shared" ca="1" si="249"/>
        <v>0.22222222222222221</v>
      </c>
      <c r="Q703" s="5">
        <f t="shared" ca="1" si="250"/>
        <v>0.9486111111111114</v>
      </c>
      <c r="R703" s="27">
        <f t="shared" ca="1" si="261"/>
        <v>0.47901036557484922</v>
      </c>
      <c r="S703" s="27">
        <f t="shared" ca="1" si="261"/>
        <v>0.3177618715658157</v>
      </c>
      <c r="T703" s="27">
        <f t="shared" ca="1" si="251"/>
        <v>15</v>
      </c>
      <c r="U703" s="5">
        <f t="shared" ca="1" si="252"/>
        <v>0.95902777777777803</v>
      </c>
      <c r="V703" s="27">
        <f t="shared" ca="1" si="253"/>
        <v>351</v>
      </c>
      <c r="W703" s="35">
        <f t="shared" ca="1" si="254"/>
        <v>44197.959027777782</v>
      </c>
      <c r="X703" s="6" t="str">
        <f t="shared" ca="1" si="255"/>
        <v>Early Arrival</v>
      </c>
      <c r="Y703" s="6">
        <f t="shared" ca="1" si="256"/>
        <v>4.4444444436521735E-2</v>
      </c>
      <c r="Z703" s="8">
        <f t="shared" ca="1" si="240"/>
        <v>1</v>
      </c>
      <c r="AA703" s="8">
        <f t="shared" ca="1" si="257"/>
        <v>4</v>
      </c>
      <c r="AB703" s="8">
        <f t="shared" ca="1" si="241"/>
        <v>340</v>
      </c>
    </row>
    <row r="704" spans="1:28">
      <c r="A704" s="3">
        <v>0.71527777777777801</v>
      </c>
      <c r="B704" s="34">
        <v>44197.715277777781</v>
      </c>
      <c r="C704" s="8">
        <f t="shared" ca="1" si="258"/>
        <v>0.16381774397051985</v>
      </c>
      <c r="D704" s="8">
        <f t="shared" ca="1" si="258"/>
        <v>7.783461247844714E-2</v>
      </c>
      <c r="E704">
        <f t="shared" ca="1" si="242"/>
        <v>2</v>
      </c>
      <c r="F704" s="6">
        <f t="shared" ca="1" si="243"/>
        <v>1.3888888888888889E-3</v>
      </c>
      <c r="G704" t="str">
        <f t="shared" ca="1" si="244"/>
        <v>Late</v>
      </c>
      <c r="H704" s="5">
        <f t="shared" ca="1" si="245"/>
        <v>0.7166666666666669</v>
      </c>
      <c r="I704">
        <f t="shared" ca="1" si="259"/>
        <v>0.38413939186979318</v>
      </c>
      <c r="J704">
        <f t="shared" ca="1" si="259"/>
        <v>0.5125972759696571</v>
      </c>
      <c r="K704">
        <f t="shared" ca="1" si="246"/>
        <v>24</v>
      </c>
      <c r="L704" s="5">
        <f t="shared" ca="1" si="247"/>
        <v>0.73333333333333361</v>
      </c>
      <c r="M704" s="27">
        <f t="shared" ca="1" si="260"/>
        <v>9.2145747428062585E-2</v>
      </c>
      <c r="N704" s="27">
        <f t="shared" ca="1" si="260"/>
        <v>0.29875054727000527</v>
      </c>
      <c r="O704" s="8">
        <f t="shared" ca="1" si="248"/>
        <v>332</v>
      </c>
      <c r="P704" s="6">
        <f t="shared" ca="1" si="249"/>
        <v>0.23055555555555554</v>
      </c>
      <c r="Q704" s="5">
        <f t="shared" ca="1" si="250"/>
        <v>0.96388888888888913</v>
      </c>
      <c r="R704" s="27">
        <f t="shared" ca="1" si="261"/>
        <v>0.90636062250414273</v>
      </c>
      <c r="S704" s="27">
        <f t="shared" ca="1" si="261"/>
        <v>1.9246555273213062E-2</v>
      </c>
      <c r="T704" s="27">
        <f t="shared" ca="1" si="251"/>
        <v>7</v>
      </c>
      <c r="U704" s="5">
        <f t="shared" ca="1" si="252"/>
        <v>0.96875000000000022</v>
      </c>
      <c r="V704" s="27">
        <f t="shared" ca="1" si="253"/>
        <v>365</v>
      </c>
      <c r="W704" s="35">
        <f t="shared" ca="1" si="254"/>
        <v>44197.96875</v>
      </c>
      <c r="X704" s="6" t="str">
        <f t="shared" ca="1" si="255"/>
        <v>Early Arrival</v>
      </c>
      <c r="Y704" s="6">
        <f t="shared" ca="1" si="256"/>
        <v>3.4722222218988463E-2</v>
      </c>
      <c r="Z704" s="8">
        <f t="shared" ca="1" si="240"/>
        <v>0</v>
      </c>
      <c r="AA704" s="8">
        <f t="shared" ca="1" si="257"/>
        <v>50</v>
      </c>
      <c r="AB704" s="8">
        <f t="shared" ca="1" si="241"/>
        <v>200</v>
      </c>
    </row>
    <row r="705" spans="1:28">
      <c r="A705" s="11">
        <v>0.71527777777777801</v>
      </c>
      <c r="B705" s="34">
        <v>44197.715277777781</v>
      </c>
      <c r="C705" s="8">
        <f t="shared" ca="1" si="258"/>
        <v>7.3203090807388738E-2</v>
      </c>
      <c r="D705" s="8">
        <f t="shared" ca="1" si="258"/>
        <v>0.84436212421377943</v>
      </c>
      <c r="E705">
        <f t="shared" ca="1" si="242"/>
        <v>41</v>
      </c>
      <c r="F705" s="6">
        <f t="shared" ca="1" si="243"/>
        <v>2.8472222222222222E-2</v>
      </c>
      <c r="G705" t="str">
        <f t="shared" ca="1" si="244"/>
        <v>Late</v>
      </c>
      <c r="H705" s="5">
        <f t="shared" ca="1" si="245"/>
        <v>0.74375000000000024</v>
      </c>
      <c r="I705">
        <f t="shared" ca="1" si="259"/>
        <v>0.34259784110595859</v>
      </c>
      <c r="J705">
        <f t="shared" ca="1" si="259"/>
        <v>0.94728593184697418</v>
      </c>
      <c r="K705">
        <f t="shared" ca="1" si="246"/>
        <v>45</v>
      </c>
      <c r="L705" s="5">
        <f t="shared" ca="1" si="247"/>
        <v>0.77500000000000024</v>
      </c>
      <c r="M705" s="27">
        <f t="shared" ca="1" si="260"/>
        <v>0.5659462853459889</v>
      </c>
      <c r="N705" s="27">
        <f t="shared" ca="1" si="260"/>
        <v>2.511513887470429E-2</v>
      </c>
      <c r="O705" s="8">
        <f t="shared" ca="1" si="248"/>
        <v>318</v>
      </c>
      <c r="P705" s="6">
        <f t="shared" ca="1" si="249"/>
        <v>0.22083333333333333</v>
      </c>
      <c r="Q705" s="5">
        <f t="shared" ca="1" si="250"/>
        <v>0.99583333333333357</v>
      </c>
      <c r="R705" s="27">
        <f t="shared" ca="1" si="261"/>
        <v>0.33443154632425987</v>
      </c>
      <c r="S705" s="27">
        <f t="shared" ca="1" si="261"/>
        <v>0.60921285204929654</v>
      </c>
      <c r="T705" s="27">
        <f t="shared" ca="1" si="251"/>
        <v>25</v>
      </c>
      <c r="U705" s="5">
        <f t="shared" ca="1" si="252"/>
        <v>1.0131944444444447</v>
      </c>
      <c r="V705" s="27">
        <f t="shared" ca="1" si="253"/>
        <v>429</v>
      </c>
      <c r="W705" s="35">
        <f t="shared" ca="1" si="254"/>
        <v>44198.013194444451</v>
      </c>
      <c r="X705" s="6" t="str">
        <f t="shared" ca="1" si="255"/>
        <v>Late</v>
      </c>
      <c r="Y705" s="6">
        <f t="shared" ca="1" si="256"/>
        <v>9.722222232085187E-3</v>
      </c>
      <c r="Z705" s="8">
        <f t="shared" ca="1" si="240"/>
        <v>0</v>
      </c>
      <c r="AA705" s="8">
        <f t="shared" ca="1" si="257"/>
        <v>14</v>
      </c>
      <c r="AB705" s="8">
        <f t="shared" ca="1" si="241"/>
        <v>140</v>
      </c>
    </row>
    <row r="706" spans="1:28">
      <c r="A706" s="3">
        <v>0.71527777777777801</v>
      </c>
      <c r="B706" s="34">
        <v>44197.715277777781</v>
      </c>
      <c r="C706" s="8">
        <f t="shared" ca="1" si="258"/>
        <v>0.48644327748462846</v>
      </c>
      <c r="D706" s="8">
        <f t="shared" ca="1" si="258"/>
        <v>0.65525865067839195</v>
      </c>
      <c r="E706">
        <f t="shared" ca="1" si="242"/>
        <v>23</v>
      </c>
      <c r="F706" s="6">
        <f t="shared" ca="1" si="243"/>
        <v>1.5972222222222224E-2</v>
      </c>
      <c r="G706" t="str">
        <f t="shared" ca="1" si="244"/>
        <v>Late</v>
      </c>
      <c r="H706" s="5">
        <f t="shared" ca="1" si="245"/>
        <v>0.73125000000000029</v>
      </c>
      <c r="I706">
        <f t="shared" ca="1" si="259"/>
        <v>0.60142915515433704</v>
      </c>
      <c r="J706">
        <f t="shared" ca="1" si="259"/>
        <v>0.95802700741617663</v>
      </c>
      <c r="K706">
        <f t="shared" ca="1" si="246"/>
        <v>46</v>
      </c>
      <c r="L706" s="5">
        <f t="shared" ca="1" si="247"/>
        <v>0.76319444444444473</v>
      </c>
      <c r="M706" s="27">
        <f t="shared" ca="1" si="260"/>
        <v>0.17883792268448317</v>
      </c>
      <c r="N706" s="27">
        <f t="shared" ca="1" si="260"/>
        <v>0.1363061527010393</v>
      </c>
      <c r="O706" s="8">
        <f t="shared" ca="1" si="248"/>
        <v>321</v>
      </c>
      <c r="P706" s="6">
        <f t="shared" ca="1" si="249"/>
        <v>0.22291666666666665</v>
      </c>
      <c r="Q706" s="5">
        <f t="shared" ca="1" si="250"/>
        <v>0.98611111111111138</v>
      </c>
      <c r="R706" s="27">
        <f t="shared" ca="1" si="261"/>
        <v>0.31728152073919402</v>
      </c>
      <c r="S706" s="27">
        <f t="shared" ca="1" si="261"/>
        <v>0.91647396490213562</v>
      </c>
      <c r="T706" s="27">
        <f t="shared" ca="1" si="251"/>
        <v>42</v>
      </c>
      <c r="U706" s="5">
        <f t="shared" ca="1" si="252"/>
        <v>1.0152777777777779</v>
      </c>
      <c r="V706" s="27">
        <f t="shared" ca="1" si="253"/>
        <v>432</v>
      </c>
      <c r="W706" s="35">
        <f t="shared" ca="1" si="254"/>
        <v>44198.015277777784</v>
      </c>
      <c r="X706" s="6" t="str">
        <f t="shared" ca="1" si="255"/>
        <v>Late</v>
      </c>
      <c r="Y706" s="6">
        <f t="shared" ca="1" si="256"/>
        <v>1.1805555564933456E-2</v>
      </c>
      <c r="Z706" s="8">
        <f t="shared" ca="1" si="240"/>
        <v>0</v>
      </c>
      <c r="AA706" s="8">
        <f t="shared" ca="1" si="257"/>
        <v>17</v>
      </c>
      <c r="AB706" s="8">
        <f t="shared" ca="1" si="241"/>
        <v>170</v>
      </c>
    </row>
    <row r="707" spans="1:28">
      <c r="A707" s="11">
        <v>0.71527777777777801</v>
      </c>
      <c r="B707" s="34">
        <v>44197.715277777781</v>
      </c>
      <c r="C707" s="8">
        <f t="shared" ca="1" si="258"/>
        <v>0.10506841274892342</v>
      </c>
      <c r="D707" s="8">
        <f t="shared" ca="1" si="258"/>
        <v>0.29654108462475592</v>
      </c>
      <c r="E707">
        <f t="shared" ca="1" si="242"/>
        <v>8</v>
      </c>
      <c r="F707" s="6">
        <f t="shared" ca="1" si="243"/>
        <v>5.5555555555555558E-3</v>
      </c>
      <c r="G707" t="str">
        <f t="shared" ca="1" si="244"/>
        <v>Late</v>
      </c>
      <c r="H707" s="5">
        <f t="shared" ca="1" si="245"/>
        <v>0.72083333333333355</v>
      </c>
      <c r="I707">
        <f t="shared" ca="1" si="259"/>
        <v>0.50903577379116238</v>
      </c>
      <c r="J707">
        <f t="shared" ca="1" si="259"/>
        <v>0.88073650930886616</v>
      </c>
      <c r="K707">
        <f t="shared" ca="1" si="246"/>
        <v>40</v>
      </c>
      <c r="L707" s="5">
        <f t="shared" ca="1" si="247"/>
        <v>0.74861111111111134</v>
      </c>
      <c r="M707" s="27">
        <f t="shared" ca="1" si="260"/>
        <v>0.40687197716493329</v>
      </c>
      <c r="N707" s="27">
        <f t="shared" ca="1" si="260"/>
        <v>0.51616717894574882</v>
      </c>
      <c r="O707" s="8">
        <f t="shared" ca="1" si="248"/>
        <v>345</v>
      </c>
      <c r="P707" s="6">
        <f t="shared" ca="1" si="249"/>
        <v>0.23958333333333334</v>
      </c>
      <c r="Q707" s="5">
        <f t="shared" ca="1" si="250"/>
        <v>0.98819444444444471</v>
      </c>
      <c r="R707" s="27">
        <f t="shared" ca="1" si="261"/>
        <v>0.10619211744625623</v>
      </c>
      <c r="S707" s="27">
        <f t="shared" ca="1" si="261"/>
        <v>0.69307334682934008</v>
      </c>
      <c r="T707" s="27">
        <f t="shared" ca="1" si="251"/>
        <v>28</v>
      </c>
      <c r="U707" s="5">
        <f t="shared" ca="1" si="252"/>
        <v>1.0076388888888892</v>
      </c>
      <c r="V707" s="27">
        <f t="shared" ca="1" si="253"/>
        <v>421</v>
      </c>
      <c r="W707" s="35">
        <f t="shared" ca="1" si="254"/>
        <v>44198.007638888892</v>
      </c>
      <c r="X707" s="6" t="str">
        <f t="shared" ca="1" si="255"/>
        <v>Late</v>
      </c>
      <c r="Y707" s="6">
        <f t="shared" ca="1" si="256"/>
        <v>4.1666666729724966E-3</v>
      </c>
      <c r="Z707" s="8">
        <f t="shared" ref="Z707:Z770" ca="1" si="262">HOUR(Y707)</f>
        <v>0</v>
      </c>
      <c r="AA707" s="8">
        <f t="shared" ca="1" si="257"/>
        <v>6</v>
      </c>
      <c r="AB707" s="8">
        <f t="shared" ref="AB707:AB770" ca="1" si="263">IF(X707="Early Arrival",IF(((Z707*60)+AA707)&lt;=$AF$5,((Z707*60)+AA707)*(-$AF$8),(((Z707*60)+AA707)-$AF$5)*$AF$6),((Z707*60)+AA707)*($AF$8))</f>
        <v>60</v>
      </c>
    </row>
    <row r="708" spans="1:28">
      <c r="A708" s="3">
        <v>0.71527777777777801</v>
      </c>
      <c r="B708" s="34">
        <v>44197.715277777781</v>
      </c>
      <c r="C708" s="8">
        <f t="shared" ca="1" si="258"/>
        <v>0.20757578860750181</v>
      </c>
      <c r="D708" s="8">
        <f t="shared" ca="1" si="258"/>
        <v>0.41457664152087204</v>
      </c>
      <c r="E708">
        <f t="shared" ca="1" si="242"/>
        <v>12</v>
      </c>
      <c r="F708" s="6">
        <f t="shared" ca="1" si="243"/>
        <v>8.3333333333333332E-3</v>
      </c>
      <c r="G708" t="str">
        <f t="shared" ca="1" si="244"/>
        <v>Late</v>
      </c>
      <c r="H708" s="5">
        <f t="shared" ca="1" si="245"/>
        <v>0.72361111111111132</v>
      </c>
      <c r="I708">
        <f t="shared" ca="1" si="259"/>
        <v>0.80061369498528623</v>
      </c>
      <c r="J708">
        <f t="shared" ca="1" si="259"/>
        <v>0.68857505488879589</v>
      </c>
      <c r="K708">
        <f t="shared" ca="1" si="246"/>
        <v>30</v>
      </c>
      <c r="L708" s="5">
        <f t="shared" ca="1" si="247"/>
        <v>0.74444444444444469</v>
      </c>
      <c r="M708" s="27">
        <f t="shared" ca="1" si="260"/>
        <v>0.70462184314721255</v>
      </c>
      <c r="N708" s="27">
        <f t="shared" ca="1" si="260"/>
        <v>0.37730755401245819</v>
      </c>
      <c r="O708" s="8">
        <f t="shared" ca="1" si="248"/>
        <v>337</v>
      </c>
      <c r="P708" s="6">
        <f t="shared" ca="1" si="249"/>
        <v>0.23402777777777781</v>
      </c>
      <c r="Q708" s="5">
        <f t="shared" ca="1" si="250"/>
        <v>0.97847222222222252</v>
      </c>
      <c r="R708" s="27">
        <f t="shared" ca="1" si="261"/>
        <v>0.17359339203321666</v>
      </c>
      <c r="S708" s="27">
        <f t="shared" ca="1" si="261"/>
        <v>0.45575365851697491</v>
      </c>
      <c r="T708" s="27">
        <f t="shared" ca="1" si="251"/>
        <v>19</v>
      </c>
      <c r="U708" s="5">
        <f t="shared" ca="1" si="252"/>
        <v>0.99166666666666692</v>
      </c>
      <c r="V708" s="27">
        <f t="shared" ca="1" si="253"/>
        <v>398</v>
      </c>
      <c r="W708" s="35">
        <f t="shared" ca="1" si="254"/>
        <v>44197.991666666669</v>
      </c>
      <c r="X708" s="6" t="str">
        <f t="shared" ca="1" si="255"/>
        <v>Early Arrival</v>
      </c>
      <c r="Y708" s="6">
        <f t="shared" ca="1" si="256"/>
        <v>1.1805555550381541E-2</v>
      </c>
      <c r="Z708" s="8">
        <f t="shared" ca="1" si="262"/>
        <v>0</v>
      </c>
      <c r="AA708" s="8">
        <f t="shared" ca="1" si="257"/>
        <v>17</v>
      </c>
      <c r="AB708" s="8">
        <f t="shared" ca="1" si="263"/>
        <v>-170</v>
      </c>
    </row>
    <row r="709" spans="1:28">
      <c r="A709" s="11">
        <v>0.71527777777777801</v>
      </c>
      <c r="B709" s="34">
        <v>44197.715277777781</v>
      </c>
      <c r="C709" s="8">
        <f t="shared" ca="1" si="258"/>
        <v>0.46528970796941327</v>
      </c>
      <c r="D709" s="8">
        <f t="shared" ca="1" si="258"/>
        <v>0.93185608523315999</v>
      </c>
      <c r="E709">
        <f t="shared" ca="1" si="242"/>
        <v>59</v>
      </c>
      <c r="F709" s="6">
        <f t="shared" ca="1" si="243"/>
        <v>4.0972222222222222E-2</v>
      </c>
      <c r="G709" t="str">
        <f t="shared" ca="1" si="244"/>
        <v>Late</v>
      </c>
      <c r="H709" s="5">
        <f t="shared" ca="1" si="245"/>
        <v>0.7562500000000002</v>
      </c>
      <c r="I709">
        <f t="shared" ca="1" si="259"/>
        <v>0.82283935777033246</v>
      </c>
      <c r="J709">
        <f t="shared" ca="1" si="259"/>
        <v>0.53114935257988893</v>
      </c>
      <c r="K709">
        <f t="shared" ca="1" si="246"/>
        <v>24</v>
      </c>
      <c r="L709" s="5">
        <f t="shared" ca="1" si="247"/>
        <v>0.77291666666666692</v>
      </c>
      <c r="M709" s="27">
        <f t="shared" ca="1" si="260"/>
        <v>0.10454412582875761</v>
      </c>
      <c r="N709" s="27">
        <f t="shared" ca="1" si="260"/>
        <v>0.67067987782319505</v>
      </c>
      <c r="O709" s="8">
        <f t="shared" ca="1" si="248"/>
        <v>349</v>
      </c>
      <c r="P709" s="6">
        <f t="shared" ca="1" si="249"/>
        <v>0.24236111111111111</v>
      </c>
      <c r="Q709" s="5">
        <f t="shared" ca="1" si="250"/>
        <v>1.0152777777777779</v>
      </c>
      <c r="R709" s="27">
        <f t="shared" ca="1" si="261"/>
        <v>0.40080879279731874</v>
      </c>
      <c r="S709" s="27">
        <f t="shared" ca="1" si="261"/>
        <v>0.86470703838103524</v>
      </c>
      <c r="T709" s="27">
        <f t="shared" ca="1" si="251"/>
        <v>38</v>
      </c>
      <c r="U709" s="5">
        <f t="shared" ca="1" si="252"/>
        <v>1.0416666666666667</v>
      </c>
      <c r="V709" s="27">
        <f t="shared" ca="1" si="253"/>
        <v>470</v>
      </c>
      <c r="W709" s="35">
        <f t="shared" ca="1" si="254"/>
        <v>44198.041666666672</v>
      </c>
      <c r="X709" s="6" t="str">
        <f t="shared" ca="1" si="255"/>
        <v>Late</v>
      </c>
      <c r="Y709" s="6">
        <f t="shared" ca="1" si="256"/>
        <v>3.8194444452528842E-2</v>
      </c>
      <c r="Z709" s="8">
        <f t="shared" ca="1" si="262"/>
        <v>0</v>
      </c>
      <c r="AA709" s="8">
        <f t="shared" ca="1" si="257"/>
        <v>55</v>
      </c>
      <c r="AB709" s="8">
        <f t="shared" ca="1" si="263"/>
        <v>550</v>
      </c>
    </row>
    <row r="710" spans="1:28">
      <c r="A710" s="3">
        <v>0.71527777777777801</v>
      </c>
      <c r="B710" s="34">
        <v>44197.715277777781</v>
      </c>
      <c r="C710" s="8">
        <f t="shared" ca="1" si="258"/>
        <v>0.87098000937399711</v>
      </c>
      <c r="D710" s="8">
        <f t="shared" ca="1" si="258"/>
        <v>0.5872754469822139</v>
      </c>
      <c r="E710">
        <f t="shared" ca="1" si="242"/>
        <v>-3</v>
      </c>
      <c r="F710" s="6">
        <f t="shared" ca="1" si="243"/>
        <v>2.0833333333333333E-3</v>
      </c>
      <c r="G710" t="str">
        <f t="shared" ca="1" si="244"/>
        <v>Early Departure</v>
      </c>
      <c r="H710" s="5">
        <f t="shared" ca="1" si="245"/>
        <v>0.71319444444444469</v>
      </c>
      <c r="I710">
        <f t="shared" ca="1" si="259"/>
        <v>0.51591615430878257</v>
      </c>
      <c r="J710">
        <f t="shared" ca="1" si="259"/>
        <v>8.1431895484698869E-2</v>
      </c>
      <c r="K710">
        <f t="shared" ca="1" si="246"/>
        <v>12</v>
      </c>
      <c r="L710" s="5">
        <f t="shared" ca="1" si="247"/>
        <v>0.72152777777777799</v>
      </c>
      <c r="M710" s="27">
        <f t="shared" ca="1" si="260"/>
        <v>0.49986857360422077</v>
      </c>
      <c r="N710" s="27">
        <f t="shared" ca="1" si="260"/>
        <v>0.17130352615614097</v>
      </c>
      <c r="O710" s="8">
        <f t="shared" ca="1" si="248"/>
        <v>325</v>
      </c>
      <c r="P710" s="6">
        <f t="shared" ca="1" si="249"/>
        <v>0.22569444444444445</v>
      </c>
      <c r="Q710" s="5">
        <f t="shared" ca="1" si="250"/>
        <v>0.94722222222222241</v>
      </c>
      <c r="R710" s="27">
        <f t="shared" ca="1" si="261"/>
        <v>0.20084442494542065</v>
      </c>
      <c r="S710" s="27">
        <f t="shared" ca="1" si="261"/>
        <v>5.0444874922364713E-2</v>
      </c>
      <c r="T710" s="27">
        <f t="shared" ca="1" si="251"/>
        <v>7</v>
      </c>
      <c r="U710" s="5">
        <f t="shared" ca="1" si="252"/>
        <v>0.9520833333333335</v>
      </c>
      <c r="V710" s="27">
        <f t="shared" ca="1" si="253"/>
        <v>341</v>
      </c>
      <c r="W710" s="35">
        <f t="shared" ca="1" si="254"/>
        <v>44197.952083333337</v>
      </c>
      <c r="X710" s="6" t="str">
        <f t="shared" ca="1" si="255"/>
        <v>Early Arrival</v>
      </c>
      <c r="Y710" s="6">
        <f t="shared" ca="1" si="256"/>
        <v>5.1388888881774619E-2</v>
      </c>
      <c r="Z710" s="8">
        <f t="shared" ca="1" si="262"/>
        <v>1</v>
      </c>
      <c r="AA710" s="8">
        <f t="shared" ca="1" si="257"/>
        <v>14</v>
      </c>
      <c r="AB710" s="8">
        <f t="shared" ca="1" si="263"/>
        <v>440</v>
      </c>
    </row>
    <row r="711" spans="1:28">
      <c r="A711" s="11">
        <v>0.71527777777777801</v>
      </c>
      <c r="B711" s="34">
        <v>44197.715277777781</v>
      </c>
      <c r="C711" s="8">
        <f t="shared" ca="1" si="258"/>
        <v>0.30610831955305062</v>
      </c>
      <c r="D711" s="8">
        <f t="shared" ca="1" si="258"/>
        <v>0.87431664132083431</v>
      </c>
      <c r="E711">
        <f t="shared" ca="1" si="242"/>
        <v>45</v>
      </c>
      <c r="F711" s="6">
        <f t="shared" ca="1" si="243"/>
        <v>3.125E-2</v>
      </c>
      <c r="G711" t="str">
        <f t="shared" ca="1" si="244"/>
        <v>Late</v>
      </c>
      <c r="H711" s="5">
        <f t="shared" ca="1" si="245"/>
        <v>0.74652777777777801</v>
      </c>
      <c r="I711">
        <f t="shared" ca="1" si="259"/>
        <v>0.54593068215241247</v>
      </c>
      <c r="J711">
        <f t="shared" ca="1" si="259"/>
        <v>0.16069550299384305</v>
      </c>
      <c r="K711">
        <f t="shared" ca="1" si="246"/>
        <v>14</v>
      </c>
      <c r="L711" s="5">
        <f t="shared" ca="1" si="247"/>
        <v>0.7562500000000002</v>
      </c>
      <c r="M711" s="27">
        <f t="shared" ca="1" si="260"/>
        <v>0.35033173069019352</v>
      </c>
      <c r="N711" s="27">
        <f t="shared" ca="1" si="260"/>
        <v>5.8868199791886622E-2</v>
      </c>
      <c r="O711" s="8">
        <f t="shared" ca="1" si="248"/>
        <v>320</v>
      </c>
      <c r="P711" s="6">
        <f t="shared" ca="1" si="249"/>
        <v>0.22222222222222221</v>
      </c>
      <c r="Q711" s="5">
        <f t="shared" ca="1" si="250"/>
        <v>0.97847222222222241</v>
      </c>
      <c r="R711" s="27">
        <f t="shared" ca="1" si="261"/>
        <v>0.26739118247209304</v>
      </c>
      <c r="S711" s="27">
        <f t="shared" ca="1" si="261"/>
        <v>0.39179411788894503</v>
      </c>
      <c r="T711" s="27">
        <f t="shared" ca="1" si="251"/>
        <v>17</v>
      </c>
      <c r="U711" s="5">
        <f t="shared" ca="1" si="252"/>
        <v>0.99027777777777792</v>
      </c>
      <c r="V711" s="27">
        <f t="shared" ca="1" si="253"/>
        <v>396</v>
      </c>
      <c r="W711" s="35">
        <f t="shared" ca="1" si="254"/>
        <v>44197.990277777782</v>
      </c>
      <c r="X711" s="6" t="str">
        <f t="shared" ca="1" si="255"/>
        <v>Early Arrival</v>
      </c>
      <c r="Y711" s="6">
        <f t="shared" ca="1" si="256"/>
        <v>1.3194444436521735E-2</v>
      </c>
      <c r="Z711" s="8">
        <f t="shared" ca="1" si="262"/>
        <v>0</v>
      </c>
      <c r="AA711" s="8">
        <f t="shared" ca="1" si="257"/>
        <v>19</v>
      </c>
      <c r="AB711" s="8">
        <f t="shared" ca="1" si="263"/>
        <v>-190</v>
      </c>
    </row>
    <row r="712" spans="1:28">
      <c r="A712" s="3">
        <v>0.71527777777777801</v>
      </c>
      <c r="B712" s="34">
        <v>44197.715277777781</v>
      </c>
      <c r="C712" s="8">
        <f t="shared" ca="1" si="258"/>
        <v>0.74026811755340172</v>
      </c>
      <c r="D712" s="8">
        <f t="shared" ca="1" si="258"/>
        <v>0.40081471329943152</v>
      </c>
      <c r="E712">
        <f t="shared" ca="1" si="242"/>
        <v>-2</v>
      </c>
      <c r="F712" s="6">
        <f t="shared" ca="1" si="243"/>
        <v>1.3888888888888889E-3</v>
      </c>
      <c r="G712" t="str">
        <f t="shared" ca="1" si="244"/>
        <v>Early Departure</v>
      </c>
      <c r="H712" s="5">
        <f t="shared" ca="1" si="245"/>
        <v>0.71388888888888913</v>
      </c>
      <c r="I712">
        <f t="shared" ca="1" si="259"/>
        <v>0.47192117469087191</v>
      </c>
      <c r="J712">
        <f t="shared" ca="1" si="259"/>
        <v>0.43410861441136528</v>
      </c>
      <c r="K712">
        <f t="shared" ca="1" si="246"/>
        <v>21</v>
      </c>
      <c r="L712" s="5">
        <f t="shared" ca="1" si="247"/>
        <v>0.72847222222222241</v>
      </c>
      <c r="M712" s="27">
        <f t="shared" ca="1" si="260"/>
        <v>0.72953754247214064</v>
      </c>
      <c r="N712" s="27">
        <f t="shared" ca="1" si="260"/>
        <v>0.54363128735751032</v>
      </c>
      <c r="O712" s="8">
        <f t="shared" ca="1" si="248"/>
        <v>347</v>
      </c>
      <c r="P712" s="6">
        <f t="shared" ca="1" si="249"/>
        <v>0.24097222222222223</v>
      </c>
      <c r="Q712" s="5">
        <f t="shared" ca="1" si="250"/>
        <v>0.96944444444444466</v>
      </c>
      <c r="R712" s="27">
        <f t="shared" ca="1" si="261"/>
        <v>0.2226071266355657</v>
      </c>
      <c r="S712" s="27">
        <f t="shared" ca="1" si="261"/>
        <v>0.29261037161416648</v>
      </c>
      <c r="T712" s="27">
        <f t="shared" ca="1" si="251"/>
        <v>14</v>
      </c>
      <c r="U712" s="5">
        <f t="shared" ca="1" si="252"/>
        <v>0.97916666666666685</v>
      </c>
      <c r="V712" s="27">
        <f t="shared" ca="1" si="253"/>
        <v>380</v>
      </c>
      <c r="W712" s="35">
        <f t="shared" ca="1" si="254"/>
        <v>44197.979166666672</v>
      </c>
      <c r="X712" s="6" t="str">
        <f t="shared" ca="1" si="255"/>
        <v>Early Arrival</v>
      </c>
      <c r="Y712" s="6">
        <f t="shared" ca="1" si="256"/>
        <v>2.4305555547471158E-2</v>
      </c>
      <c r="Z712" s="8">
        <f t="shared" ca="1" si="262"/>
        <v>0</v>
      </c>
      <c r="AA712" s="8">
        <f t="shared" ca="1" si="257"/>
        <v>35</v>
      </c>
      <c r="AB712" s="8">
        <f t="shared" ca="1" si="263"/>
        <v>50</v>
      </c>
    </row>
    <row r="713" spans="1:28">
      <c r="A713" s="11">
        <v>0.71527777777777801</v>
      </c>
      <c r="B713" s="34">
        <v>44197.715277777781</v>
      </c>
      <c r="C713" s="8">
        <f t="shared" ca="1" si="258"/>
        <v>0.75546028262679754</v>
      </c>
      <c r="D713" s="8">
        <f t="shared" ca="1" si="258"/>
        <v>0.66923903578622046</v>
      </c>
      <c r="E713">
        <f t="shared" ca="1" si="242"/>
        <v>-4</v>
      </c>
      <c r="F713" s="6">
        <f t="shared" ca="1" si="243"/>
        <v>2.7777777777777779E-3</v>
      </c>
      <c r="G713" t="str">
        <f t="shared" ca="1" si="244"/>
        <v>Early Departure</v>
      </c>
      <c r="H713" s="5">
        <f t="shared" ca="1" si="245"/>
        <v>0.71250000000000024</v>
      </c>
      <c r="I713">
        <f t="shared" ca="1" si="259"/>
        <v>0.41871336171133799</v>
      </c>
      <c r="J713">
        <f t="shared" ca="1" si="259"/>
        <v>0.65962536587084675</v>
      </c>
      <c r="K713">
        <f t="shared" ca="1" si="246"/>
        <v>29</v>
      </c>
      <c r="L713" s="5">
        <f t="shared" ca="1" si="247"/>
        <v>0.73263888888888917</v>
      </c>
      <c r="M713" s="27">
        <f t="shared" ca="1" si="260"/>
        <v>0.97633974099644982</v>
      </c>
      <c r="N713" s="27">
        <f t="shared" ca="1" si="260"/>
        <v>0.3740158645046624</v>
      </c>
      <c r="O713" s="8">
        <f t="shared" ca="1" si="248"/>
        <v>336</v>
      </c>
      <c r="P713" s="6">
        <f t="shared" ca="1" si="249"/>
        <v>0.23333333333333331</v>
      </c>
      <c r="Q713" s="5">
        <f t="shared" ca="1" si="250"/>
        <v>0.96597222222222245</v>
      </c>
      <c r="R713" s="27">
        <f t="shared" ca="1" si="261"/>
        <v>0.9645127711838517</v>
      </c>
      <c r="S713" s="27">
        <f t="shared" ca="1" si="261"/>
        <v>0.56131004285652553</v>
      </c>
      <c r="T713" s="27">
        <f t="shared" ca="1" si="251"/>
        <v>23</v>
      </c>
      <c r="U713" s="5">
        <f t="shared" ca="1" si="252"/>
        <v>0.98194444444444473</v>
      </c>
      <c r="V713" s="27">
        <f t="shared" ca="1" si="253"/>
        <v>384</v>
      </c>
      <c r="W713" s="35">
        <f t="shared" ca="1" si="254"/>
        <v>44197.981944444451</v>
      </c>
      <c r="X713" s="6" t="str">
        <f t="shared" ca="1" si="255"/>
        <v>Early Arrival</v>
      </c>
      <c r="Y713" s="6">
        <f t="shared" ca="1" si="256"/>
        <v>2.1527777767914813E-2</v>
      </c>
      <c r="Z713" s="8">
        <f t="shared" ca="1" si="262"/>
        <v>0</v>
      </c>
      <c r="AA713" s="8">
        <f t="shared" ca="1" si="257"/>
        <v>31</v>
      </c>
      <c r="AB713" s="8">
        <f t="shared" ca="1" si="263"/>
        <v>10</v>
      </c>
    </row>
    <row r="714" spans="1:28">
      <c r="A714" s="3">
        <v>0.71527777777777801</v>
      </c>
      <c r="B714" s="34">
        <v>44197.715277777781</v>
      </c>
      <c r="C714" s="8">
        <f t="shared" ca="1" si="258"/>
        <v>9.9925965152642959E-2</v>
      </c>
      <c r="D714" s="8">
        <f t="shared" ca="1" si="258"/>
        <v>0.94360592290173806</v>
      </c>
      <c r="E714">
        <f t="shared" ca="1" si="242"/>
        <v>63</v>
      </c>
      <c r="F714" s="6">
        <f t="shared" ca="1" si="243"/>
        <v>4.3750000000000004E-2</v>
      </c>
      <c r="G714" t="str">
        <f t="shared" ca="1" si="244"/>
        <v>Late</v>
      </c>
      <c r="H714" s="5">
        <f t="shared" ca="1" si="245"/>
        <v>0.75902777777777797</v>
      </c>
      <c r="I714">
        <f t="shared" ca="1" si="259"/>
        <v>0.72747193467227877</v>
      </c>
      <c r="J714">
        <f t="shared" ca="1" si="259"/>
        <v>0.33744816639479092</v>
      </c>
      <c r="K714">
        <f t="shared" ca="1" si="246"/>
        <v>19</v>
      </c>
      <c r="L714" s="5">
        <f t="shared" ca="1" si="247"/>
        <v>0.77222222222222237</v>
      </c>
      <c r="M714" s="27">
        <f t="shared" ca="1" si="260"/>
        <v>3.2181020582857323E-2</v>
      </c>
      <c r="N714" s="27">
        <f t="shared" ca="1" si="260"/>
        <v>0.60741230091436715</v>
      </c>
      <c r="O714" s="8">
        <f t="shared" ca="1" si="248"/>
        <v>347</v>
      </c>
      <c r="P714" s="6">
        <f t="shared" ca="1" si="249"/>
        <v>0.24097222222222223</v>
      </c>
      <c r="Q714" s="5">
        <f t="shared" ca="1" si="250"/>
        <v>1.0131944444444445</v>
      </c>
      <c r="R714" s="27">
        <f t="shared" ca="1" si="261"/>
        <v>0.22034405693348347</v>
      </c>
      <c r="S714" s="27">
        <f t="shared" ca="1" si="261"/>
        <v>0.41453924508151141</v>
      </c>
      <c r="T714" s="27">
        <f t="shared" ca="1" si="251"/>
        <v>18</v>
      </c>
      <c r="U714" s="5">
        <f t="shared" ca="1" si="252"/>
        <v>1.0256944444444445</v>
      </c>
      <c r="V714" s="27">
        <f t="shared" ca="1" si="253"/>
        <v>447</v>
      </c>
      <c r="W714" s="35">
        <f t="shared" ca="1" si="254"/>
        <v>44198.025694444448</v>
      </c>
      <c r="X714" s="6" t="str">
        <f t="shared" ca="1" si="255"/>
        <v>Late</v>
      </c>
      <c r="Y714" s="6">
        <f t="shared" ca="1" si="256"/>
        <v>2.2222222229174804E-2</v>
      </c>
      <c r="Z714" s="8">
        <f t="shared" ca="1" si="262"/>
        <v>0</v>
      </c>
      <c r="AA714" s="8">
        <f t="shared" ca="1" si="257"/>
        <v>32</v>
      </c>
      <c r="AB714" s="8">
        <f t="shared" ca="1" si="263"/>
        <v>320</v>
      </c>
    </row>
    <row r="715" spans="1:28">
      <c r="A715" s="11">
        <v>0.71527777777777801</v>
      </c>
      <c r="B715" s="34">
        <v>44197.715277777781</v>
      </c>
      <c r="C715" s="8">
        <f t="shared" ca="1" si="258"/>
        <v>0.1272851993297196</v>
      </c>
      <c r="D715" s="8">
        <f t="shared" ca="1" si="258"/>
        <v>0.97626076032759213</v>
      </c>
      <c r="E715">
        <f t="shared" ref="E715:E778" ca="1" si="264">VALUE(IF(C715&lt;$AG$14,ROUND((-LN(1-D715)/$AF$12),0),IF(AND(C715&gt;=$AG$14,C715&lt;$AG$15),-ROUND((-LN(1-D715)/$AF$13),0),0)))</f>
        <v>82</v>
      </c>
      <c r="F715" s="6">
        <f t="shared" ref="F715:F778" ca="1" si="265">TIME(QUOTIENT(E715,60),IF(E715&gt;0,(E715-(QUOTIENT(E715,60)*60)),((-E715)-(QUOTIENT(E715,60)*60))),0)</f>
        <v>5.6944444444444443E-2</v>
      </c>
      <c r="G715" t="str">
        <f t="shared" ref="G715:G778" ca="1" si="266">IF(E715&lt;0,"Early Departure",IF(E715=0,"On Time","Late"))</f>
        <v>Late</v>
      </c>
      <c r="H715" s="5">
        <f t="shared" ref="H715:H778" ca="1" si="267">IF(G715="Late",A715+F715,IF(G715="Early Departure",A715-F715,A715))</f>
        <v>0.77222222222222248</v>
      </c>
      <c r="I715">
        <f t="shared" ca="1" si="259"/>
        <v>0.99318541905547053</v>
      </c>
      <c r="J715">
        <f t="shared" ca="1" si="259"/>
        <v>0.46577935097101719</v>
      </c>
      <c r="K715">
        <f t="shared" ref="K715:K778" ca="1" si="268">ROUND(IF(($AF$28-$AF$26)/($AF$27-$AF$26)&gt;=I715,(SQRT(J715*(($AF$27-$AF$26)*($AF$28-$AF$26))))+$AF$26,($AF$27-SQRT((1-J715)*($AF$27-$AF$26)*($AF$27-$AF$28)))),0)</f>
        <v>22</v>
      </c>
      <c r="L715" s="5">
        <f t="shared" ref="L715:L778" ca="1" si="269">H715+TIME(0,K715,0)</f>
        <v>0.7875000000000002</v>
      </c>
      <c r="M715" s="27">
        <f t="shared" ca="1" si="260"/>
        <v>0.16646133902024207</v>
      </c>
      <c r="N715" s="27">
        <f t="shared" ca="1" si="260"/>
        <v>0.45821592722214444</v>
      </c>
      <c r="O715" s="8">
        <f t="shared" ref="O715:O778" ca="1" si="270">ROUND(IF(($AF$22-$AF$20)/($AF$21-$AF$20)&gt;=M715,(SQRT(N715*(($AF$21-$AF$20)*($AF$22-$AF$20))))+$AF$20,($AF$21-SQRT((1-N715)*($AF$21-$AF$20)*($AF$21-$AF$22)))),0)</f>
        <v>340</v>
      </c>
      <c r="P715" s="6">
        <f t="shared" ref="P715:P778" ca="1" si="271">TIME(QUOTIENT(O715,60),O715-(QUOTIENT(O715,60)*60),0)</f>
        <v>0.23611111111111113</v>
      </c>
      <c r="Q715" s="5">
        <f t="shared" ref="Q715:Q778" ca="1" si="272">L715+P715</f>
        <v>1.0236111111111112</v>
      </c>
      <c r="R715" s="27">
        <f t="shared" ca="1" si="261"/>
        <v>0.12079270732484249</v>
      </c>
      <c r="S715" s="27">
        <f t="shared" ca="1" si="261"/>
        <v>0.30762423295935648</v>
      </c>
      <c r="T715" s="27">
        <f t="shared" ref="T715:T778" ca="1" si="273">ROUND(IF(($AF$34-$AF$32)/($AF$33-$AF$32)&gt;=R715,(SQRT(S715*(($AF$33-$AF$32)*($AF$34-$AF$32))))+$AF$32,($AF$33-SQRT((1-S715)*($AF$33-$AF$32)*($AF$33-$AF$34)))),0)</f>
        <v>14</v>
      </c>
      <c r="U715" s="5">
        <f t="shared" ref="U715:U778" ca="1" si="274">Q715+TIME(0,T715,0)</f>
        <v>1.0333333333333334</v>
      </c>
      <c r="V715" s="27">
        <f t="shared" ref="V715:V778" ca="1" si="275">SUM(T715,O715,K715,E715)</f>
        <v>458</v>
      </c>
      <c r="W715" s="35">
        <f t="shared" ref="W715:W778" ca="1" si="276">B715+TIME(0,V715,0)</f>
        <v>44198.03333333334</v>
      </c>
      <c r="X715" s="6" t="str">
        <f t="shared" ref="X715:X778" ca="1" si="277">IF($AF$7=W715,"On Time",IF($AF$7&gt;W715,"Early Arrival","Late"))</f>
        <v>Late</v>
      </c>
      <c r="Y715" s="6">
        <f t="shared" ref="Y715:Y778" ca="1" si="278">IF(X715="On Time",0,IF(X715="Early Arrival",$AF$7-W715,W715-$AF$7))</f>
        <v>2.9861111121135764E-2</v>
      </c>
      <c r="Z715" s="8">
        <f t="shared" ca="1" si="262"/>
        <v>0</v>
      </c>
      <c r="AA715" s="8">
        <f t="shared" ref="AA715:AA778" ca="1" si="279">MINUTE(Y715)</f>
        <v>43</v>
      </c>
      <c r="AB715" s="8">
        <f t="shared" ca="1" si="263"/>
        <v>430</v>
      </c>
    </row>
    <row r="716" spans="1:28">
      <c r="A716" s="3">
        <v>0.71527777777777801</v>
      </c>
      <c r="B716" s="34">
        <v>44197.715277777781</v>
      </c>
      <c r="C716" s="8">
        <f t="shared" ca="1" si="258"/>
        <v>0.6680601643625419</v>
      </c>
      <c r="D716" s="8">
        <f t="shared" ca="1" si="258"/>
        <v>0.21190564704414416</v>
      </c>
      <c r="E716">
        <f t="shared" ca="1" si="264"/>
        <v>-1</v>
      </c>
      <c r="F716" s="6">
        <f t="shared" ca="1" si="265"/>
        <v>6.9444444444444447E-4</v>
      </c>
      <c r="G716" t="str">
        <f t="shared" ca="1" si="266"/>
        <v>Early Departure</v>
      </c>
      <c r="H716" s="5">
        <f t="shared" ca="1" si="267"/>
        <v>0.71458333333333357</v>
      </c>
      <c r="I716">
        <f t="shared" ca="1" si="259"/>
        <v>0.43289681451851103</v>
      </c>
      <c r="J716">
        <f t="shared" ca="1" si="259"/>
        <v>0.45800466081561275</v>
      </c>
      <c r="K716">
        <f t="shared" ca="1" si="268"/>
        <v>22</v>
      </c>
      <c r="L716" s="5">
        <f t="shared" ca="1" si="269"/>
        <v>0.72986111111111129</v>
      </c>
      <c r="M716" s="27">
        <f t="shared" ca="1" si="260"/>
        <v>4.4418544697447437E-2</v>
      </c>
      <c r="N716" s="27">
        <f t="shared" ca="1" si="260"/>
        <v>0.77489901199547218</v>
      </c>
      <c r="O716" s="8">
        <f t="shared" ca="1" si="270"/>
        <v>353</v>
      </c>
      <c r="P716" s="6">
        <f t="shared" ca="1" si="271"/>
        <v>0.24513888888888888</v>
      </c>
      <c r="Q716" s="5">
        <f t="shared" ca="1" si="272"/>
        <v>0.9750000000000002</v>
      </c>
      <c r="R716" s="27">
        <f t="shared" ca="1" si="261"/>
        <v>0.27274431080791417</v>
      </c>
      <c r="S716" s="27">
        <f t="shared" ca="1" si="261"/>
        <v>0.13565831290407415</v>
      </c>
      <c r="T716" s="27">
        <f t="shared" ca="1" si="273"/>
        <v>10</v>
      </c>
      <c r="U716" s="5">
        <f t="shared" ca="1" si="274"/>
        <v>0.98194444444444462</v>
      </c>
      <c r="V716" s="27">
        <f t="shared" ca="1" si="275"/>
        <v>384</v>
      </c>
      <c r="W716" s="35">
        <f t="shared" ca="1" si="276"/>
        <v>44197.981944444451</v>
      </c>
      <c r="X716" s="6" t="str">
        <f t="shared" ca="1" si="277"/>
        <v>Early Arrival</v>
      </c>
      <c r="Y716" s="6">
        <f t="shared" ca="1" si="278"/>
        <v>2.1527777767914813E-2</v>
      </c>
      <c r="Z716" s="8">
        <f t="shared" ca="1" si="262"/>
        <v>0</v>
      </c>
      <c r="AA716" s="8">
        <f t="shared" ca="1" si="279"/>
        <v>31</v>
      </c>
      <c r="AB716" s="8">
        <f t="shared" ca="1" si="263"/>
        <v>10</v>
      </c>
    </row>
    <row r="717" spans="1:28">
      <c r="A717" s="11">
        <v>0.71527777777777801</v>
      </c>
      <c r="B717" s="34">
        <v>44197.715277777781</v>
      </c>
      <c r="C717" s="8">
        <f t="shared" ca="1" si="258"/>
        <v>0.51375043226436512</v>
      </c>
      <c r="D717" s="8">
        <f t="shared" ca="1" si="258"/>
        <v>3.0223382744461902E-2</v>
      </c>
      <c r="E717">
        <f t="shared" ca="1" si="264"/>
        <v>1</v>
      </c>
      <c r="F717" s="6">
        <f t="shared" ca="1" si="265"/>
        <v>6.9444444444444447E-4</v>
      </c>
      <c r="G717" t="str">
        <f t="shared" ca="1" si="266"/>
        <v>Late</v>
      </c>
      <c r="H717" s="5">
        <f t="shared" ca="1" si="267"/>
        <v>0.71597222222222245</v>
      </c>
      <c r="I717">
        <f t="shared" ca="1" si="259"/>
        <v>0.93148513326138893</v>
      </c>
      <c r="J717">
        <f t="shared" ca="1" si="259"/>
        <v>0.34811750219510829</v>
      </c>
      <c r="K717">
        <f t="shared" ca="1" si="268"/>
        <v>19</v>
      </c>
      <c r="L717" s="5">
        <f t="shared" ca="1" si="269"/>
        <v>0.72916666666666685</v>
      </c>
      <c r="M717" s="27">
        <f t="shared" ca="1" si="260"/>
        <v>0.96784043188977842</v>
      </c>
      <c r="N717" s="27">
        <f t="shared" ca="1" si="260"/>
        <v>0.20290642910832846</v>
      </c>
      <c r="O717" s="8">
        <f t="shared" ca="1" si="270"/>
        <v>327</v>
      </c>
      <c r="P717" s="6">
        <f t="shared" ca="1" si="271"/>
        <v>0.22708333333333333</v>
      </c>
      <c r="Q717" s="5">
        <f t="shared" ca="1" si="272"/>
        <v>0.95625000000000016</v>
      </c>
      <c r="R717" s="27">
        <f t="shared" ca="1" si="261"/>
        <v>0.70115377548673896</v>
      </c>
      <c r="S717" s="27">
        <f t="shared" ca="1" si="261"/>
        <v>0.95090964922506571</v>
      </c>
      <c r="T717" s="27">
        <f t="shared" ca="1" si="273"/>
        <v>45</v>
      </c>
      <c r="U717" s="5">
        <f t="shared" ca="1" si="274"/>
        <v>0.98750000000000016</v>
      </c>
      <c r="V717" s="27">
        <f t="shared" ca="1" si="275"/>
        <v>392</v>
      </c>
      <c r="W717" s="35">
        <f t="shared" ca="1" si="276"/>
        <v>44197.987500000003</v>
      </c>
      <c r="X717" s="6" t="str">
        <f t="shared" ca="1" si="277"/>
        <v>Early Arrival</v>
      </c>
      <c r="Y717" s="6">
        <f t="shared" ca="1" si="278"/>
        <v>1.597222221607808E-2</v>
      </c>
      <c r="Z717" s="8">
        <f t="shared" ca="1" si="262"/>
        <v>0</v>
      </c>
      <c r="AA717" s="8">
        <f t="shared" ca="1" si="279"/>
        <v>23</v>
      </c>
      <c r="AB717" s="8">
        <f t="shared" ca="1" si="263"/>
        <v>-230</v>
      </c>
    </row>
    <row r="718" spans="1:28">
      <c r="A718" s="3">
        <v>0.71527777777777801</v>
      </c>
      <c r="B718" s="34">
        <v>44197.715277777781</v>
      </c>
      <c r="C718" s="8">
        <f t="shared" ca="1" si="258"/>
        <v>3.1802788109861369E-2</v>
      </c>
      <c r="D718" s="8">
        <f t="shared" ca="1" si="258"/>
        <v>0.26264941744557302</v>
      </c>
      <c r="E718">
        <f t="shared" ca="1" si="264"/>
        <v>7</v>
      </c>
      <c r="F718" s="6">
        <f t="shared" ca="1" si="265"/>
        <v>4.8611111111111112E-3</v>
      </c>
      <c r="G718" t="str">
        <f t="shared" ca="1" si="266"/>
        <v>Late</v>
      </c>
      <c r="H718" s="5">
        <f t="shared" ca="1" si="267"/>
        <v>0.72013888888888911</v>
      </c>
      <c r="I718">
        <f t="shared" ca="1" si="259"/>
        <v>0.97073937512025732</v>
      </c>
      <c r="J718">
        <f t="shared" ca="1" si="259"/>
        <v>0.99325233740185093</v>
      </c>
      <c r="K718">
        <f t="shared" ca="1" si="268"/>
        <v>51</v>
      </c>
      <c r="L718" s="5">
        <f t="shared" ca="1" si="269"/>
        <v>0.75555555555555576</v>
      </c>
      <c r="M718" s="27">
        <f t="shared" ca="1" si="260"/>
        <v>0.92183227192292283</v>
      </c>
      <c r="N718" s="27">
        <f t="shared" ca="1" si="260"/>
        <v>0.86885630146046544</v>
      </c>
      <c r="O718" s="8">
        <f t="shared" ca="1" si="270"/>
        <v>377</v>
      </c>
      <c r="P718" s="6">
        <f t="shared" ca="1" si="271"/>
        <v>0.26180555555555557</v>
      </c>
      <c r="Q718" s="5">
        <f t="shared" ca="1" si="272"/>
        <v>1.0173611111111114</v>
      </c>
      <c r="R718" s="27">
        <f t="shared" ca="1" si="261"/>
        <v>0.89234928830727867</v>
      </c>
      <c r="S718" s="27">
        <f t="shared" ca="1" si="261"/>
        <v>0.90416517512699413</v>
      </c>
      <c r="T718" s="27">
        <f t="shared" ca="1" si="273"/>
        <v>41</v>
      </c>
      <c r="U718" s="5">
        <f t="shared" ca="1" si="274"/>
        <v>1.0458333333333336</v>
      </c>
      <c r="V718" s="27">
        <f t="shared" ca="1" si="275"/>
        <v>476</v>
      </c>
      <c r="W718" s="35">
        <f t="shared" ca="1" si="276"/>
        <v>44198.045833333337</v>
      </c>
      <c r="X718" s="6" t="str">
        <f t="shared" ca="1" si="277"/>
        <v>Late</v>
      </c>
      <c r="Y718" s="6">
        <f t="shared" ca="1" si="278"/>
        <v>4.2361111118225381E-2</v>
      </c>
      <c r="Z718" s="8">
        <f t="shared" ca="1" si="262"/>
        <v>1</v>
      </c>
      <c r="AA718" s="8">
        <f t="shared" ca="1" si="279"/>
        <v>1</v>
      </c>
      <c r="AB718" s="8">
        <f t="shared" ca="1" si="263"/>
        <v>610</v>
      </c>
    </row>
    <row r="719" spans="1:28">
      <c r="A719" s="11">
        <v>0.71527777777777801</v>
      </c>
      <c r="B719" s="34">
        <v>44197.715277777781</v>
      </c>
      <c r="C719" s="8">
        <f t="shared" ca="1" si="258"/>
        <v>0.62974595452179327</v>
      </c>
      <c r="D719" s="8">
        <f t="shared" ca="1" si="258"/>
        <v>0.7847627664362381</v>
      </c>
      <c r="E719">
        <f t="shared" ca="1" si="264"/>
        <v>-5</v>
      </c>
      <c r="F719" s="6">
        <f t="shared" ca="1" si="265"/>
        <v>3.472222222222222E-3</v>
      </c>
      <c r="G719" t="str">
        <f t="shared" ca="1" si="266"/>
        <v>Early Departure</v>
      </c>
      <c r="H719" s="5">
        <f t="shared" ca="1" si="267"/>
        <v>0.7118055555555558</v>
      </c>
      <c r="I719">
        <f t="shared" ca="1" si="259"/>
        <v>8.2068910867056588E-2</v>
      </c>
      <c r="J719">
        <f t="shared" ca="1" si="259"/>
        <v>0.89708948979746583</v>
      </c>
      <c r="K719">
        <f t="shared" ca="1" si="268"/>
        <v>30</v>
      </c>
      <c r="L719" s="5">
        <f t="shared" ca="1" si="269"/>
        <v>0.73263888888888917</v>
      </c>
      <c r="M719" s="27">
        <f t="shared" ca="1" si="260"/>
        <v>0.50469044162460497</v>
      </c>
      <c r="N719" s="27">
        <f t="shared" ca="1" si="260"/>
        <v>0.68160111479440955</v>
      </c>
      <c r="O719" s="8">
        <f t="shared" ca="1" si="270"/>
        <v>358</v>
      </c>
      <c r="P719" s="6">
        <f t="shared" ca="1" si="271"/>
        <v>0.24861111111111112</v>
      </c>
      <c r="Q719" s="5">
        <f t="shared" ca="1" si="272"/>
        <v>0.98125000000000029</v>
      </c>
      <c r="R719" s="27">
        <f t="shared" ca="1" si="261"/>
        <v>0.18219802462969348</v>
      </c>
      <c r="S719" s="27">
        <f t="shared" ca="1" si="261"/>
        <v>0.56285951648675525</v>
      </c>
      <c r="T719" s="27">
        <f t="shared" ca="1" si="273"/>
        <v>23</v>
      </c>
      <c r="U719" s="5">
        <f t="shared" ca="1" si="274"/>
        <v>0.99722222222222257</v>
      </c>
      <c r="V719" s="27">
        <f t="shared" ca="1" si="275"/>
        <v>406</v>
      </c>
      <c r="W719" s="35">
        <f t="shared" ca="1" si="276"/>
        <v>44197.997222222228</v>
      </c>
      <c r="X719" s="6" t="str">
        <f t="shared" ca="1" si="277"/>
        <v>Early Arrival</v>
      </c>
      <c r="Y719" s="6">
        <f t="shared" ca="1" si="278"/>
        <v>6.2499999912688509E-3</v>
      </c>
      <c r="Z719" s="8">
        <f t="shared" ca="1" si="262"/>
        <v>0</v>
      </c>
      <c r="AA719" s="8">
        <f t="shared" ca="1" si="279"/>
        <v>9</v>
      </c>
      <c r="AB719" s="8">
        <f t="shared" ca="1" si="263"/>
        <v>-90</v>
      </c>
    </row>
    <row r="720" spans="1:28">
      <c r="A720" s="3">
        <v>0.71527777777777801</v>
      </c>
      <c r="B720" s="34">
        <v>44197.715277777781</v>
      </c>
      <c r="C720" s="8">
        <f t="shared" ca="1" si="258"/>
        <v>0.761141877612171</v>
      </c>
      <c r="D720" s="8">
        <f t="shared" ca="1" si="258"/>
        <v>0.73342967095261169</v>
      </c>
      <c r="E720">
        <f t="shared" ca="1" si="264"/>
        <v>-4</v>
      </c>
      <c r="F720" s="6">
        <f t="shared" ca="1" si="265"/>
        <v>2.7777777777777779E-3</v>
      </c>
      <c r="G720" t="str">
        <f t="shared" ca="1" si="266"/>
        <v>Early Departure</v>
      </c>
      <c r="H720" s="5">
        <f t="shared" ca="1" si="267"/>
        <v>0.71250000000000024</v>
      </c>
      <c r="I720">
        <f t="shared" ca="1" si="259"/>
        <v>0.13891010551095495</v>
      </c>
      <c r="J720">
        <f t="shared" ca="1" si="259"/>
        <v>0.40337521069840876</v>
      </c>
      <c r="K720">
        <f t="shared" ca="1" si="268"/>
        <v>20</v>
      </c>
      <c r="L720" s="5">
        <f t="shared" ca="1" si="269"/>
        <v>0.72638888888888908</v>
      </c>
      <c r="M720" s="27">
        <f t="shared" ca="1" si="260"/>
        <v>9.0017910033498127E-2</v>
      </c>
      <c r="N720" s="27">
        <f t="shared" ca="1" si="260"/>
        <v>0.40557309185683577</v>
      </c>
      <c r="O720" s="8">
        <f t="shared" ca="1" si="270"/>
        <v>338</v>
      </c>
      <c r="P720" s="6">
        <f t="shared" ca="1" si="271"/>
        <v>0.23472222222222219</v>
      </c>
      <c r="Q720" s="5">
        <f t="shared" ca="1" si="272"/>
        <v>0.96111111111111125</v>
      </c>
      <c r="R720" s="27">
        <f t="shared" ca="1" si="261"/>
        <v>0.70104107957293516</v>
      </c>
      <c r="S720" s="27">
        <f t="shared" ca="1" si="261"/>
        <v>0.96393509987872528</v>
      </c>
      <c r="T720" s="27">
        <f t="shared" ca="1" si="273"/>
        <v>47</v>
      </c>
      <c r="U720" s="5">
        <f t="shared" ca="1" si="274"/>
        <v>0.99375000000000013</v>
      </c>
      <c r="V720" s="27">
        <f t="shared" ca="1" si="275"/>
        <v>401</v>
      </c>
      <c r="W720" s="35">
        <f t="shared" ca="1" si="276"/>
        <v>44197.993750000001</v>
      </c>
      <c r="X720" s="6" t="str">
        <f t="shared" ca="1" si="277"/>
        <v>Early Arrival</v>
      </c>
      <c r="Y720" s="6">
        <f t="shared" ca="1" si="278"/>
        <v>9.7222222175332718E-3</v>
      </c>
      <c r="Z720" s="8">
        <f t="shared" ca="1" si="262"/>
        <v>0</v>
      </c>
      <c r="AA720" s="8">
        <f t="shared" ca="1" si="279"/>
        <v>14</v>
      </c>
      <c r="AB720" s="8">
        <f t="shared" ca="1" si="263"/>
        <v>-140</v>
      </c>
    </row>
    <row r="721" spans="1:28">
      <c r="A721" s="11">
        <v>0.71527777777777801</v>
      </c>
      <c r="B721" s="34">
        <v>44197.715277777781</v>
      </c>
      <c r="C721" s="8">
        <f t="shared" ca="1" si="258"/>
        <v>0.28606852503353053</v>
      </c>
      <c r="D721" s="8">
        <f t="shared" ca="1" si="258"/>
        <v>0.29352580766196579</v>
      </c>
      <c r="E721">
        <f t="shared" ca="1" si="264"/>
        <v>8</v>
      </c>
      <c r="F721" s="6">
        <f t="shared" ca="1" si="265"/>
        <v>5.5555555555555558E-3</v>
      </c>
      <c r="G721" t="str">
        <f t="shared" ca="1" si="266"/>
        <v>Late</v>
      </c>
      <c r="H721" s="5">
        <f t="shared" ca="1" si="267"/>
        <v>0.72083333333333355</v>
      </c>
      <c r="I721">
        <f t="shared" ca="1" si="259"/>
        <v>0.79292054357149311</v>
      </c>
      <c r="J721">
        <f t="shared" ca="1" si="259"/>
        <v>0.84913755889613107</v>
      </c>
      <c r="K721">
        <f t="shared" ca="1" si="268"/>
        <v>38</v>
      </c>
      <c r="L721" s="5">
        <f t="shared" ca="1" si="269"/>
        <v>0.74722222222222245</v>
      </c>
      <c r="M721" s="27">
        <f t="shared" ca="1" si="260"/>
        <v>0.95798822778868387</v>
      </c>
      <c r="N721" s="27">
        <f t="shared" ca="1" si="260"/>
        <v>0.1169071690334178</v>
      </c>
      <c r="O721" s="8">
        <f t="shared" ca="1" si="270"/>
        <v>322</v>
      </c>
      <c r="P721" s="6">
        <f t="shared" ca="1" si="271"/>
        <v>0.22361111111111109</v>
      </c>
      <c r="Q721" s="5">
        <f t="shared" ca="1" si="272"/>
        <v>0.97083333333333355</v>
      </c>
      <c r="R721" s="27">
        <f t="shared" ca="1" si="261"/>
        <v>7.0654461480071928E-2</v>
      </c>
      <c r="S721" s="27">
        <f t="shared" ca="1" si="261"/>
        <v>0.95315708586172843</v>
      </c>
      <c r="T721" s="27">
        <f t="shared" ca="1" si="273"/>
        <v>18</v>
      </c>
      <c r="U721" s="5">
        <f t="shared" ca="1" si="274"/>
        <v>0.9833333333333335</v>
      </c>
      <c r="V721" s="27">
        <f t="shared" ca="1" si="275"/>
        <v>386</v>
      </c>
      <c r="W721" s="35">
        <f t="shared" ca="1" si="276"/>
        <v>44197.983333333337</v>
      </c>
      <c r="X721" s="6" t="str">
        <f t="shared" ca="1" si="277"/>
        <v>Early Arrival</v>
      </c>
      <c r="Y721" s="6">
        <f t="shared" ca="1" si="278"/>
        <v>2.0138888881774619E-2</v>
      </c>
      <c r="Z721" s="8">
        <f t="shared" ca="1" si="262"/>
        <v>0</v>
      </c>
      <c r="AA721" s="8">
        <f t="shared" ca="1" si="279"/>
        <v>29</v>
      </c>
      <c r="AB721" s="8">
        <f t="shared" ca="1" si="263"/>
        <v>-290</v>
      </c>
    </row>
    <row r="722" spans="1:28">
      <c r="A722" s="3">
        <v>0.71527777777777801</v>
      </c>
      <c r="B722" s="34">
        <v>44197.715277777781</v>
      </c>
      <c r="C722" s="8">
        <f t="shared" ca="1" si="258"/>
        <v>0.41996313435279908</v>
      </c>
      <c r="D722" s="8">
        <f t="shared" ca="1" si="258"/>
        <v>0.75761487354375523</v>
      </c>
      <c r="E722">
        <f t="shared" ca="1" si="264"/>
        <v>31</v>
      </c>
      <c r="F722" s="6">
        <f t="shared" ca="1" si="265"/>
        <v>2.1527777777777781E-2</v>
      </c>
      <c r="G722" t="str">
        <f t="shared" ca="1" si="266"/>
        <v>Late</v>
      </c>
      <c r="H722" s="5">
        <f t="shared" ca="1" si="267"/>
        <v>0.73680555555555582</v>
      </c>
      <c r="I722">
        <f t="shared" ca="1" si="259"/>
        <v>0.83886788265042689</v>
      </c>
      <c r="J722">
        <f t="shared" ca="1" si="259"/>
        <v>0.64495785636428471</v>
      </c>
      <c r="K722">
        <f t="shared" ca="1" si="268"/>
        <v>28</v>
      </c>
      <c r="L722" s="5">
        <f t="shared" ca="1" si="269"/>
        <v>0.75625000000000031</v>
      </c>
      <c r="M722" s="27">
        <f t="shared" ca="1" si="260"/>
        <v>0.74157761710296777</v>
      </c>
      <c r="N722" s="27">
        <f t="shared" ca="1" si="260"/>
        <v>0.79593465898529947</v>
      </c>
      <c r="O722" s="8">
        <f t="shared" ca="1" si="270"/>
        <v>368</v>
      </c>
      <c r="P722" s="6">
        <f t="shared" ca="1" si="271"/>
        <v>0.25555555555555559</v>
      </c>
      <c r="Q722" s="5">
        <f t="shared" ca="1" si="272"/>
        <v>1.0118055555555558</v>
      </c>
      <c r="R722" s="27">
        <f t="shared" ca="1" si="261"/>
        <v>0.51129427571018726</v>
      </c>
      <c r="S722" s="27">
        <f t="shared" ca="1" si="261"/>
        <v>0.63057850218582467</v>
      </c>
      <c r="T722" s="27">
        <f t="shared" ca="1" si="273"/>
        <v>26</v>
      </c>
      <c r="U722" s="5">
        <f t="shared" ca="1" si="274"/>
        <v>1.0298611111111113</v>
      </c>
      <c r="V722" s="27">
        <f t="shared" ca="1" si="275"/>
        <v>453</v>
      </c>
      <c r="W722" s="35">
        <f t="shared" ca="1" si="276"/>
        <v>44198.029861111114</v>
      </c>
      <c r="X722" s="6" t="str">
        <f t="shared" ca="1" si="277"/>
        <v>Late</v>
      </c>
      <c r="Y722" s="6">
        <f t="shared" ca="1" si="278"/>
        <v>2.6388888894871343E-2</v>
      </c>
      <c r="Z722" s="8">
        <f t="shared" ca="1" si="262"/>
        <v>0</v>
      </c>
      <c r="AA722" s="8">
        <f t="shared" ca="1" si="279"/>
        <v>38</v>
      </c>
      <c r="AB722" s="8">
        <f t="shared" ca="1" si="263"/>
        <v>380</v>
      </c>
    </row>
    <row r="723" spans="1:28">
      <c r="A723" s="11">
        <v>0.71527777777777801</v>
      </c>
      <c r="B723" s="34">
        <v>44197.715277777781</v>
      </c>
      <c r="C723" s="8">
        <f t="shared" ref="C723:D786" ca="1" si="280">RAND()</f>
        <v>0.89343694644373606</v>
      </c>
      <c r="D723" s="8">
        <f t="shared" ca="1" si="280"/>
        <v>2.2683067370214527E-2</v>
      </c>
      <c r="E723">
        <f t="shared" ca="1" si="264"/>
        <v>0</v>
      </c>
      <c r="F723" s="6">
        <f t="shared" ca="1" si="265"/>
        <v>0</v>
      </c>
      <c r="G723" t="str">
        <f t="shared" ca="1" si="266"/>
        <v>On Time</v>
      </c>
      <c r="H723" s="5">
        <f t="shared" ca="1" si="267"/>
        <v>0.71527777777777801</v>
      </c>
      <c r="I723">
        <f t="shared" ref="I723:J786" ca="1" si="281">RAND()</f>
        <v>0.63805818720830321</v>
      </c>
      <c r="J723">
        <f t="shared" ca="1" si="281"/>
        <v>0.45568930695950061</v>
      </c>
      <c r="K723">
        <f t="shared" ca="1" si="268"/>
        <v>22</v>
      </c>
      <c r="L723" s="5">
        <f t="shared" ca="1" si="269"/>
        <v>0.73055555555555574</v>
      </c>
      <c r="M723" s="27">
        <f t="shared" ref="M723:N786" ca="1" si="282">RAND()</f>
        <v>0.4600647233567754</v>
      </c>
      <c r="N723" s="27">
        <f t="shared" ca="1" si="282"/>
        <v>0.94048388377220526</v>
      </c>
      <c r="O723" s="8">
        <f t="shared" ca="1" si="270"/>
        <v>388</v>
      </c>
      <c r="P723" s="6">
        <f t="shared" ca="1" si="271"/>
        <v>0.26944444444444443</v>
      </c>
      <c r="Q723" s="5">
        <f t="shared" ca="1" si="272"/>
        <v>1.0000000000000002</v>
      </c>
      <c r="R723" s="27">
        <f t="shared" ref="R723:S786" ca="1" si="283">RAND()</f>
        <v>0.86298455000808882</v>
      </c>
      <c r="S723" s="27">
        <f t="shared" ca="1" si="283"/>
        <v>0.27894769913343864</v>
      </c>
      <c r="T723" s="27">
        <f t="shared" ca="1" si="273"/>
        <v>14</v>
      </c>
      <c r="U723" s="5">
        <f t="shared" ca="1" si="274"/>
        <v>1.0097222222222224</v>
      </c>
      <c r="V723" s="27">
        <f t="shared" ca="1" si="275"/>
        <v>424</v>
      </c>
      <c r="W723" s="35">
        <f t="shared" ca="1" si="276"/>
        <v>44198.009722222225</v>
      </c>
      <c r="X723" s="6" t="str">
        <f t="shared" ca="1" si="277"/>
        <v>Late</v>
      </c>
      <c r="Y723" s="6">
        <f t="shared" ca="1" si="278"/>
        <v>6.2500000058207661E-3</v>
      </c>
      <c r="Z723" s="8">
        <f t="shared" ca="1" si="262"/>
        <v>0</v>
      </c>
      <c r="AA723" s="8">
        <f t="shared" ca="1" si="279"/>
        <v>9</v>
      </c>
      <c r="AB723" s="8">
        <f t="shared" ca="1" si="263"/>
        <v>90</v>
      </c>
    </row>
    <row r="724" spans="1:28">
      <c r="A724" s="3">
        <v>0.71527777777777801</v>
      </c>
      <c r="B724" s="34">
        <v>44197.715277777781</v>
      </c>
      <c r="C724" s="8">
        <f t="shared" ca="1" si="280"/>
        <v>0.82834357312298268</v>
      </c>
      <c r="D724" s="8">
        <f t="shared" ca="1" si="280"/>
        <v>0.82520367528651106</v>
      </c>
      <c r="E724">
        <f t="shared" ca="1" si="264"/>
        <v>-6</v>
      </c>
      <c r="F724" s="6">
        <f t="shared" ca="1" si="265"/>
        <v>4.1666666666666666E-3</v>
      </c>
      <c r="G724" t="str">
        <f t="shared" ca="1" si="266"/>
        <v>Early Departure</v>
      </c>
      <c r="H724" s="5">
        <f t="shared" ca="1" si="267"/>
        <v>0.71111111111111136</v>
      </c>
      <c r="I724">
        <f t="shared" ca="1" si="281"/>
        <v>0.86595325261719824</v>
      </c>
      <c r="J724">
        <f t="shared" ca="1" si="281"/>
        <v>4.3616585976641198E-2</v>
      </c>
      <c r="K724">
        <f t="shared" ca="1" si="268"/>
        <v>11</v>
      </c>
      <c r="L724" s="5">
        <f t="shared" ca="1" si="269"/>
        <v>0.71875000000000022</v>
      </c>
      <c r="M724" s="27">
        <f t="shared" ca="1" si="282"/>
        <v>0.95582081845277356</v>
      </c>
      <c r="N724" s="27">
        <f t="shared" ca="1" si="282"/>
        <v>0.47076634309749288</v>
      </c>
      <c r="O724" s="8">
        <f t="shared" ca="1" si="270"/>
        <v>342</v>
      </c>
      <c r="P724" s="6">
        <f t="shared" ca="1" si="271"/>
        <v>0.23750000000000002</v>
      </c>
      <c r="Q724" s="5">
        <f t="shared" ca="1" si="272"/>
        <v>0.95625000000000027</v>
      </c>
      <c r="R724" s="27">
        <f t="shared" ca="1" si="283"/>
        <v>0.11879886264012829</v>
      </c>
      <c r="S724" s="27">
        <f t="shared" ca="1" si="283"/>
        <v>0.4855551439414999</v>
      </c>
      <c r="T724" s="27">
        <f t="shared" ca="1" si="273"/>
        <v>20</v>
      </c>
      <c r="U724" s="5">
        <f t="shared" ca="1" si="274"/>
        <v>0.97013888888888911</v>
      </c>
      <c r="V724" s="27">
        <f t="shared" ca="1" si="275"/>
        <v>367</v>
      </c>
      <c r="W724" s="35">
        <f t="shared" ca="1" si="276"/>
        <v>44197.970138888893</v>
      </c>
      <c r="X724" s="6" t="str">
        <f t="shared" ca="1" si="277"/>
        <v>Early Arrival</v>
      </c>
      <c r="Y724" s="6">
        <f t="shared" ca="1" si="278"/>
        <v>3.3333333325572312E-2</v>
      </c>
      <c r="Z724" s="8">
        <f t="shared" ca="1" si="262"/>
        <v>0</v>
      </c>
      <c r="AA724" s="8">
        <f t="shared" ca="1" si="279"/>
        <v>48</v>
      </c>
      <c r="AB724" s="8">
        <f t="shared" ca="1" si="263"/>
        <v>180</v>
      </c>
    </row>
    <row r="725" spans="1:28">
      <c r="A725" s="11">
        <v>0.71527777777777801</v>
      </c>
      <c r="B725" s="34">
        <v>44197.715277777781</v>
      </c>
      <c r="C725" s="8">
        <f t="shared" ca="1" si="280"/>
        <v>0.31807377328771647</v>
      </c>
      <c r="D725" s="8">
        <f t="shared" ca="1" si="280"/>
        <v>0.96663013012900123</v>
      </c>
      <c r="E725">
        <f t="shared" ca="1" si="264"/>
        <v>75</v>
      </c>
      <c r="F725" s="6">
        <f t="shared" ca="1" si="265"/>
        <v>5.2083333333333336E-2</v>
      </c>
      <c r="G725" t="str">
        <f t="shared" ca="1" si="266"/>
        <v>Late</v>
      </c>
      <c r="H725" s="5">
        <f t="shared" ca="1" si="267"/>
        <v>0.76736111111111138</v>
      </c>
      <c r="I725">
        <f t="shared" ca="1" si="281"/>
        <v>0.20066792519101351</v>
      </c>
      <c r="J725">
        <f t="shared" ca="1" si="281"/>
        <v>0.6173092776253688</v>
      </c>
      <c r="K725">
        <f t="shared" ca="1" si="268"/>
        <v>25</v>
      </c>
      <c r="L725" s="5">
        <f t="shared" ca="1" si="269"/>
        <v>0.78472222222222254</v>
      </c>
      <c r="M725" s="27">
        <f t="shared" ca="1" si="282"/>
        <v>0.65795496626538685</v>
      </c>
      <c r="N725" s="27">
        <f t="shared" ca="1" si="282"/>
        <v>0.99708352466788441</v>
      </c>
      <c r="O725" s="8">
        <f t="shared" ca="1" si="270"/>
        <v>406</v>
      </c>
      <c r="P725" s="6">
        <f t="shared" ca="1" si="271"/>
        <v>0.28194444444444444</v>
      </c>
      <c r="Q725" s="5">
        <f t="shared" ca="1" si="272"/>
        <v>1.0666666666666669</v>
      </c>
      <c r="R725" s="27">
        <f t="shared" ca="1" si="283"/>
        <v>0.66285176780086452</v>
      </c>
      <c r="S725" s="27">
        <f t="shared" ca="1" si="283"/>
        <v>0.19139757476152941</v>
      </c>
      <c r="T725" s="27">
        <f t="shared" ca="1" si="273"/>
        <v>11</v>
      </c>
      <c r="U725" s="5">
        <f t="shared" ca="1" si="274"/>
        <v>1.0743055555555558</v>
      </c>
      <c r="V725" s="27">
        <f t="shared" ca="1" si="275"/>
        <v>517</v>
      </c>
      <c r="W725" s="35">
        <f t="shared" ca="1" si="276"/>
        <v>44198.074305555558</v>
      </c>
      <c r="X725" s="6" t="str">
        <f t="shared" ca="1" si="277"/>
        <v>Late</v>
      </c>
      <c r="Y725" s="6">
        <f t="shared" ca="1" si="278"/>
        <v>7.0833333338669036E-2</v>
      </c>
      <c r="Z725" s="8">
        <f t="shared" ca="1" si="262"/>
        <v>1</v>
      </c>
      <c r="AA725" s="8">
        <f t="shared" ca="1" si="279"/>
        <v>42</v>
      </c>
      <c r="AB725" s="8">
        <f t="shared" ca="1" si="263"/>
        <v>1020</v>
      </c>
    </row>
    <row r="726" spans="1:28">
      <c r="A726" s="3">
        <v>0.71527777777777801</v>
      </c>
      <c r="B726" s="34">
        <v>44197.715277777781</v>
      </c>
      <c r="C726" s="8">
        <f t="shared" ca="1" si="280"/>
        <v>0.90011739445789607</v>
      </c>
      <c r="D726" s="8">
        <f t="shared" ca="1" si="280"/>
        <v>0.11827398735163042</v>
      </c>
      <c r="E726">
        <f t="shared" ca="1" si="264"/>
        <v>0</v>
      </c>
      <c r="F726" s="6">
        <f t="shared" ca="1" si="265"/>
        <v>0</v>
      </c>
      <c r="G726" t="str">
        <f t="shared" ca="1" si="266"/>
        <v>On Time</v>
      </c>
      <c r="H726" s="5">
        <f t="shared" ca="1" si="267"/>
        <v>0.71527777777777801</v>
      </c>
      <c r="I726">
        <f t="shared" ca="1" si="281"/>
        <v>0.55212786793847179</v>
      </c>
      <c r="J726">
        <f t="shared" ca="1" si="281"/>
        <v>0.58146215420933767</v>
      </c>
      <c r="K726">
        <f t="shared" ca="1" si="268"/>
        <v>26</v>
      </c>
      <c r="L726" s="5">
        <f t="shared" ca="1" si="269"/>
        <v>0.73333333333333361</v>
      </c>
      <c r="M726" s="27">
        <f t="shared" ca="1" si="282"/>
        <v>0.72395789870885763</v>
      </c>
      <c r="N726" s="27">
        <f t="shared" ca="1" si="282"/>
        <v>0.71595632978645285</v>
      </c>
      <c r="O726" s="8">
        <f t="shared" ca="1" si="270"/>
        <v>361</v>
      </c>
      <c r="P726" s="6">
        <f t="shared" ca="1" si="271"/>
        <v>0.25069444444444444</v>
      </c>
      <c r="Q726" s="5">
        <f t="shared" ca="1" si="272"/>
        <v>0.98402777777777806</v>
      </c>
      <c r="R726" s="27">
        <f t="shared" ca="1" si="283"/>
        <v>0.33068308931315815</v>
      </c>
      <c r="S726" s="27">
        <f t="shared" ca="1" si="283"/>
        <v>0.42553201191702927</v>
      </c>
      <c r="T726" s="27">
        <f t="shared" ca="1" si="273"/>
        <v>18</v>
      </c>
      <c r="U726" s="5">
        <f t="shared" ca="1" si="274"/>
        <v>0.99652777777777801</v>
      </c>
      <c r="V726" s="27">
        <f t="shared" ca="1" si="275"/>
        <v>405</v>
      </c>
      <c r="W726" s="35">
        <f t="shared" ca="1" si="276"/>
        <v>44197.996527777781</v>
      </c>
      <c r="X726" s="6" t="str">
        <f t="shared" ca="1" si="277"/>
        <v>Early Arrival</v>
      </c>
      <c r="Y726" s="6">
        <f t="shared" ca="1" si="278"/>
        <v>6.9444444379769266E-3</v>
      </c>
      <c r="Z726" s="8">
        <f t="shared" ca="1" si="262"/>
        <v>0</v>
      </c>
      <c r="AA726" s="8">
        <f t="shared" ca="1" si="279"/>
        <v>10</v>
      </c>
      <c r="AB726" s="8">
        <f t="shared" ca="1" si="263"/>
        <v>-100</v>
      </c>
    </row>
    <row r="727" spans="1:28">
      <c r="A727" s="11">
        <v>0.71527777777777801</v>
      </c>
      <c r="B727" s="34">
        <v>44197.715277777781</v>
      </c>
      <c r="C727" s="8">
        <f t="shared" ca="1" si="280"/>
        <v>0.6137166006981214</v>
      </c>
      <c r="D727" s="8">
        <f t="shared" ca="1" si="280"/>
        <v>5.3513250018807912E-2</v>
      </c>
      <c r="E727">
        <f t="shared" ca="1" si="264"/>
        <v>0</v>
      </c>
      <c r="F727" s="6">
        <f t="shared" ca="1" si="265"/>
        <v>0</v>
      </c>
      <c r="G727" t="str">
        <f t="shared" ca="1" si="266"/>
        <v>On Time</v>
      </c>
      <c r="H727" s="5">
        <f t="shared" ca="1" si="267"/>
        <v>0.71527777777777801</v>
      </c>
      <c r="I727">
        <f t="shared" ca="1" si="281"/>
        <v>3.1315425374326855E-2</v>
      </c>
      <c r="J727">
        <f t="shared" ca="1" si="281"/>
        <v>0.95511543919704212</v>
      </c>
      <c r="K727">
        <f t="shared" ca="1" si="268"/>
        <v>31</v>
      </c>
      <c r="L727" s="5">
        <f t="shared" ca="1" si="269"/>
        <v>0.73680555555555582</v>
      </c>
      <c r="M727" s="27">
        <f t="shared" ca="1" si="282"/>
        <v>0.33845773103155941</v>
      </c>
      <c r="N727" s="27">
        <f t="shared" ca="1" si="282"/>
        <v>0.267106080635931</v>
      </c>
      <c r="O727" s="8">
        <f t="shared" ca="1" si="270"/>
        <v>330</v>
      </c>
      <c r="P727" s="6">
        <f t="shared" ca="1" si="271"/>
        <v>0.22916666666666666</v>
      </c>
      <c r="Q727" s="5">
        <f t="shared" ca="1" si="272"/>
        <v>0.96597222222222245</v>
      </c>
      <c r="R727" s="27">
        <f t="shared" ca="1" si="283"/>
        <v>0.70272266494591384</v>
      </c>
      <c r="S727" s="27">
        <f t="shared" ca="1" si="283"/>
        <v>0.18530923207194239</v>
      </c>
      <c r="T727" s="27">
        <f t="shared" ca="1" si="273"/>
        <v>11</v>
      </c>
      <c r="U727" s="5">
        <f t="shared" ca="1" si="274"/>
        <v>0.97361111111111132</v>
      </c>
      <c r="V727" s="27">
        <f t="shared" ca="1" si="275"/>
        <v>372</v>
      </c>
      <c r="W727" s="35">
        <f t="shared" ca="1" si="276"/>
        <v>44197.973611111112</v>
      </c>
      <c r="X727" s="6" t="str">
        <f t="shared" ca="1" si="277"/>
        <v>Early Arrival</v>
      </c>
      <c r="Y727" s="6">
        <f t="shared" ca="1" si="278"/>
        <v>2.9861111106583849E-2</v>
      </c>
      <c r="Z727" s="8">
        <f t="shared" ca="1" si="262"/>
        <v>0</v>
      </c>
      <c r="AA727" s="8">
        <f t="shared" ca="1" si="279"/>
        <v>43</v>
      </c>
      <c r="AB727" s="8">
        <f t="shared" ca="1" si="263"/>
        <v>130</v>
      </c>
    </row>
    <row r="728" spans="1:28">
      <c r="A728" s="3">
        <v>0.71527777777777801</v>
      </c>
      <c r="B728" s="34">
        <v>44197.715277777781</v>
      </c>
      <c r="C728" s="8">
        <f t="shared" ca="1" si="280"/>
        <v>0.89775635181680191</v>
      </c>
      <c r="D728" s="8">
        <f t="shared" ca="1" si="280"/>
        <v>0.7825706774020913</v>
      </c>
      <c r="E728">
        <f t="shared" ca="1" si="264"/>
        <v>0</v>
      </c>
      <c r="F728" s="6">
        <f t="shared" ca="1" si="265"/>
        <v>0</v>
      </c>
      <c r="G728" t="str">
        <f t="shared" ca="1" si="266"/>
        <v>On Time</v>
      </c>
      <c r="H728" s="5">
        <f t="shared" ca="1" si="267"/>
        <v>0.71527777777777801</v>
      </c>
      <c r="I728">
        <f t="shared" ca="1" si="281"/>
        <v>0.70011841458727908</v>
      </c>
      <c r="J728">
        <f t="shared" ca="1" si="281"/>
        <v>0.22379589104719122</v>
      </c>
      <c r="K728">
        <f t="shared" ca="1" si="268"/>
        <v>16</v>
      </c>
      <c r="L728" s="5">
        <f t="shared" ca="1" si="269"/>
        <v>0.72638888888888908</v>
      </c>
      <c r="M728" s="27">
        <f t="shared" ca="1" si="282"/>
        <v>0.95147336628933787</v>
      </c>
      <c r="N728" s="27">
        <f t="shared" ca="1" si="282"/>
        <v>0.42103516282926134</v>
      </c>
      <c r="O728" s="8">
        <f t="shared" ca="1" si="270"/>
        <v>339</v>
      </c>
      <c r="P728" s="6">
        <f t="shared" ca="1" si="271"/>
        <v>0.23541666666666669</v>
      </c>
      <c r="Q728" s="5">
        <f t="shared" ca="1" si="272"/>
        <v>0.9618055555555558</v>
      </c>
      <c r="R728" s="27">
        <f t="shared" ca="1" si="283"/>
        <v>0.62597802560792148</v>
      </c>
      <c r="S728" s="27">
        <f t="shared" ca="1" si="283"/>
        <v>6.6434519052303131E-2</v>
      </c>
      <c r="T728" s="27">
        <f t="shared" ca="1" si="273"/>
        <v>8</v>
      </c>
      <c r="U728" s="5">
        <f t="shared" ca="1" si="274"/>
        <v>0.96736111111111134</v>
      </c>
      <c r="V728" s="27">
        <f t="shared" ca="1" si="275"/>
        <v>363</v>
      </c>
      <c r="W728" s="35">
        <f t="shared" ca="1" si="276"/>
        <v>44197.967361111114</v>
      </c>
      <c r="X728" s="6" t="str">
        <f t="shared" ca="1" si="277"/>
        <v>Early Arrival</v>
      </c>
      <c r="Y728" s="6">
        <f t="shared" ca="1" si="278"/>
        <v>3.6111111105128657E-2</v>
      </c>
      <c r="Z728" s="8">
        <f t="shared" ca="1" si="262"/>
        <v>0</v>
      </c>
      <c r="AA728" s="8">
        <f t="shared" ca="1" si="279"/>
        <v>52</v>
      </c>
      <c r="AB728" s="8">
        <f t="shared" ca="1" si="263"/>
        <v>220</v>
      </c>
    </row>
    <row r="729" spans="1:28">
      <c r="A729" s="11">
        <v>0.71527777777777801</v>
      </c>
      <c r="B729" s="34">
        <v>44197.715277777781</v>
      </c>
      <c r="C729" s="8">
        <f t="shared" ca="1" si="280"/>
        <v>0.93080612544507368</v>
      </c>
      <c r="D729" s="8">
        <f t="shared" ca="1" si="280"/>
        <v>8.0192866212012159E-3</v>
      </c>
      <c r="E729">
        <f t="shared" ca="1" si="264"/>
        <v>0</v>
      </c>
      <c r="F729" s="6">
        <f t="shared" ca="1" si="265"/>
        <v>0</v>
      </c>
      <c r="G729" t="str">
        <f t="shared" ca="1" si="266"/>
        <v>On Time</v>
      </c>
      <c r="H729" s="5">
        <f t="shared" ca="1" si="267"/>
        <v>0.71527777777777801</v>
      </c>
      <c r="I729">
        <f t="shared" ca="1" si="281"/>
        <v>0.18422323620551673</v>
      </c>
      <c r="J729">
        <f t="shared" ca="1" si="281"/>
        <v>0.9307883367960692</v>
      </c>
      <c r="K729">
        <f t="shared" ca="1" si="268"/>
        <v>30</v>
      </c>
      <c r="L729" s="5">
        <f t="shared" ca="1" si="269"/>
        <v>0.73611111111111138</v>
      </c>
      <c r="M729" s="27">
        <f t="shared" ca="1" si="282"/>
        <v>0.13311841974838945</v>
      </c>
      <c r="N729" s="27">
        <f t="shared" ca="1" si="282"/>
        <v>0.78467730868684404</v>
      </c>
      <c r="O729" s="8">
        <f t="shared" ca="1" si="270"/>
        <v>354</v>
      </c>
      <c r="P729" s="6">
        <f t="shared" ca="1" si="271"/>
        <v>0.24583333333333335</v>
      </c>
      <c r="Q729" s="5">
        <f t="shared" ca="1" si="272"/>
        <v>0.98194444444444473</v>
      </c>
      <c r="R729" s="27">
        <f t="shared" ca="1" si="283"/>
        <v>0.36507890013875066</v>
      </c>
      <c r="S729" s="27">
        <f t="shared" ca="1" si="283"/>
        <v>0.34529127758659095</v>
      </c>
      <c r="T729" s="27">
        <f t="shared" ca="1" si="273"/>
        <v>16</v>
      </c>
      <c r="U729" s="5">
        <f t="shared" ca="1" si="274"/>
        <v>0.9930555555555558</v>
      </c>
      <c r="V729" s="27">
        <f t="shared" ca="1" si="275"/>
        <v>400</v>
      </c>
      <c r="W729" s="35">
        <f t="shared" ca="1" si="276"/>
        <v>44197.993055555562</v>
      </c>
      <c r="X729" s="6" t="str">
        <f t="shared" ca="1" si="277"/>
        <v>Early Arrival</v>
      </c>
      <c r="Y729" s="6">
        <f t="shared" ca="1" si="278"/>
        <v>1.041666665696539E-2</v>
      </c>
      <c r="Z729" s="8">
        <f t="shared" ca="1" si="262"/>
        <v>0</v>
      </c>
      <c r="AA729" s="8">
        <f t="shared" ca="1" si="279"/>
        <v>15</v>
      </c>
      <c r="AB729" s="8">
        <f t="shared" ca="1" si="263"/>
        <v>-150</v>
      </c>
    </row>
    <row r="730" spans="1:28">
      <c r="A730" s="3">
        <v>0.71527777777777801</v>
      </c>
      <c r="B730" s="34">
        <v>44197.715277777781</v>
      </c>
      <c r="C730" s="8">
        <f t="shared" ca="1" si="280"/>
        <v>0.31042540747764824</v>
      </c>
      <c r="D730" s="8">
        <f t="shared" ca="1" si="280"/>
        <v>0.12329864912983624</v>
      </c>
      <c r="E730">
        <f t="shared" ca="1" si="264"/>
        <v>3</v>
      </c>
      <c r="F730" s="6">
        <f t="shared" ca="1" si="265"/>
        <v>2.0833333333333333E-3</v>
      </c>
      <c r="G730" t="str">
        <f t="shared" ca="1" si="266"/>
        <v>Late</v>
      </c>
      <c r="H730" s="5">
        <f t="shared" ca="1" si="267"/>
        <v>0.71736111111111134</v>
      </c>
      <c r="I730">
        <f t="shared" ca="1" si="281"/>
        <v>0.48222065079516074</v>
      </c>
      <c r="J730">
        <f t="shared" ca="1" si="281"/>
        <v>0.27483944345259648</v>
      </c>
      <c r="K730">
        <f t="shared" ca="1" si="268"/>
        <v>17</v>
      </c>
      <c r="L730" s="5">
        <f t="shared" ca="1" si="269"/>
        <v>0.72916666666666685</v>
      </c>
      <c r="M730" s="27">
        <f t="shared" ca="1" si="282"/>
        <v>0.67938901171463584</v>
      </c>
      <c r="N730" s="27">
        <f t="shared" ca="1" si="282"/>
        <v>0.35012704627620628</v>
      </c>
      <c r="O730" s="8">
        <f t="shared" ca="1" si="270"/>
        <v>335</v>
      </c>
      <c r="P730" s="6">
        <f t="shared" ca="1" si="271"/>
        <v>0.23263888888888887</v>
      </c>
      <c r="Q730" s="5">
        <f t="shared" ca="1" si="272"/>
        <v>0.96180555555555569</v>
      </c>
      <c r="R730" s="27">
        <f t="shared" ca="1" si="283"/>
        <v>0.67586329640585197</v>
      </c>
      <c r="S730" s="27">
        <f t="shared" ca="1" si="283"/>
        <v>0.89216791094177517</v>
      </c>
      <c r="T730" s="27">
        <f t="shared" ca="1" si="273"/>
        <v>40</v>
      </c>
      <c r="U730" s="5">
        <f t="shared" ca="1" si="274"/>
        <v>0.98958333333333348</v>
      </c>
      <c r="V730" s="27">
        <f t="shared" ca="1" si="275"/>
        <v>395</v>
      </c>
      <c r="W730" s="35">
        <f t="shared" ca="1" si="276"/>
        <v>44197.989583333336</v>
      </c>
      <c r="X730" s="6" t="str">
        <f t="shared" ca="1" si="277"/>
        <v>Early Arrival</v>
      </c>
      <c r="Y730" s="6">
        <f t="shared" ca="1" si="278"/>
        <v>1.3888888883229811E-2</v>
      </c>
      <c r="Z730" s="8">
        <f t="shared" ca="1" si="262"/>
        <v>0</v>
      </c>
      <c r="AA730" s="8">
        <f t="shared" ca="1" si="279"/>
        <v>20</v>
      </c>
      <c r="AB730" s="8">
        <f t="shared" ca="1" si="263"/>
        <v>-200</v>
      </c>
    </row>
    <row r="731" spans="1:28">
      <c r="A731" s="11">
        <v>0.71527777777777801</v>
      </c>
      <c r="B731" s="34">
        <v>44197.715277777781</v>
      </c>
      <c r="C731" s="8">
        <f t="shared" ca="1" si="280"/>
        <v>0.92757978145062303</v>
      </c>
      <c r="D731" s="8">
        <f t="shared" ca="1" si="280"/>
        <v>0.6912238676919884</v>
      </c>
      <c r="E731">
        <f t="shared" ca="1" si="264"/>
        <v>0</v>
      </c>
      <c r="F731" s="6">
        <f t="shared" ca="1" si="265"/>
        <v>0</v>
      </c>
      <c r="G731" t="str">
        <f t="shared" ca="1" si="266"/>
        <v>On Time</v>
      </c>
      <c r="H731" s="5">
        <f t="shared" ca="1" si="267"/>
        <v>0.71527777777777801</v>
      </c>
      <c r="I731">
        <f t="shared" ca="1" si="281"/>
        <v>0.70110270819611875</v>
      </c>
      <c r="J731">
        <f t="shared" ca="1" si="281"/>
        <v>0.75495415449527759</v>
      </c>
      <c r="K731">
        <f t="shared" ca="1" si="268"/>
        <v>33</v>
      </c>
      <c r="L731" s="5">
        <f t="shared" ca="1" si="269"/>
        <v>0.73819444444444471</v>
      </c>
      <c r="M731" s="27">
        <f t="shared" ca="1" si="282"/>
        <v>0.37342661312937453</v>
      </c>
      <c r="N731" s="27">
        <f t="shared" ca="1" si="282"/>
        <v>0.39476015622522631</v>
      </c>
      <c r="O731" s="8">
        <f t="shared" ca="1" si="270"/>
        <v>338</v>
      </c>
      <c r="P731" s="6">
        <f t="shared" ca="1" si="271"/>
        <v>0.23472222222222219</v>
      </c>
      <c r="Q731" s="5">
        <f t="shared" ca="1" si="272"/>
        <v>0.97291666666666687</v>
      </c>
      <c r="R731" s="27">
        <f t="shared" ca="1" si="283"/>
        <v>0.71092417988794088</v>
      </c>
      <c r="S731" s="27">
        <f t="shared" ca="1" si="283"/>
        <v>0.63018801853877149</v>
      </c>
      <c r="T731" s="27">
        <f t="shared" ca="1" si="273"/>
        <v>26</v>
      </c>
      <c r="U731" s="5">
        <f t="shared" ca="1" si="274"/>
        <v>0.99097222222222248</v>
      </c>
      <c r="V731" s="27">
        <f t="shared" ca="1" si="275"/>
        <v>397</v>
      </c>
      <c r="W731" s="35">
        <f t="shared" ca="1" si="276"/>
        <v>44197.990972222222</v>
      </c>
      <c r="X731" s="6" t="str">
        <f t="shared" ca="1" si="277"/>
        <v>Early Arrival</v>
      </c>
      <c r="Y731" s="6">
        <f t="shared" ca="1" si="278"/>
        <v>1.2499999997089617E-2</v>
      </c>
      <c r="Z731" s="8">
        <f t="shared" ca="1" si="262"/>
        <v>0</v>
      </c>
      <c r="AA731" s="8">
        <f t="shared" ca="1" si="279"/>
        <v>18</v>
      </c>
      <c r="AB731" s="8">
        <f t="shared" ca="1" si="263"/>
        <v>-180</v>
      </c>
    </row>
    <row r="732" spans="1:28">
      <c r="A732" s="3">
        <v>0.71527777777777801</v>
      </c>
      <c r="B732" s="34">
        <v>44197.715277777781</v>
      </c>
      <c r="C732" s="8">
        <f t="shared" ca="1" si="280"/>
        <v>0.94934844251710981</v>
      </c>
      <c r="D732" s="8">
        <f t="shared" ca="1" si="280"/>
        <v>0.59176274763589398</v>
      </c>
      <c r="E732">
        <f t="shared" ca="1" si="264"/>
        <v>0</v>
      </c>
      <c r="F732" s="6">
        <f t="shared" ca="1" si="265"/>
        <v>0</v>
      </c>
      <c r="G732" t="str">
        <f t="shared" ca="1" si="266"/>
        <v>On Time</v>
      </c>
      <c r="H732" s="5">
        <f t="shared" ca="1" si="267"/>
        <v>0.71527777777777801</v>
      </c>
      <c r="I732">
        <f t="shared" ca="1" si="281"/>
        <v>0.39673983035066229</v>
      </c>
      <c r="J732">
        <f t="shared" ca="1" si="281"/>
        <v>0.22142130529091353</v>
      </c>
      <c r="K732">
        <f t="shared" ca="1" si="268"/>
        <v>16</v>
      </c>
      <c r="L732" s="5">
        <f t="shared" ca="1" si="269"/>
        <v>0.72638888888888908</v>
      </c>
      <c r="M732" s="27">
        <f t="shared" ca="1" si="282"/>
        <v>0.68007999132977093</v>
      </c>
      <c r="N732" s="27">
        <f t="shared" ca="1" si="282"/>
        <v>0.20056539105893045</v>
      </c>
      <c r="O732" s="8">
        <f t="shared" ca="1" si="270"/>
        <v>327</v>
      </c>
      <c r="P732" s="6">
        <f t="shared" ca="1" si="271"/>
        <v>0.22708333333333333</v>
      </c>
      <c r="Q732" s="5">
        <f t="shared" ca="1" si="272"/>
        <v>0.95347222222222239</v>
      </c>
      <c r="R732" s="27">
        <f t="shared" ca="1" si="283"/>
        <v>0.62423946310796319</v>
      </c>
      <c r="S732" s="27">
        <f t="shared" ca="1" si="283"/>
        <v>0.41495325514263637</v>
      </c>
      <c r="T732" s="27">
        <f t="shared" ca="1" si="273"/>
        <v>18</v>
      </c>
      <c r="U732" s="5">
        <f t="shared" ca="1" si="274"/>
        <v>0.96597222222222234</v>
      </c>
      <c r="V732" s="27">
        <f t="shared" ca="1" si="275"/>
        <v>361</v>
      </c>
      <c r="W732" s="35">
        <f t="shared" ca="1" si="276"/>
        <v>44197.965972222228</v>
      </c>
      <c r="X732" s="6" t="str">
        <f t="shared" ca="1" si="277"/>
        <v>Early Arrival</v>
      </c>
      <c r="Y732" s="6">
        <f t="shared" ca="1" si="278"/>
        <v>3.7499999991268851E-2</v>
      </c>
      <c r="Z732" s="8">
        <f t="shared" ca="1" si="262"/>
        <v>0</v>
      </c>
      <c r="AA732" s="8">
        <f t="shared" ca="1" si="279"/>
        <v>54</v>
      </c>
      <c r="AB732" s="8">
        <f t="shared" ca="1" si="263"/>
        <v>240</v>
      </c>
    </row>
    <row r="733" spans="1:28">
      <c r="A733" s="11">
        <v>0.71527777777777801</v>
      </c>
      <c r="B733" s="34">
        <v>44197.715277777781</v>
      </c>
      <c r="C733" s="8">
        <f t="shared" ca="1" si="280"/>
        <v>0.34577745614820676</v>
      </c>
      <c r="D733" s="8">
        <f t="shared" ca="1" si="280"/>
        <v>0.48347863770749</v>
      </c>
      <c r="E733">
        <f t="shared" ca="1" si="264"/>
        <v>14</v>
      </c>
      <c r="F733" s="6">
        <f t="shared" ca="1" si="265"/>
        <v>9.7222222222222224E-3</v>
      </c>
      <c r="G733" t="str">
        <f t="shared" ca="1" si="266"/>
        <v>Late</v>
      </c>
      <c r="H733" s="5">
        <f t="shared" ca="1" si="267"/>
        <v>0.7250000000000002</v>
      </c>
      <c r="I733">
        <f t="shared" ca="1" si="281"/>
        <v>0.5976322247779734</v>
      </c>
      <c r="J733">
        <f t="shared" ca="1" si="281"/>
        <v>0.44315746411462509</v>
      </c>
      <c r="K733">
        <f t="shared" ca="1" si="268"/>
        <v>22</v>
      </c>
      <c r="L733" s="5">
        <f t="shared" ca="1" si="269"/>
        <v>0.74027777777777792</v>
      </c>
      <c r="M733" s="27">
        <f t="shared" ca="1" si="282"/>
        <v>0.55663310659750043</v>
      </c>
      <c r="N733" s="27">
        <f t="shared" ca="1" si="282"/>
        <v>0.44119913558760582</v>
      </c>
      <c r="O733" s="8">
        <f t="shared" ca="1" si="270"/>
        <v>341</v>
      </c>
      <c r="P733" s="6">
        <f t="shared" ca="1" si="271"/>
        <v>0.23680555555555557</v>
      </c>
      <c r="Q733" s="5">
        <f t="shared" ca="1" si="272"/>
        <v>0.97708333333333353</v>
      </c>
      <c r="R733" s="27">
        <f t="shared" ca="1" si="283"/>
        <v>0.66753527127511658</v>
      </c>
      <c r="S733" s="27">
        <f t="shared" ca="1" si="283"/>
        <v>0.61497996300231794</v>
      </c>
      <c r="T733" s="27">
        <f t="shared" ca="1" si="273"/>
        <v>25</v>
      </c>
      <c r="U733" s="5">
        <f t="shared" ca="1" si="274"/>
        <v>0.99444444444444469</v>
      </c>
      <c r="V733" s="27">
        <f t="shared" ca="1" si="275"/>
        <v>402</v>
      </c>
      <c r="W733" s="35">
        <f t="shared" ca="1" si="276"/>
        <v>44197.994444444448</v>
      </c>
      <c r="X733" s="6" t="str">
        <f t="shared" ca="1" si="277"/>
        <v>Early Arrival</v>
      </c>
      <c r="Y733" s="6">
        <f t="shared" ca="1" si="278"/>
        <v>9.0277777708251961E-3</v>
      </c>
      <c r="Z733" s="8">
        <f t="shared" ca="1" si="262"/>
        <v>0</v>
      </c>
      <c r="AA733" s="8">
        <f t="shared" ca="1" si="279"/>
        <v>13</v>
      </c>
      <c r="AB733" s="8">
        <f t="shared" ca="1" si="263"/>
        <v>-130</v>
      </c>
    </row>
    <row r="734" spans="1:28">
      <c r="A734" s="3">
        <v>0.71527777777777801</v>
      </c>
      <c r="B734" s="34">
        <v>44197.715277777781</v>
      </c>
      <c r="C734" s="8">
        <f t="shared" ca="1" si="280"/>
        <v>2.2887662505508444E-2</v>
      </c>
      <c r="D734" s="8">
        <f t="shared" ca="1" si="280"/>
        <v>0.70126326483985879</v>
      </c>
      <c r="E734">
        <f t="shared" ca="1" si="264"/>
        <v>26</v>
      </c>
      <c r="F734" s="6">
        <f t="shared" ca="1" si="265"/>
        <v>1.8055555555555557E-2</v>
      </c>
      <c r="G734" t="str">
        <f t="shared" ca="1" si="266"/>
        <v>Late</v>
      </c>
      <c r="H734" s="5">
        <f t="shared" ca="1" si="267"/>
        <v>0.73333333333333361</v>
      </c>
      <c r="I734">
        <f t="shared" ca="1" si="281"/>
        <v>0.13270921143772396</v>
      </c>
      <c r="J734">
        <f t="shared" ca="1" si="281"/>
        <v>0.39037260559924025</v>
      </c>
      <c r="K734">
        <f t="shared" ca="1" si="268"/>
        <v>20</v>
      </c>
      <c r="L734" s="5">
        <f t="shared" ca="1" si="269"/>
        <v>0.74722222222222245</v>
      </c>
      <c r="M734" s="27">
        <f t="shared" ca="1" si="282"/>
        <v>0.31776300367778965</v>
      </c>
      <c r="N734" s="27">
        <f t="shared" ca="1" si="282"/>
        <v>0.32068037925240933</v>
      </c>
      <c r="O734" s="8">
        <f t="shared" ca="1" si="270"/>
        <v>333</v>
      </c>
      <c r="P734" s="6">
        <f t="shared" ca="1" si="271"/>
        <v>0.23124999999999998</v>
      </c>
      <c r="Q734" s="5">
        <f t="shared" ca="1" si="272"/>
        <v>0.97847222222222241</v>
      </c>
      <c r="R734" s="27">
        <f t="shared" ca="1" si="283"/>
        <v>0.69537333414809044</v>
      </c>
      <c r="S734" s="27">
        <f t="shared" ca="1" si="283"/>
        <v>0.75902735954354517</v>
      </c>
      <c r="T734" s="27">
        <f t="shared" ca="1" si="273"/>
        <v>31</v>
      </c>
      <c r="U734" s="5">
        <f t="shared" ca="1" si="274"/>
        <v>1.0000000000000002</v>
      </c>
      <c r="V734" s="27">
        <f t="shared" ca="1" si="275"/>
        <v>410</v>
      </c>
      <c r="W734" s="35">
        <f t="shared" ca="1" si="276"/>
        <v>44198</v>
      </c>
      <c r="X734" s="6" t="str">
        <f t="shared" ca="1" si="277"/>
        <v>Early Arrival</v>
      </c>
      <c r="Y734" s="6">
        <f t="shared" ca="1" si="278"/>
        <v>3.4722222189884633E-3</v>
      </c>
      <c r="Z734" s="8">
        <f t="shared" ca="1" si="262"/>
        <v>0</v>
      </c>
      <c r="AA734" s="8">
        <f t="shared" ca="1" si="279"/>
        <v>5</v>
      </c>
      <c r="AB734" s="8">
        <f t="shared" ca="1" si="263"/>
        <v>-50</v>
      </c>
    </row>
    <row r="735" spans="1:28">
      <c r="A735" s="11">
        <v>0.71527777777777801</v>
      </c>
      <c r="B735" s="34">
        <v>44197.715277777781</v>
      </c>
      <c r="C735" s="8">
        <f t="shared" ca="1" si="280"/>
        <v>0.92171951680833297</v>
      </c>
      <c r="D735" s="8">
        <f t="shared" ca="1" si="280"/>
        <v>0.39679811264392528</v>
      </c>
      <c r="E735">
        <f t="shared" ca="1" si="264"/>
        <v>0</v>
      </c>
      <c r="F735" s="6">
        <f t="shared" ca="1" si="265"/>
        <v>0</v>
      </c>
      <c r="G735" t="str">
        <f t="shared" ca="1" si="266"/>
        <v>On Time</v>
      </c>
      <c r="H735" s="5">
        <f t="shared" ca="1" si="267"/>
        <v>0.71527777777777801</v>
      </c>
      <c r="I735">
        <f t="shared" ca="1" si="281"/>
        <v>0.74567012188029025</v>
      </c>
      <c r="J735">
        <f t="shared" ca="1" si="281"/>
        <v>0.64881509536951365</v>
      </c>
      <c r="K735">
        <f t="shared" ca="1" si="268"/>
        <v>29</v>
      </c>
      <c r="L735" s="5">
        <f t="shared" ca="1" si="269"/>
        <v>0.73541666666666694</v>
      </c>
      <c r="M735" s="27">
        <f t="shared" ca="1" si="282"/>
        <v>0.99938798739436618</v>
      </c>
      <c r="N735" s="27">
        <f t="shared" ca="1" si="282"/>
        <v>0.65352862377516963</v>
      </c>
      <c r="O735" s="8">
        <f t="shared" ca="1" si="270"/>
        <v>355</v>
      </c>
      <c r="P735" s="6">
        <f t="shared" ca="1" si="271"/>
        <v>0.24652777777777779</v>
      </c>
      <c r="Q735" s="5">
        <f t="shared" ca="1" si="272"/>
        <v>0.98194444444444473</v>
      </c>
      <c r="R735" s="27">
        <f t="shared" ca="1" si="283"/>
        <v>0.57623601331701912</v>
      </c>
      <c r="S735" s="27">
        <f t="shared" ca="1" si="283"/>
        <v>0.47009758715940486</v>
      </c>
      <c r="T735" s="27">
        <f t="shared" ca="1" si="273"/>
        <v>20</v>
      </c>
      <c r="U735" s="5">
        <f t="shared" ca="1" si="274"/>
        <v>0.99583333333333357</v>
      </c>
      <c r="V735" s="27">
        <f t="shared" ca="1" si="275"/>
        <v>404</v>
      </c>
      <c r="W735" s="35">
        <f t="shared" ca="1" si="276"/>
        <v>44197.995833333334</v>
      </c>
      <c r="X735" s="6" t="str">
        <f t="shared" ca="1" si="277"/>
        <v>Early Arrival</v>
      </c>
      <c r="Y735" s="6">
        <f t="shared" ca="1" si="278"/>
        <v>7.6388888846850023E-3</v>
      </c>
      <c r="Z735" s="8">
        <f t="shared" ca="1" si="262"/>
        <v>0</v>
      </c>
      <c r="AA735" s="8">
        <f t="shared" ca="1" si="279"/>
        <v>11</v>
      </c>
      <c r="AB735" s="8">
        <f t="shared" ca="1" si="263"/>
        <v>-110</v>
      </c>
    </row>
    <row r="736" spans="1:28">
      <c r="A736" s="3">
        <v>0.71527777777777801</v>
      </c>
      <c r="B736" s="34">
        <v>44197.715277777781</v>
      </c>
      <c r="C736" s="8">
        <f t="shared" ca="1" si="280"/>
        <v>0.59157170722955976</v>
      </c>
      <c r="D736" s="8">
        <f t="shared" ca="1" si="280"/>
        <v>0.13945772227355424</v>
      </c>
      <c r="E736">
        <f t="shared" ca="1" si="264"/>
        <v>0</v>
      </c>
      <c r="F736" s="6">
        <f t="shared" ca="1" si="265"/>
        <v>0</v>
      </c>
      <c r="G736" t="str">
        <f t="shared" ca="1" si="266"/>
        <v>On Time</v>
      </c>
      <c r="H736" s="5">
        <f t="shared" ca="1" si="267"/>
        <v>0.71527777777777801</v>
      </c>
      <c r="I736">
        <f t="shared" ca="1" si="281"/>
        <v>0.14533193875677375</v>
      </c>
      <c r="J736">
        <f t="shared" ca="1" si="281"/>
        <v>0.4793284903207965</v>
      </c>
      <c r="K736">
        <f t="shared" ca="1" si="268"/>
        <v>22</v>
      </c>
      <c r="L736" s="5">
        <f t="shared" ca="1" si="269"/>
        <v>0.73055555555555574</v>
      </c>
      <c r="M736" s="27">
        <f t="shared" ca="1" si="282"/>
        <v>0.93101560940875872</v>
      </c>
      <c r="N736" s="27">
        <f t="shared" ca="1" si="282"/>
        <v>0.5163575131791015</v>
      </c>
      <c r="O736" s="8">
        <f t="shared" ca="1" si="270"/>
        <v>345</v>
      </c>
      <c r="P736" s="6">
        <f t="shared" ca="1" si="271"/>
        <v>0.23958333333333334</v>
      </c>
      <c r="Q736" s="5">
        <f t="shared" ca="1" si="272"/>
        <v>0.97013888888888911</v>
      </c>
      <c r="R736" s="27">
        <f t="shared" ca="1" si="283"/>
        <v>0.84883480622435659</v>
      </c>
      <c r="S736" s="27">
        <f t="shared" ca="1" si="283"/>
        <v>9.0402917788191983E-2</v>
      </c>
      <c r="T736" s="27">
        <f t="shared" ca="1" si="273"/>
        <v>8</v>
      </c>
      <c r="U736" s="5">
        <f t="shared" ca="1" si="274"/>
        <v>0.97569444444444464</v>
      </c>
      <c r="V736" s="27">
        <f t="shared" ca="1" si="275"/>
        <v>375</v>
      </c>
      <c r="W736" s="35">
        <f t="shared" ca="1" si="276"/>
        <v>44197.975694444445</v>
      </c>
      <c r="X736" s="6" t="str">
        <f t="shared" ca="1" si="277"/>
        <v>Early Arrival</v>
      </c>
      <c r="Y736" s="6">
        <f t="shared" ca="1" si="278"/>
        <v>2.7777777773735579E-2</v>
      </c>
      <c r="Z736" s="8">
        <f t="shared" ca="1" si="262"/>
        <v>0</v>
      </c>
      <c r="AA736" s="8">
        <f t="shared" ca="1" si="279"/>
        <v>40</v>
      </c>
      <c r="AB736" s="8">
        <f t="shared" ca="1" si="263"/>
        <v>100</v>
      </c>
    </row>
    <row r="737" spans="1:28">
      <c r="A737" s="11">
        <v>0.71527777777777801</v>
      </c>
      <c r="B737" s="34">
        <v>44197.715277777781</v>
      </c>
      <c r="C737" s="8">
        <f t="shared" ca="1" si="280"/>
        <v>3.8201227010611571E-2</v>
      </c>
      <c r="D737" s="8">
        <f t="shared" ca="1" si="280"/>
        <v>0.86608136595563268</v>
      </c>
      <c r="E737">
        <f t="shared" ca="1" si="264"/>
        <v>44</v>
      </c>
      <c r="F737" s="6">
        <f t="shared" ca="1" si="265"/>
        <v>3.0555555555555555E-2</v>
      </c>
      <c r="G737" t="str">
        <f t="shared" ca="1" si="266"/>
        <v>Late</v>
      </c>
      <c r="H737" s="5">
        <f t="shared" ca="1" si="267"/>
        <v>0.74583333333333357</v>
      </c>
      <c r="I737">
        <f t="shared" ca="1" si="281"/>
        <v>0.33727490052798592</v>
      </c>
      <c r="J737">
        <f t="shared" ca="1" si="281"/>
        <v>0.27453475783270265</v>
      </c>
      <c r="K737">
        <f t="shared" ca="1" si="268"/>
        <v>17</v>
      </c>
      <c r="L737" s="5">
        <f t="shared" ca="1" si="269"/>
        <v>0.75763888888888908</v>
      </c>
      <c r="M737" s="27">
        <f t="shared" ca="1" si="282"/>
        <v>0.45014738149977718</v>
      </c>
      <c r="N737" s="27">
        <f t="shared" ca="1" si="282"/>
        <v>0.68891036033003317</v>
      </c>
      <c r="O737" s="8">
        <f t="shared" ca="1" si="270"/>
        <v>358</v>
      </c>
      <c r="P737" s="6">
        <f t="shared" ca="1" si="271"/>
        <v>0.24861111111111112</v>
      </c>
      <c r="Q737" s="5">
        <f t="shared" ca="1" si="272"/>
        <v>1.0062500000000001</v>
      </c>
      <c r="R737" s="27">
        <f t="shared" ca="1" si="283"/>
        <v>0.90993636652215115</v>
      </c>
      <c r="S737" s="27">
        <f t="shared" ca="1" si="283"/>
        <v>0.66490512533299551</v>
      </c>
      <c r="T737" s="27">
        <f t="shared" ca="1" si="273"/>
        <v>27</v>
      </c>
      <c r="U737" s="5">
        <f t="shared" ca="1" si="274"/>
        <v>1.0250000000000001</v>
      </c>
      <c r="V737" s="27">
        <f t="shared" ca="1" si="275"/>
        <v>446</v>
      </c>
      <c r="W737" s="35">
        <f t="shared" ca="1" si="276"/>
        <v>44198.025000000001</v>
      </c>
      <c r="X737" s="6" t="str">
        <f t="shared" ca="1" si="277"/>
        <v>Late</v>
      </c>
      <c r="Y737" s="6">
        <f t="shared" ca="1" si="278"/>
        <v>2.1527777782466728E-2</v>
      </c>
      <c r="Z737" s="8">
        <f t="shared" ca="1" si="262"/>
        <v>0</v>
      </c>
      <c r="AA737" s="8">
        <f t="shared" ca="1" si="279"/>
        <v>31</v>
      </c>
      <c r="AB737" s="8">
        <f t="shared" ca="1" si="263"/>
        <v>310</v>
      </c>
    </row>
    <row r="738" spans="1:28">
      <c r="A738" s="3">
        <v>0.71527777777777801</v>
      </c>
      <c r="B738" s="34">
        <v>44197.715277777781</v>
      </c>
      <c r="C738" s="8">
        <f t="shared" ca="1" si="280"/>
        <v>0.322275423986496</v>
      </c>
      <c r="D738" s="8">
        <f t="shared" ca="1" si="280"/>
        <v>0.25982472855463334</v>
      </c>
      <c r="E738">
        <f t="shared" ca="1" si="264"/>
        <v>7</v>
      </c>
      <c r="F738" s="6">
        <f t="shared" ca="1" si="265"/>
        <v>4.8611111111111112E-3</v>
      </c>
      <c r="G738" t="str">
        <f t="shared" ca="1" si="266"/>
        <v>Late</v>
      </c>
      <c r="H738" s="5">
        <f t="shared" ca="1" si="267"/>
        <v>0.72013888888888911</v>
      </c>
      <c r="I738">
        <f t="shared" ca="1" si="281"/>
        <v>0.33523940544326769</v>
      </c>
      <c r="J738">
        <f t="shared" ca="1" si="281"/>
        <v>0.74560006927744193</v>
      </c>
      <c r="K738">
        <f t="shared" ca="1" si="268"/>
        <v>32</v>
      </c>
      <c r="L738" s="5">
        <f t="shared" ca="1" si="269"/>
        <v>0.74236111111111136</v>
      </c>
      <c r="M738" s="27">
        <f t="shared" ca="1" si="282"/>
        <v>0.99560094566763557</v>
      </c>
      <c r="N738" s="27">
        <f t="shared" ca="1" si="282"/>
        <v>0.6980745206077944</v>
      </c>
      <c r="O738" s="8">
        <f t="shared" ca="1" si="270"/>
        <v>359</v>
      </c>
      <c r="P738" s="6">
        <f t="shared" ca="1" si="271"/>
        <v>0.24930555555555556</v>
      </c>
      <c r="Q738" s="5">
        <f t="shared" ca="1" si="272"/>
        <v>0.99166666666666692</v>
      </c>
      <c r="R738" s="27">
        <f t="shared" ca="1" si="283"/>
        <v>0.84087468610363614</v>
      </c>
      <c r="S738" s="27">
        <f t="shared" ca="1" si="283"/>
        <v>0.9217173453523011</v>
      </c>
      <c r="T738" s="27">
        <f t="shared" ca="1" si="273"/>
        <v>42</v>
      </c>
      <c r="U738" s="5">
        <f t="shared" ca="1" si="274"/>
        <v>1.0208333333333335</v>
      </c>
      <c r="V738" s="27">
        <f t="shared" ca="1" si="275"/>
        <v>440</v>
      </c>
      <c r="W738" s="35">
        <f t="shared" ca="1" si="276"/>
        <v>44198.020833333336</v>
      </c>
      <c r="X738" s="6" t="str">
        <f t="shared" ca="1" si="277"/>
        <v>Late</v>
      </c>
      <c r="Y738" s="6">
        <f t="shared" ca="1" si="278"/>
        <v>1.7361111116770189E-2</v>
      </c>
      <c r="Z738" s="8">
        <f t="shared" ca="1" si="262"/>
        <v>0</v>
      </c>
      <c r="AA738" s="8">
        <f t="shared" ca="1" si="279"/>
        <v>25</v>
      </c>
      <c r="AB738" s="8">
        <f t="shared" ca="1" si="263"/>
        <v>250</v>
      </c>
    </row>
    <row r="739" spans="1:28">
      <c r="A739" s="11">
        <v>0.71527777777777801</v>
      </c>
      <c r="B739" s="34">
        <v>44197.715277777781</v>
      </c>
      <c r="C739" s="8">
        <f t="shared" ca="1" si="280"/>
        <v>0.27583741295461606</v>
      </c>
      <c r="D739" s="8">
        <f t="shared" ca="1" si="280"/>
        <v>0.86447267839340958</v>
      </c>
      <c r="E739">
        <f t="shared" ca="1" si="264"/>
        <v>44</v>
      </c>
      <c r="F739" s="6">
        <f t="shared" ca="1" si="265"/>
        <v>3.0555555555555555E-2</v>
      </c>
      <c r="G739" t="str">
        <f t="shared" ca="1" si="266"/>
        <v>Late</v>
      </c>
      <c r="H739" s="5">
        <f t="shared" ca="1" si="267"/>
        <v>0.74583333333333357</v>
      </c>
      <c r="I739">
        <f t="shared" ca="1" si="281"/>
        <v>0.49698093891235551</v>
      </c>
      <c r="J739">
        <f t="shared" ca="1" si="281"/>
        <v>0.76333315271790547</v>
      </c>
      <c r="K739">
        <f t="shared" ca="1" si="268"/>
        <v>33</v>
      </c>
      <c r="L739" s="5">
        <f t="shared" ca="1" si="269"/>
        <v>0.76875000000000027</v>
      </c>
      <c r="M739" s="27">
        <f t="shared" ca="1" si="282"/>
        <v>0.23034859856429235</v>
      </c>
      <c r="N739" s="27">
        <f t="shared" ca="1" si="282"/>
        <v>0.28508679574128171</v>
      </c>
      <c r="O739" s="8">
        <f t="shared" ca="1" si="270"/>
        <v>331</v>
      </c>
      <c r="P739" s="6">
        <f t="shared" ca="1" si="271"/>
        <v>0.2298611111111111</v>
      </c>
      <c r="Q739" s="5">
        <f t="shared" ca="1" si="272"/>
        <v>0.99861111111111134</v>
      </c>
      <c r="R739" s="27">
        <f t="shared" ca="1" si="283"/>
        <v>0.77370635155473055</v>
      </c>
      <c r="S739" s="27">
        <f t="shared" ca="1" si="283"/>
        <v>0.95048462109438014</v>
      </c>
      <c r="T739" s="27">
        <f t="shared" ca="1" si="273"/>
        <v>45</v>
      </c>
      <c r="U739" s="5">
        <f t="shared" ca="1" si="274"/>
        <v>1.0298611111111113</v>
      </c>
      <c r="V739" s="27">
        <f t="shared" ca="1" si="275"/>
        <v>453</v>
      </c>
      <c r="W739" s="35">
        <f t="shared" ca="1" si="276"/>
        <v>44198.029861111114</v>
      </c>
      <c r="X739" s="6" t="str">
        <f t="shared" ca="1" si="277"/>
        <v>Late</v>
      </c>
      <c r="Y739" s="6">
        <f t="shared" ca="1" si="278"/>
        <v>2.6388888894871343E-2</v>
      </c>
      <c r="Z739" s="8">
        <f t="shared" ca="1" si="262"/>
        <v>0</v>
      </c>
      <c r="AA739" s="8">
        <f t="shared" ca="1" si="279"/>
        <v>38</v>
      </c>
      <c r="AB739" s="8">
        <f t="shared" ca="1" si="263"/>
        <v>380</v>
      </c>
    </row>
    <row r="740" spans="1:28">
      <c r="A740" s="3">
        <v>0.71527777777777801</v>
      </c>
      <c r="B740" s="34">
        <v>44197.715277777781</v>
      </c>
      <c r="C740" s="8">
        <f t="shared" ca="1" si="280"/>
        <v>5.4606080317809447E-3</v>
      </c>
      <c r="D740" s="8">
        <f t="shared" ca="1" si="280"/>
        <v>0.82403232367778423</v>
      </c>
      <c r="E740">
        <f t="shared" ca="1" si="264"/>
        <v>38</v>
      </c>
      <c r="F740" s="6">
        <f t="shared" ca="1" si="265"/>
        <v>2.6388888888888889E-2</v>
      </c>
      <c r="G740" t="str">
        <f t="shared" ca="1" si="266"/>
        <v>Late</v>
      </c>
      <c r="H740" s="5">
        <f t="shared" ca="1" si="267"/>
        <v>0.74166666666666692</v>
      </c>
      <c r="I740">
        <f t="shared" ca="1" si="281"/>
        <v>0.56368011821833952</v>
      </c>
      <c r="J740">
        <f t="shared" ca="1" si="281"/>
        <v>0.86170568608126463</v>
      </c>
      <c r="K740">
        <f t="shared" ca="1" si="268"/>
        <v>38</v>
      </c>
      <c r="L740" s="5">
        <f t="shared" ca="1" si="269"/>
        <v>0.76805555555555582</v>
      </c>
      <c r="M740" s="27">
        <f t="shared" ca="1" si="282"/>
        <v>0.40704566696298483</v>
      </c>
      <c r="N740" s="27">
        <f t="shared" ca="1" si="282"/>
        <v>0.48645222404133537</v>
      </c>
      <c r="O740" s="8">
        <f t="shared" ca="1" si="270"/>
        <v>343</v>
      </c>
      <c r="P740" s="6">
        <f t="shared" ca="1" si="271"/>
        <v>0.23819444444444446</v>
      </c>
      <c r="Q740" s="5">
        <f t="shared" ca="1" si="272"/>
        <v>1.0062500000000003</v>
      </c>
      <c r="R740" s="27">
        <f t="shared" ca="1" si="283"/>
        <v>0.64493095755610763</v>
      </c>
      <c r="S740" s="27">
        <f t="shared" ca="1" si="283"/>
        <v>0.66971470585944404</v>
      </c>
      <c r="T740" s="27">
        <f t="shared" ca="1" si="273"/>
        <v>27</v>
      </c>
      <c r="U740" s="5">
        <f t="shared" ca="1" si="274"/>
        <v>1.0250000000000004</v>
      </c>
      <c r="V740" s="27">
        <f t="shared" ca="1" si="275"/>
        <v>446</v>
      </c>
      <c r="W740" s="35">
        <f t="shared" ca="1" si="276"/>
        <v>44198.025000000001</v>
      </c>
      <c r="X740" s="6" t="str">
        <f t="shared" ca="1" si="277"/>
        <v>Late</v>
      </c>
      <c r="Y740" s="6">
        <f t="shared" ca="1" si="278"/>
        <v>2.1527777782466728E-2</v>
      </c>
      <c r="Z740" s="8">
        <f t="shared" ca="1" si="262"/>
        <v>0</v>
      </c>
      <c r="AA740" s="8">
        <f t="shared" ca="1" si="279"/>
        <v>31</v>
      </c>
      <c r="AB740" s="8">
        <f t="shared" ca="1" si="263"/>
        <v>310</v>
      </c>
    </row>
    <row r="741" spans="1:28">
      <c r="A741" s="11">
        <v>0.71527777777777801</v>
      </c>
      <c r="B741" s="34">
        <v>44197.715277777781</v>
      </c>
      <c r="C741" s="8">
        <f t="shared" ca="1" si="280"/>
        <v>9.2760882213437368E-3</v>
      </c>
      <c r="D741" s="8">
        <f t="shared" ca="1" si="280"/>
        <v>0.54588553774822646</v>
      </c>
      <c r="E741">
        <f t="shared" ca="1" si="264"/>
        <v>17</v>
      </c>
      <c r="F741" s="6">
        <f t="shared" ca="1" si="265"/>
        <v>1.1805555555555555E-2</v>
      </c>
      <c r="G741" t="str">
        <f t="shared" ca="1" si="266"/>
        <v>Late</v>
      </c>
      <c r="H741" s="5">
        <f t="shared" ca="1" si="267"/>
        <v>0.72708333333333353</v>
      </c>
      <c r="I741">
        <f t="shared" ca="1" si="281"/>
        <v>0.51291416074496399</v>
      </c>
      <c r="J741">
        <f t="shared" ca="1" si="281"/>
        <v>0.9163725413269066</v>
      </c>
      <c r="K741">
        <f t="shared" ca="1" si="268"/>
        <v>42</v>
      </c>
      <c r="L741" s="5">
        <f t="shared" ca="1" si="269"/>
        <v>0.7562500000000002</v>
      </c>
      <c r="M741" s="27">
        <f t="shared" ca="1" si="282"/>
        <v>0.27175099030825001</v>
      </c>
      <c r="N741" s="27">
        <f t="shared" ca="1" si="282"/>
        <v>0.31815946647752491</v>
      </c>
      <c r="O741" s="8">
        <f t="shared" ca="1" si="270"/>
        <v>333</v>
      </c>
      <c r="P741" s="6">
        <f t="shared" ca="1" si="271"/>
        <v>0.23124999999999998</v>
      </c>
      <c r="Q741" s="5">
        <f t="shared" ca="1" si="272"/>
        <v>0.98750000000000016</v>
      </c>
      <c r="R741" s="27">
        <f t="shared" ca="1" si="283"/>
        <v>0.44084881303445611</v>
      </c>
      <c r="S741" s="27">
        <f t="shared" ca="1" si="283"/>
        <v>0.36357338360079272</v>
      </c>
      <c r="T741" s="27">
        <f t="shared" ca="1" si="273"/>
        <v>16</v>
      </c>
      <c r="U741" s="5">
        <f t="shared" ca="1" si="274"/>
        <v>0.99861111111111123</v>
      </c>
      <c r="V741" s="27">
        <f t="shared" ca="1" si="275"/>
        <v>408</v>
      </c>
      <c r="W741" s="35">
        <f t="shared" ca="1" si="276"/>
        <v>44197.998611111114</v>
      </c>
      <c r="X741" s="6" t="str">
        <f t="shared" ca="1" si="277"/>
        <v>Early Arrival</v>
      </c>
      <c r="Y741" s="6">
        <f t="shared" ca="1" si="278"/>
        <v>4.8611111051286571E-3</v>
      </c>
      <c r="Z741" s="8">
        <f t="shared" ca="1" si="262"/>
        <v>0</v>
      </c>
      <c r="AA741" s="8">
        <f t="shared" ca="1" si="279"/>
        <v>7</v>
      </c>
      <c r="AB741" s="8">
        <f t="shared" ca="1" si="263"/>
        <v>-70</v>
      </c>
    </row>
    <row r="742" spans="1:28">
      <c r="A742" s="3">
        <v>0.71527777777777801</v>
      </c>
      <c r="B742" s="34">
        <v>44197.715277777781</v>
      </c>
      <c r="C742" s="8">
        <f t="shared" ca="1" si="280"/>
        <v>0.29512247432872341</v>
      </c>
      <c r="D742" s="8">
        <f t="shared" ca="1" si="280"/>
        <v>5.7927905748438202E-2</v>
      </c>
      <c r="E742">
        <f t="shared" ca="1" si="264"/>
        <v>1</v>
      </c>
      <c r="F742" s="6">
        <f t="shared" ca="1" si="265"/>
        <v>6.9444444444444447E-4</v>
      </c>
      <c r="G742" t="str">
        <f t="shared" ca="1" si="266"/>
        <v>Late</v>
      </c>
      <c r="H742" s="5">
        <f t="shared" ca="1" si="267"/>
        <v>0.71597222222222245</v>
      </c>
      <c r="I742">
        <f t="shared" ca="1" si="281"/>
        <v>0.13869821708513397</v>
      </c>
      <c r="J742">
        <f t="shared" ca="1" si="281"/>
        <v>0.83370174510537143</v>
      </c>
      <c r="K742">
        <f t="shared" ca="1" si="268"/>
        <v>29</v>
      </c>
      <c r="L742" s="5">
        <f t="shared" ca="1" si="269"/>
        <v>0.73611111111111138</v>
      </c>
      <c r="M742" s="27">
        <f t="shared" ca="1" si="282"/>
        <v>0.33238825220769808</v>
      </c>
      <c r="N742" s="27">
        <f t="shared" ca="1" si="282"/>
        <v>0.5719949933662869</v>
      </c>
      <c r="O742" s="8">
        <f t="shared" ca="1" si="270"/>
        <v>349</v>
      </c>
      <c r="P742" s="6">
        <f t="shared" ca="1" si="271"/>
        <v>0.24236111111111111</v>
      </c>
      <c r="Q742" s="5">
        <f t="shared" ca="1" si="272"/>
        <v>0.97847222222222252</v>
      </c>
      <c r="R742" s="27">
        <f t="shared" ca="1" si="283"/>
        <v>0.69006402514591691</v>
      </c>
      <c r="S742" s="27">
        <f t="shared" ca="1" si="283"/>
        <v>0.14243519079939482</v>
      </c>
      <c r="T742" s="27">
        <f t="shared" ca="1" si="273"/>
        <v>10</v>
      </c>
      <c r="U742" s="5">
        <f t="shared" ca="1" si="274"/>
        <v>0.98541666666666694</v>
      </c>
      <c r="V742" s="27">
        <f t="shared" ca="1" si="275"/>
        <v>389</v>
      </c>
      <c r="W742" s="35">
        <f t="shared" ca="1" si="276"/>
        <v>44197.98541666667</v>
      </c>
      <c r="X742" s="6" t="str">
        <f t="shared" ca="1" si="277"/>
        <v>Early Arrival</v>
      </c>
      <c r="Y742" s="6">
        <f t="shared" ca="1" si="278"/>
        <v>1.805555554892635E-2</v>
      </c>
      <c r="Z742" s="8">
        <f t="shared" ca="1" si="262"/>
        <v>0</v>
      </c>
      <c r="AA742" s="8">
        <f t="shared" ca="1" si="279"/>
        <v>26</v>
      </c>
      <c r="AB742" s="8">
        <f t="shared" ca="1" si="263"/>
        <v>-260</v>
      </c>
    </row>
    <row r="743" spans="1:28">
      <c r="A743" s="11">
        <v>0.71527777777777801</v>
      </c>
      <c r="B743" s="34">
        <v>44197.715277777781</v>
      </c>
      <c r="C743" s="8">
        <f t="shared" ca="1" si="280"/>
        <v>0.52760834518816724</v>
      </c>
      <c r="D743" s="8">
        <f t="shared" ca="1" si="280"/>
        <v>0.89200868486983498</v>
      </c>
      <c r="E743">
        <f t="shared" ca="1" si="264"/>
        <v>49</v>
      </c>
      <c r="F743" s="6">
        <f t="shared" ca="1" si="265"/>
        <v>3.4027777777777775E-2</v>
      </c>
      <c r="G743" t="str">
        <f t="shared" ca="1" si="266"/>
        <v>Late</v>
      </c>
      <c r="H743" s="5">
        <f t="shared" ca="1" si="267"/>
        <v>0.74930555555555578</v>
      </c>
      <c r="I743">
        <f t="shared" ca="1" si="281"/>
        <v>0.46089598656412678</v>
      </c>
      <c r="J743">
        <f t="shared" ca="1" si="281"/>
        <v>0.65273440667625748</v>
      </c>
      <c r="K743">
        <f t="shared" ca="1" si="268"/>
        <v>29</v>
      </c>
      <c r="L743" s="5">
        <f t="shared" ca="1" si="269"/>
        <v>0.76944444444444471</v>
      </c>
      <c r="M743" s="27">
        <f t="shared" ca="1" si="282"/>
        <v>3.0405175974420051E-2</v>
      </c>
      <c r="N743" s="27">
        <f t="shared" ca="1" si="282"/>
        <v>0.20970435732760007</v>
      </c>
      <c r="O743" s="8">
        <f t="shared" ca="1" si="270"/>
        <v>326</v>
      </c>
      <c r="P743" s="6">
        <f t="shared" ca="1" si="271"/>
        <v>0.22638888888888889</v>
      </c>
      <c r="Q743" s="5">
        <f t="shared" ca="1" si="272"/>
        <v>0.99583333333333357</v>
      </c>
      <c r="R743" s="27">
        <f t="shared" ca="1" si="283"/>
        <v>0.27405805563248276</v>
      </c>
      <c r="S743" s="27">
        <f t="shared" ca="1" si="283"/>
        <v>0.95535803050929902</v>
      </c>
      <c r="T743" s="27">
        <f t="shared" ca="1" si="273"/>
        <v>45</v>
      </c>
      <c r="U743" s="5">
        <f t="shared" ca="1" si="274"/>
        <v>1.0270833333333336</v>
      </c>
      <c r="V743" s="27">
        <f t="shared" ca="1" si="275"/>
        <v>449</v>
      </c>
      <c r="W743" s="35">
        <f t="shared" ca="1" si="276"/>
        <v>44198.027083333334</v>
      </c>
      <c r="X743" s="6" t="str">
        <f t="shared" ca="1" si="277"/>
        <v>Late</v>
      </c>
      <c r="Y743" s="6">
        <f t="shared" ca="1" si="278"/>
        <v>2.3611111115314998E-2</v>
      </c>
      <c r="Z743" s="8">
        <f t="shared" ca="1" si="262"/>
        <v>0</v>
      </c>
      <c r="AA743" s="8">
        <f t="shared" ca="1" si="279"/>
        <v>34</v>
      </c>
      <c r="AB743" s="8">
        <f t="shared" ca="1" si="263"/>
        <v>340</v>
      </c>
    </row>
    <row r="744" spans="1:28">
      <c r="A744" s="3">
        <v>0.71527777777777801</v>
      </c>
      <c r="B744" s="34">
        <v>44197.715277777781</v>
      </c>
      <c r="C744" s="8">
        <f t="shared" ca="1" si="280"/>
        <v>0.2904968766929249</v>
      </c>
      <c r="D744" s="8">
        <f t="shared" ca="1" si="280"/>
        <v>0.88176611476946209</v>
      </c>
      <c r="E744">
        <f t="shared" ca="1" si="264"/>
        <v>47</v>
      </c>
      <c r="F744" s="6">
        <f t="shared" ca="1" si="265"/>
        <v>3.2638888888888891E-2</v>
      </c>
      <c r="G744" t="str">
        <f t="shared" ca="1" si="266"/>
        <v>Late</v>
      </c>
      <c r="H744" s="5">
        <f t="shared" ca="1" si="267"/>
        <v>0.7479166666666669</v>
      </c>
      <c r="I744">
        <f t="shared" ca="1" si="281"/>
        <v>4.3824540505846055E-2</v>
      </c>
      <c r="J744">
        <f t="shared" ca="1" si="281"/>
        <v>0.14011620305670935</v>
      </c>
      <c r="K744">
        <f t="shared" ca="1" si="268"/>
        <v>12</v>
      </c>
      <c r="L744" s="5">
        <f t="shared" ca="1" si="269"/>
        <v>0.7562500000000002</v>
      </c>
      <c r="M744" s="27">
        <f t="shared" ca="1" si="282"/>
        <v>0.94649132290464999</v>
      </c>
      <c r="N744" s="27">
        <f t="shared" ca="1" si="282"/>
        <v>0.22734157970478419</v>
      </c>
      <c r="O744" s="8">
        <f t="shared" ca="1" si="270"/>
        <v>328</v>
      </c>
      <c r="P744" s="6">
        <f t="shared" ca="1" si="271"/>
        <v>0.22777777777777777</v>
      </c>
      <c r="Q744" s="5">
        <f t="shared" ca="1" si="272"/>
        <v>0.98402777777777795</v>
      </c>
      <c r="R744" s="27">
        <f t="shared" ca="1" si="283"/>
        <v>0.26864713941300211</v>
      </c>
      <c r="S744" s="27">
        <f t="shared" ca="1" si="283"/>
        <v>7.5403846601476254E-2</v>
      </c>
      <c r="T744" s="27">
        <f t="shared" ca="1" si="273"/>
        <v>8</v>
      </c>
      <c r="U744" s="5">
        <f t="shared" ca="1" si="274"/>
        <v>0.98958333333333348</v>
      </c>
      <c r="V744" s="27">
        <f t="shared" ca="1" si="275"/>
        <v>395</v>
      </c>
      <c r="W744" s="35">
        <f t="shared" ca="1" si="276"/>
        <v>44197.989583333336</v>
      </c>
      <c r="X744" s="6" t="str">
        <f t="shared" ca="1" si="277"/>
        <v>Early Arrival</v>
      </c>
      <c r="Y744" s="6">
        <f t="shared" ca="1" si="278"/>
        <v>1.3888888883229811E-2</v>
      </c>
      <c r="Z744" s="8">
        <f t="shared" ca="1" si="262"/>
        <v>0</v>
      </c>
      <c r="AA744" s="8">
        <f t="shared" ca="1" si="279"/>
        <v>20</v>
      </c>
      <c r="AB744" s="8">
        <f t="shared" ca="1" si="263"/>
        <v>-200</v>
      </c>
    </row>
    <row r="745" spans="1:28">
      <c r="A745" s="11">
        <v>0.71527777777777801</v>
      </c>
      <c r="B745" s="34">
        <v>44197.715277777781</v>
      </c>
      <c r="C745" s="8">
        <f t="shared" ca="1" si="280"/>
        <v>0.47913894478307717</v>
      </c>
      <c r="D745" s="8">
        <f t="shared" ca="1" si="280"/>
        <v>0.72343510345904549</v>
      </c>
      <c r="E745">
        <f t="shared" ca="1" si="264"/>
        <v>28</v>
      </c>
      <c r="F745" s="6">
        <f t="shared" ca="1" si="265"/>
        <v>1.9444444444444445E-2</v>
      </c>
      <c r="G745" t="str">
        <f t="shared" ca="1" si="266"/>
        <v>Late</v>
      </c>
      <c r="H745" s="5">
        <f t="shared" ca="1" si="267"/>
        <v>0.7347222222222225</v>
      </c>
      <c r="I745">
        <f t="shared" ca="1" si="281"/>
        <v>0.78129725020303775</v>
      </c>
      <c r="J745">
        <f t="shared" ca="1" si="281"/>
        <v>0.2829352069849006</v>
      </c>
      <c r="K745">
        <f t="shared" ca="1" si="268"/>
        <v>17</v>
      </c>
      <c r="L745" s="5">
        <f t="shared" ca="1" si="269"/>
        <v>0.74652777777777801</v>
      </c>
      <c r="M745" s="27">
        <f t="shared" ca="1" si="282"/>
        <v>2.3439095092336881E-2</v>
      </c>
      <c r="N745" s="27">
        <f t="shared" ca="1" si="282"/>
        <v>0.58513128767230371</v>
      </c>
      <c r="O745" s="8">
        <f t="shared" ca="1" si="270"/>
        <v>346</v>
      </c>
      <c r="P745" s="6">
        <f t="shared" ca="1" si="271"/>
        <v>0.24027777777777778</v>
      </c>
      <c r="Q745" s="5">
        <f t="shared" ca="1" si="272"/>
        <v>0.98680555555555582</v>
      </c>
      <c r="R745" s="27">
        <f t="shared" ca="1" si="283"/>
        <v>0.66503086460914518</v>
      </c>
      <c r="S745" s="27">
        <f t="shared" ca="1" si="283"/>
        <v>0.31169824286163872</v>
      </c>
      <c r="T745" s="27">
        <f t="shared" ca="1" si="273"/>
        <v>15</v>
      </c>
      <c r="U745" s="5">
        <f t="shared" ca="1" si="274"/>
        <v>0.99722222222222245</v>
      </c>
      <c r="V745" s="27">
        <f t="shared" ca="1" si="275"/>
        <v>406</v>
      </c>
      <c r="W745" s="35">
        <f t="shared" ca="1" si="276"/>
        <v>44197.997222222228</v>
      </c>
      <c r="X745" s="6" t="str">
        <f t="shared" ca="1" si="277"/>
        <v>Early Arrival</v>
      </c>
      <c r="Y745" s="6">
        <f t="shared" ca="1" si="278"/>
        <v>6.2499999912688509E-3</v>
      </c>
      <c r="Z745" s="8">
        <f t="shared" ca="1" si="262"/>
        <v>0</v>
      </c>
      <c r="AA745" s="8">
        <f t="shared" ca="1" si="279"/>
        <v>9</v>
      </c>
      <c r="AB745" s="8">
        <f t="shared" ca="1" si="263"/>
        <v>-90</v>
      </c>
    </row>
    <row r="746" spans="1:28">
      <c r="A746" s="3">
        <v>0.71527777777777801</v>
      </c>
      <c r="B746" s="34">
        <v>44197.715277777781</v>
      </c>
      <c r="C746" s="8">
        <f t="shared" ca="1" si="280"/>
        <v>6.2388454881584621E-2</v>
      </c>
      <c r="D746" s="8">
        <f t="shared" ca="1" si="280"/>
        <v>0.40663162189085866</v>
      </c>
      <c r="E746">
        <f t="shared" ca="1" si="264"/>
        <v>11</v>
      </c>
      <c r="F746" s="6">
        <f t="shared" ca="1" si="265"/>
        <v>7.6388888888888886E-3</v>
      </c>
      <c r="G746" t="str">
        <f t="shared" ca="1" si="266"/>
        <v>Late</v>
      </c>
      <c r="H746" s="5">
        <f t="shared" ca="1" si="267"/>
        <v>0.72291666666666687</v>
      </c>
      <c r="I746">
        <f t="shared" ca="1" si="281"/>
        <v>0.35475732730815757</v>
      </c>
      <c r="J746">
        <f t="shared" ca="1" si="281"/>
        <v>0.67474351112395414</v>
      </c>
      <c r="K746">
        <f t="shared" ca="1" si="268"/>
        <v>30</v>
      </c>
      <c r="L746" s="5">
        <f t="shared" ca="1" si="269"/>
        <v>0.74375000000000024</v>
      </c>
      <c r="M746" s="27">
        <f t="shared" ca="1" si="282"/>
        <v>0.47223746960177715</v>
      </c>
      <c r="N746" s="27">
        <f t="shared" ca="1" si="282"/>
        <v>0.62367421919254118</v>
      </c>
      <c r="O746" s="8">
        <f t="shared" ca="1" si="270"/>
        <v>353</v>
      </c>
      <c r="P746" s="6">
        <f t="shared" ca="1" si="271"/>
        <v>0.24513888888888888</v>
      </c>
      <c r="Q746" s="5">
        <f t="shared" ca="1" si="272"/>
        <v>0.98888888888888915</v>
      </c>
      <c r="R746" s="27">
        <f t="shared" ca="1" si="283"/>
        <v>0.8539277620940583</v>
      </c>
      <c r="S746" s="27">
        <f t="shared" ca="1" si="283"/>
        <v>0.18526610813793276</v>
      </c>
      <c r="T746" s="27">
        <f t="shared" ca="1" si="273"/>
        <v>11</v>
      </c>
      <c r="U746" s="5">
        <f t="shared" ca="1" si="274"/>
        <v>0.99652777777777801</v>
      </c>
      <c r="V746" s="27">
        <f t="shared" ca="1" si="275"/>
        <v>405</v>
      </c>
      <c r="W746" s="35">
        <f t="shared" ca="1" si="276"/>
        <v>44197.996527777781</v>
      </c>
      <c r="X746" s="6" t="str">
        <f t="shared" ca="1" si="277"/>
        <v>Early Arrival</v>
      </c>
      <c r="Y746" s="6">
        <f t="shared" ca="1" si="278"/>
        <v>6.9444444379769266E-3</v>
      </c>
      <c r="Z746" s="8">
        <f t="shared" ca="1" si="262"/>
        <v>0</v>
      </c>
      <c r="AA746" s="8">
        <f t="shared" ca="1" si="279"/>
        <v>10</v>
      </c>
      <c r="AB746" s="8">
        <f t="shared" ca="1" si="263"/>
        <v>-100</v>
      </c>
    </row>
    <row r="747" spans="1:28">
      <c r="A747" s="11">
        <v>0.71527777777777801</v>
      </c>
      <c r="B747" s="34">
        <v>44197.715277777781</v>
      </c>
      <c r="C747" s="8">
        <f t="shared" ca="1" si="280"/>
        <v>0.68237664842115753</v>
      </c>
      <c r="D747" s="8">
        <f t="shared" ca="1" si="280"/>
        <v>5.8637714270836749E-2</v>
      </c>
      <c r="E747">
        <f t="shared" ca="1" si="264"/>
        <v>0</v>
      </c>
      <c r="F747" s="6">
        <f t="shared" ca="1" si="265"/>
        <v>0</v>
      </c>
      <c r="G747" t="str">
        <f t="shared" ca="1" si="266"/>
        <v>On Time</v>
      </c>
      <c r="H747" s="5">
        <f t="shared" ca="1" si="267"/>
        <v>0.71527777777777801</v>
      </c>
      <c r="I747">
        <f t="shared" ca="1" si="281"/>
        <v>0.43180600914837042</v>
      </c>
      <c r="J747">
        <f t="shared" ca="1" si="281"/>
        <v>0.40851902105623661</v>
      </c>
      <c r="K747">
        <f t="shared" ca="1" si="268"/>
        <v>21</v>
      </c>
      <c r="L747" s="5">
        <f t="shared" ca="1" si="269"/>
        <v>0.72986111111111129</v>
      </c>
      <c r="M747" s="27">
        <f t="shared" ca="1" si="282"/>
        <v>0.58947874301890746</v>
      </c>
      <c r="N747" s="27">
        <f t="shared" ca="1" si="282"/>
        <v>0.21625671313593353</v>
      </c>
      <c r="O747" s="8">
        <f t="shared" ca="1" si="270"/>
        <v>328</v>
      </c>
      <c r="P747" s="6">
        <f t="shared" ca="1" si="271"/>
        <v>0.22777777777777777</v>
      </c>
      <c r="Q747" s="5">
        <f t="shared" ca="1" si="272"/>
        <v>0.95763888888888904</v>
      </c>
      <c r="R747" s="27">
        <f t="shared" ca="1" si="283"/>
        <v>0.63064960462891984</v>
      </c>
      <c r="S747" s="27">
        <f t="shared" ca="1" si="283"/>
        <v>0.33792868920072117</v>
      </c>
      <c r="T747" s="27">
        <f t="shared" ca="1" si="273"/>
        <v>15</v>
      </c>
      <c r="U747" s="5">
        <f t="shared" ca="1" si="274"/>
        <v>0.96805555555555567</v>
      </c>
      <c r="V747" s="27">
        <f t="shared" ca="1" si="275"/>
        <v>364</v>
      </c>
      <c r="W747" s="35">
        <f t="shared" ca="1" si="276"/>
        <v>44197.968055555561</v>
      </c>
      <c r="X747" s="6" t="str">
        <f t="shared" ca="1" si="277"/>
        <v>Early Arrival</v>
      </c>
      <c r="Y747" s="6">
        <f t="shared" ca="1" si="278"/>
        <v>3.5416666658420581E-2</v>
      </c>
      <c r="Z747" s="8">
        <f t="shared" ca="1" si="262"/>
        <v>0</v>
      </c>
      <c r="AA747" s="8">
        <f t="shared" ca="1" si="279"/>
        <v>51</v>
      </c>
      <c r="AB747" s="8">
        <f t="shared" ca="1" si="263"/>
        <v>210</v>
      </c>
    </row>
    <row r="748" spans="1:28">
      <c r="A748" s="3">
        <v>0.71527777777777801</v>
      </c>
      <c r="B748" s="34">
        <v>44197.715277777781</v>
      </c>
      <c r="C748" s="8">
        <f t="shared" ca="1" si="280"/>
        <v>0.87195379415237495</v>
      </c>
      <c r="D748" s="8">
        <f t="shared" ca="1" si="280"/>
        <v>3.7352252913220085E-2</v>
      </c>
      <c r="E748">
        <f t="shared" ca="1" si="264"/>
        <v>0</v>
      </c>
      <c r="F748" s="6">
        <f t="shared" ca="1" si="265"/>
        <v>0</v>
      </c>
      <c r="G748" t="str">
        <f t="shared" ca="1" si="266"/>
        <v>On Time</v>
      </c>
      <c r="H748" s="5">
        <f t="shared" ca="1" si="267"/>
        <v>0.71527777777777801</v>
      </c>
      <c r="I748">
        <f t="shared" ca="1" si="281"/>
        <v>0.37045314836075594</v>
      </c>
      <c r="J748">
        <f t="shared" ca="1" si="281"/>
        <v>0.91190497538590642</v>
      </c>
      <c r="K748">
        <f t="shared" ca="1" si="268"/>
        <v>42</v>
      </c>
      <c r="L748" s="5">
        <f t="shared" ca="1" si="269"/>
        <v>0.74444444444444469</v>
      </c>
      <c r="M748" s="27">
        <f t="shared" ca="1" si="282"/>
        <v>0.1388035121505955</v>
      </c>
      <c r="N748" s="27">
        <f t="shared" ca="1" si="282"/>
        <v>4.3717127342832396E-2</v>
      </c>
      <c r="O748" s="8">
        <f t="shared" ca="1" si="270"/>
        <v>310</v>
      </c>
      <c r="P748" s="6">
        <f t="shared" ca="1" si="271"/>
        <v>0.21527777777777779</v>
      </c>
      <c r="Q748" s="5">
        <f t="shared" ca="1" si="272"/>
        <v>0.95972222222222248</v>
      </c>
      <c r="R748" s="27">
        <f t="shared" ca="1" si="283"/>
        <v>0.60464702260494652</v>
      </c>
      <c r="S748" s="27">
        <f t="shared" ca="1" si="283"/>
        <v>0.45682603852306869</v>
      </c>
      <c r="T748" s="27">
        <f t="shared" ca="1" si="273"/>
        <v>19</v>
      </c>
      <c r="U748" s="5">
        <f t="shared" ca="1" si="274"/>
        <v>0.97291666666666687</v>
      </c>
      <c r="V748" s="27">
        <f t="shared" ca="1" si="275"/>
        <v>371</v>
      </c>
      <c r="W748" s="35">
        <f t="shared" ca="1" si="276"/>
        <v>44197.972916666673</v>
      </c>
      <c r="X748" s="6" t="str">
        <f t="shared" ca="1" si="277"/>
        <v>Early Arrival</v>
      </c>
      <c r="Y748" s="6">
        <f t="shared" ca="1" si="278"/>
        <v>3.0555555546015967E-2</v>
      </c>
      <c r="Z748" s="8">
        <f t="shared" ca="1" si="262"/>
        <v>0</v>
      </c>
      <c r="AA748" s="8">
        <f t="shared" ca="1" si="279"/>
        <v>44</v>
      </c>
      <c r="AB748" s="8">
        <f t="shared" ca="1" si="263"/>
        <v>140</v>
      </c>
    </row>
    <row r="749" spans="1:28">
      <c r="A749" s="11">
        <v>0.71527777777777801</v>
      </c>
      <c r="B749" s="34">
        <v>44197.715277777781</v>
      </c>
      <c r="C749" s="8">
        <f t="shared" ca="1" si="280"/>
        <v>0.42147289352261896</v>
      </c>
      <c r="D749" s="8">
        <f t="shared" ca="1" si="280"/>
        <v>6.6578559844118645E-2</v>
      </c>
      <c r="E749">
        <f t="shared" ca="1" si="264"/>
        <v>2</v>
      </c>
      <c r="F749" s="6">
        <f t="shared" ca="1" si="265"/>
        <v>1.3888888888888889E-3</v>
      </c>
      <c r="G749" t="str">
        <f t="shared" ca="1" si="266"/>
        <v>Late</v>
      </c>
      <c r="H749" s="5">
        <f t="shared" ca="1" si="267"/>
        <v>0.7166666666666669</v>
      </c>
      <c r="I749">
        <f t="shared" ca="1" si="281"/>
        <v>0.65649608804334525</v>
      </c>
      <c r="J749">
        <f t="shared" ca="1" si="281"/>
        <v>0.77471397114877538</v>
      </c>
      <c r="K749">
        <f t="shared" ca="1" si="268"/>
        <v>34</v>
      </c>
      <c r="L749" s="5">
        <f t="shared" ca="1" si="269"/>
        <v>0.74027777777777803</v>
      </c>
      <c r="M749" s="27">
        <f t="shared" ca="1" si="282"/>
        <v>0.94801033063749873</v>
      </c>
      <c r="N749" s="27">
        <f t="shared" ca="1" si="282"/>
        <v>0.23139733378045801</v>
      </c>
      <c r="O749" s="8">
        <f t="shared" ca="1" si="270"/>
        <v>328</v>
      </c>
      <c r="P749" s="6">
        <f t="shared" ca="1" si="271"/>
        <v>0.22777777777777777</v>
      </c>
      <c r="Q749" s="5">
        <f t="shared" ca="1" si="272"/>
        <v>0.96805555555555578</v>
      </c>
      <c r="R749" s="27">
        <f t="shared" ca="1" si="283"/>
        <v>0.16665482925040376</v>
      </c>
      <c r="S749" s="27">
        <f t="shared" ca="1" si="283"/>
        <v>0.62121225602162244</v>
      </c>
      <c r="T749" s="27">
        <f t="shared" ca="1" si="273"/>
        <v>25</v>
      </c>
      <c r="U749" s="5">
        <f t="shared" ca="1" si="274"/>
        <v>0.98541666666666694</v>
      </c>
      <c r="V749" s="27">
        <f t="shared" ca="1" si="275"/>
        <v>389</v>
      </c>
      <c r="W749" s="35">
        <f t="shared" ca="1" si="276"/>
        <v>44197.98541666667</v>
      </c>
      <c r="X749" s="6" t="str">
        <f t="shared" ca="1" si="277"/>
        <v>Early Arrival</v>
      </c>
      <c r="Y749" s="6">
        <f t="shared" ca="1" si="278"/>
        <v>1.805555554892635E-2</v>
      </c>
      <c r="Z749" s="8">
        <f t="shared" ca="1" si="262"/>
        <v>0</v>
      </c>
      <c r="AA749" s="8">
        <f t="shared" ca="1" si="279"/>
        <v>26</v>
      </c>
      <c r="AB749" s="8">
        <f t="shared" ca="1" si="263"/>
        <v>-260</v>
      </c>
    </row>
    <row r="750" spans="1:28">
      <c r="A750" s="3">
        <v>0.71527777777777801</v>
      </c>
      <c r="B750" s="34">
        <v>44197.715277777781</v>
      </c>
      <c r="C750" s="8">
        <f t="shared" ca="1" si="280"/>
        <v>0.73079150995333808</v>
      </c>
      <c r="D750" s="8">
        <f t="shared" ca="1" si="280"/>
        <v>0.19946490611750345</v>
      </c>
      <c r="E750">
        <f t="shared" ca="1" si="264"/>
        <v>-1</v>
      </c>
      <c r="F750" s="6">
        <f t="shared" ca="1" si="265"/>
        <v>6.9444444444444447E-4</v>
      </c>
      <c r="G750" t="str">
        <f t="shared" ca="1" si="266"/>
        <v>Early Departure</v>
      </c>
      <c r="H750" s="5">
        <f t="shared" ca="1" si="267"/>
        <v>0.71458333333333357</v>
      </c>
      <c r="I750">
        <f t="shared" ca="1" si="281"/>
        <v>0.59205926624949312</v>
      </c>
      <c r="J750">
        <f t="shared" ca="1" si="281"/>
        <v>0.49989161729541332</v>
      </c>
      <c r="K750">
        <f t="shared" ca="1" si="268"/>
        <v>23</v>
      </c>
      <c r="L750" s="5">
        <f t="shared" ca="1" si="269"/>
        <v>0.73055555555555585</v>
      </c>
      <c r="M750" s="27">
        <f t="shared" ca="1" si="282"/>
        <v>0.47391533744375247</v>
      </c>
      <c r="N750" s="27">
        <f t="shared" ca="1" si="282"/>
        <v>0.76526234916545532</v>
      </c>
      <c r="O750" s="8">
        <f t="shared" ca="1" si="270"/>
        <v>365</v>
      </c>
      <c r="P750" s="6">
        <f t="shared" ca="1" si="271"/>
        <v>0.25347222222222221</v>
      </c>
      <c r="Q750" s="5">
        <f t="shared" ca="1" si="272"/>
        <v>0.98402777777777806</v>
      </c>
      <c r="R750" s="27">
        <f t="shared" ca="1" si="283"/>
        <v>7.0963632981494884E-2</v>
      </c>
      <c r="S750" s="27">
        <f t="shared" ca="1" si="283"/>
        <v>0.22809029530224734</v>
      </c>
      <c r="T750" s="27">
        <f t="shared" ca="1" si="273"/>
        <v>11</v>
      </c>
      <c r="U750" s="5">
        <f t="shared" ca="1" si="274"/>
        <v>0.99166666666666692</v>
      </c>
      <c r="V750" s="27">
        <f t="shared" ca="1" si="275"/>
        <v>398</v>
      </c>
      <c r="W750" s="35">
        <f t="shared" ca="1" si="276"/>
        <v>44197.991666666669</v>
      </c>
      <c r="X750" s="6" t="str">
        <f t="shared" ca="1" si="277"/>
        <v>Early Arrival</v>
      </c>
      <c r="Y750" s="6">
        <f t="shared" ca="1" si="278"/>
        <v>1.1805555550381541E-2</v>
      </c>
      <c r="Z750" s="8">
        <f t="shared" ca="1" si="262"/>
        <v>0</v>
      </c>
      <c r="AA750" s="8">
        <f t="shared" ca="1" si="279"/>
        <v>17</v>
      </c>
      <c r="AB750" s="8">
        <f t="shared" ca="1" si="263"/>
        <v>-170</v>
      </c>
    </row>
    <row r="751" spans="1:28">
      <c r="A751" s="11">
        <v>0.71527777777777801</v>
      </c>
      <c r="B751" s="34">
        <v>44197.715277777781</v>
      </c>
      <c r="C751" s="8">
        <f t="shared" ca="1" si="280"/>
        <v>0.91048622283210001</v>
      </c>
      <c r="D751" s="8">
        <f t="shared" ca="1" si="280"/>
        <v>0.36088974722756617</v>
      </c>
      <c r="E751">
        <f t="shared" ca="1" si="264"/>
        <v>0</v>
      </c>
      <c r="F751" s="6">
        <f t="shared" ca="1" si="265"/>
        <v>0</v>
      </c>
      <c r="G751" t="str">
        <f t="shared" ca="1" si="266"/>
        <v>On Time</v>
      </c>
      <c r="H751" s="5">
        <f t="shared" ca="1" si="267"/>
        <v>0.71527777777777801</v>
      </c>
      <c r="I751">
        <f t="shared" ca="1" si="281"/>
        <v>0.34733738556237759</v>
      </c>
      <c r="J751">
        <f t="shared" ca="1" si="281"/>
        <v>0.70229984046784943</v>
      </c>
      <c r="K751">
        <f t="shared" ca="1" si="268"/>
        <v>31</v>
      </c>
      <c r="L751" s="5">
        <f t="shared" ca="1" si="269"/>
        <v>0.73680555555555582</v>
      </c>
      <c r="M751" s="27">
        <f t="shared" ca="1" si="282"/>
        <v>0.12839045201899846</v>
      </c>
      <c r="N751" s="27">
        <f t="shared" ca="1" si="282"/>
        <v>0.8002688589055893</v>
      </c>
      <c r="O751" s="8">
        <f t="shared" ca="1" si="270"/>
        <v>354</v>
      </c>
      <c r="P751" s="6">
        <f t="shared" ca="1" si="271"/>
        <v>0.24583333333333335</v>
      </c>
      <c r="Q751" s="5">
        <f t="shared" ca="1" si="272"/>
        <v>0.98263888888888917</v>
      </c>
      <c r="R751" s="27">
        <f t="shared" ca="1" si="283"/>
        <v>0.47160632086556542</v>
      </c>
      <c r="S751" s="27">
        <f t="shared" ca="1" si="283"/>
        <v>0.9821262931853445</v>
      </c>
      <c r="T751" s="27">
        <f t="shared" ca="1" si="273"/>
        <v>49</v>
      </c>
      <c r="U751" s="5">
        <f t="shared" ca="1" si="274"/>
        <v>1.0166666666666671</v>
      </c>
      <c r="V751" s="27">
        <f t="shared" ca="1" si="275"/>
        <v>434</v>
      </c>
      <c r="W751" s="35">
        <f t="shared" ca="1" si="276"/>
        <v>44198.01666666667</v>
      </c>
      <c r="X751" s="6" t="str">
        <f t="shared" ca="1" si="277"/>
        <v>Late</v>
      </c>
      <c r="Y751" s="6">
        <f t="shared" ca="1" si="278"/>
        <v>1.319444445107365E-2</v>
      </c>
      <c r="Z751" s="8">
        <f t="shared" ca="1" si="262"/>
        <v>0</v>
      </c>
      <c r="AA751" s="8">
        <f t="shared" ca="1" si="279"/>
        <v>19</v>
      </c>
      <c r="AB751" s="8">
        <f t="shared" ca="1" si="263"/>
        <v>190</v>
      </c>
    </row>
    <row r="752" spans="1:28">
      <c r="A752" s="3">
        <v>0.71527777777777801</v>
      </c>
      <c r="B752" s="34">
        <v>44197.715277777781</v>
      </c>
      <c r="C752" s="8">
        <f t="shared" ca="1" si="280"/>
        <v>0.70760923607292936</v>
      </c>
      <c r="D752" s="8">
        <f t="shared" ca="1" si="280"/>
        <v>0.7945386803557587</v>
      </c>
      <c r="E752">
        <f t="shared" ca="1" si="264"/>
        <v>-5</v>
      </c>
      <c r="F752" s="6">
        <f t="shared" ca="1" si="265"/>
        <v>3.472222222222222E-3</v>
      </c>
      <c r="G752" t="str">
        <f t="shared" ca="1" si="266"/>
        <v>Early Departure</v>
      </c>
      <c r="H752" s="5">
        <f t="shared" ca="1" si="267"/>
        <v>0.7118055555555558</v>
      </c>
      <c r="I752">
        <f t="shared" ca="1" si="281"/>
        <v>0.48554643975020551</v>
      </c>
      <c r="J752">
        <f t="shared" ca="1" si="281"/>
        <v>0.9635669326625701</v>
      </c>
      <c r="K752">
        <f t="shared" ca="1" si="268"/>
        <v>46</v>
      </c>
      <c r="L752" s="5">
        <f t="shared" ca="1" si="269"/>
        <v>0.74375000000000024</v>
      </c>
      <c r="M752" s="27">
        <f t="shared" ca="1" si="282"/>
        <v>0.34299426464394722</v>
      </c>
      <c r="N752" s="27">
        <f t="shared" ca="1" si="282"/>
        <v>5.4880565339754384E-2</v>
      </c>
      <c r="O752" s="8">
        <f t="shared" ca="1" si="270"/>
        <v>319</v>
      </c>
      <c r="P752" s="6">
        <f t="shared" ca="1" si="271"/>
        <v>0.22152777777777777</v>
      </c>
      <c r="Q752" s="5">
        <f t="shared" ca="1" si="272"/>
        <v>0.96527777777777801</v>
      </c>
      <c r="R752" s="27">
        <f t="shared" ca="1" si="283"/>
        <v>0.82890159209051484</v>
      </c>
      <c r="S752" s="27">
        <f t="shared" ca="1" si="283"/>
        <v>0.67189155620668306</v>
      </c>
      <c r="T752" s="27">
        <f t="shared" ca="1" si="273"/>
        <v>27</v>
      </c>
      <c r="U752" s="5">
        <f t="shared" ca="1" si="274"/>
        <v>0.98402777777777806</v>
      </c>
      <c r="V752" s="27">
        <f t="shared" ca="1" si="275"/>
        <v>387</v>
      </c>
      <c r="W752" s="35">
        <f t="shared" ca="1" si="276"/>
        <v>44197.984027777784</v>
      </c>
      <c r="X752" s="6" t="str">
        <f t="shared" ca="1" si="277"/>
        <v>Early Arrival</v>
      </c>
      <c r="Y752" s="6">
        <f t="shared" ca="1" si="278"/>
        <v>1.9444444435066544E-2</v>
      </c>
      <c r="Z752" s="8">
        <f t="shared" ca="1" si="262"/>
        <v>0</v>
      </c>
      <c r="AA752" s="8">
        <f t="shared" ca="1" si="279"/>
        <v>28</v>
      </c>
      <c r="AB752" s="8">
        <f t="shared" ca="1" si="263"/>
        <v>-280</v>
      </c>
    </row>
    <row r="753" spans="1:28">
      <c r="A753" s="11">
        <v>0.71527777777777801</v>
      </c>
      <c r="B753" s="34">
        <v>44197.715277777781</v>
      </c>
      <c r="C753" s="8">
        <f t="shared" ca="1" si="280"/>
        <v>0.99256142149464899</v>
      </c>
      <c r="D753" s="8">
        <f t="shared" ca="1" si="280"/>
        <v>0.24612447102557011</v>
      </c>
      <c r="E753">
        <f t="shared" ca="1" si="264"/>
        <v>0</v>
      </c>
      <c r="F753" s="6">
        <f t="shared" ca="1" si="265"/>
        <v>0</v>
      </c>
      <c r="G753" t="str">
        <f t="shared" ca="1" si="266"/>
        <v>On Time</v>
      </c>
      <c r="H753" s="5">
        <f t="shared" ca="1" si="267"/>
        <v>0.71527777777777801</v>
      </c>
      <c r="I753">
        <f t="shared" ca="1" si="281"/>
        <v>0.47417812552225425</v>
      </c>
      <c r="J753">
        <f t="shared" ca="1" si="281"/>
        <v>0.2115223817915709</v>
      </c>
      <c r="K753">
        <f t="shared" ca="1" si="268"/>
        <v>15</v>
      </c>
      <c r="L753" s="5">
        <f t="shared" ca="1" si="269"/>
        <v>0.72569444444444464</v>
      </c>
      <c r="M753" s="27">
        <f t="shared" ca="1" si="282"/>
        <v>0.96021092167865041</v>
      </c>
      <c r="N753" s="27">
        <f t="shared" ca="1" si="282"/>
        <v>0.84969376876761582</v>
      </c>
      <c r="O753" s="8">
        <f t="shared" ca="1" si="270"/>
        <v>374</v>
      </c>
      <c r="P753" s="6">
        <f t="shared" ca="1" si="271"/>
        <v>0.25972222222222224</v>
      </c>
      <c r="Q753" s="5">
        <f t="shared" ca="1" si="272"/>
        <v>0.98541666666666683</v>
      </c>
      <c r="R753" s="27">
        <f t="shared" ca="1" si="283"/>
        <v>1.9998638585630113E-2</v>
      </c>
      <c r="S753" s="27">
        <f t="shared" ca="1" si="283"/>
        <v>0.79860101219295121</v>
      </c>
      <c r="T753" s="27">
        <f t="shared" ca="1" si="273"/>
        <v>17</v>
      </c>
      <c r="U753" s="5">
        <f t="shared" ca="1" si="274"/>
        <v>0.99722222222222234</v>
      </c>
      <c r="V753" s="27">
        <f t="shared" ca="1" si="275"/>
        <v>406</v>
      </c>
      <c r="W753" s="35">
        <f t="shared" ca="1" si="276"/>
        <v>44197.997222222228</v>
      </c>
      <c r="X753" s="6" t="str">
        <f t="shared" ca="1" si="277"/>
        <v>Early Arrival</v>
      </c>
      <c r="Y753" s="6">
        <f t="shared" ca="1" si="278"/>
        <v>6.2499999912688509E-3</v>
      </c>
      <c r="Z753" s="8">
        <f t="shared" ca="1" si="262"/>
        <v>0</v>
      </c>
      <c r="AA753" s="8">
        <f t="shared" ca="1" si="279"/>
        <v>9</v>
      </c>
      <c r="AB753" s="8">
        <f t="shared" ca="1" si="263"/>
        <v>-90</v>
      </c>
    </row>
    <row r="754" spans="1:28">
      <c r="A754" s="3">
        <v>0.71527777777777801</v>
      </c>
      <c r="B754" s="34">
        <v>44197.715277777781</v>
      </c>
      <c r="C754" s="8">
        <f t="shared" ca="1" si="280"/>
        <v>0.10663837455569247</v>
      </c>
      <c r="D754" s="8">
        <f t="shared" ca="1" si="280"/>
        <v>8.63416508113376E-2</v>
      </c>
      <c r="E754">
        <f t="shared" ca="1" si="264"/>
        <v>2</v>
      </c>
      <c r="F754" s="6">
        <f t="shared" ca="1" si="265"/>
        <v>1.3888888888888889E-3</v>
      </c>
      <c r="G754" t="str">
        <f t="shared" ca="1" si="266"/>
        <v>Late</v>
      </c>
      <c r="H754" s="5">
        <f t="shared" ca="1" si="267"/>
        <v>0.7166666666666669</v>
      </c>
      <c r="I754">
        <f t="shared" ca="1" si="281"/>
        <v>0.72135879069336661</v>
      </c>
      <c r="J754">
        <f t="shared" ca="1" si="281"/>
        <v>0.11102730731464228</v>
      </c>
      <c r="K754">
        <f t="shared" ca="1" si="268"/>
        <v>13</v>
      </c>
      <c r="L754" s="5">
        <f t="shared" ca="1" si="269"/>
        <v>0.72569444444444464</v>
      </c>
      <c r="M754" s="27">
        <f t="shared" ca="1" si="282"/>
        <v>9.5171303041104216E-2</v>
      </c>
      <c r="N754" s="27">
        <f t="shared" ca="1" si="282"/>
        <v>0.10719457147934541</v>
      </c>
      <c r="O754" s="8">
        <f t="shared" ca="1" si="270"/>
        <v>318</v>
      </c>
      <c r="P754" s="6">
        <f t="shared" ca="1" si="271"/>
        <v>0.22083333333333333</v>
      </c>
      <c r="Q754" s="5">
        <f t="shared" ca="1" si="272"/>
        <v>0.94652777777777797</v>
      </c>
      <c r="R754" s="27">
        <f t="shared" ca="1" si="283"/>
        <v>0.58191549121002417</v>
      </c>
      <c r="S754" s="27">
        <f t="shared" ca="1" si="283"/>
        <v>6.1671853310741875E-3</v>
      </c>
      <c r="T754" s="27">
        <f t="shared" ca="1" si="273"/>
        <v>6</v>
      </c>
      <c r="U754" s="5">
        <f t="shared" ca="1" si="274"/>
        <v>0.95069444444444462</v>
      </c>
      <c r="V754" s="27">
        <f t="shared" ca="1" si="275"/>
        <v>339</v>
      </c>
      <c r="W754" s="35">
        <f t="shared" ca="1" si="276"/>
        <v>44197.950694444451</v>
      </c>
      <c r="X754" s="6" t="str">
        <f t="shared" ca="1" si="277"/>
        <v>Early Arrival</v>
      </c>
      <c r="Y754" s="6">
        <f t="shared" ca="1" si="278"/>
        <v>5.2777777767914813E-2</v>
      </c>
      <c r="Z754" s="8">
        <f t="shared" ca="1" si="262"/>
        <v>1</v>
      </c>
      <c r="AA754" s="8">
        <f t="shared" ca="1" si="279"/>
        <v>16</v>
      </c>
      <c r="AB754" s="8">
        <f t="shared" ca="1" si="263"/>
        <v>460</v>
      </c>
    </row>
    <row r="755" spans="1:28">
      <c r="A755" s="11">
        <v>0.71527777777777801</v>
      </c>
      <c r="B755" s="34">
        <v>44197.715277777781</v>
      </c>
      <c r="C755" s="8">
        <f t="shared" ca="1" si="280"/>
        <v>0.21804453167065452</v>
      </c>
      <c r="D755" s="8">
        <f t="shared" ca="1" si="280"/>
        <v>0.14928780072957137</v>
      </c>
      <c r="E755">
        <f t="shared" ca="1" si="264"/>
        <v>4</v>
      </c>
      <c r="F755" s="6">
        <f t="shared" ca="1" si="265"/>
        <v>2.7777777777777779E-3</v>
      </c>
      <c r="G755" t="str">
        <f t="shared" ca="1" si="266"/>
        <v>Late</v>
      </c>
      <c r="H755" s="5">
        <f t="shared" ca="1" si="267"/>
        <v>0.71805555555555578</v>
      </c>
      <c r="I755">
        <f t="shared" ca="1" si="281"/>
        <v>0.89421721272072485</v>
      </c>
      <c r="J755">
        <f t="shared" ca="1" si="281"/>
        <v>0.57046795455871591</v>
      </c>
      <c r="K755">
        <f t="shared" ca="1" si="268"/>
        <v>26</v>
      </c>
      <c r="L755" s="5">
        <f t="shared" ca="1" si="269"/>
        <v>0.73611111111111138</v>
      </c>
      <c r="M755" s="27">
        <f t="shared" ca="1" si="282"/>
        <v>4.37145529882218E-2</v>
      </c>
      <c r="N755" s="27">
        <f t="shared" ca="1" si="282"/>
        <v>0.11293888884925019</v>
      </c>
      <c r="O755" s="8">
        <f t="shared" ca="1" si="270"/>
        <v>319</v>
      </c>
      <c r="P755" s="6">
        <f t="shared" ca="1" si="271"/>
        <v>0.22152777777777777</v>
      </c>
      <c r="Q755" s="5">
        <f t="shared" ca="1" si="272"/>
        <v>0.95763888888888915</v>
      </c>
      <c r="R755" s="27">
        <f t="shared" ca="1" si="283"/>
        <v>0.55509517920334406</v>
      </c>
      <c r="S755" s="27">
        <f t="shared" ca="1" si="283"/>
        <v>0.49260073068345556</v>
      </c>
      <c r="T755" s="27">
        <f t="shared" ca="1" si="273"/>
        <v>20</v>
      </c>
      <c r="U755" s="5">
        <f t="shared" ca="1" si="274"/>
        <v>0.97152777777777799</v>
      </c>
      <c r="V755" s="27">
        <f t="shared" ca="1" si="275"/>
        <v>369</v>
      </c>
      <c r="W755" s="35">
        <f t="shared" ca="1" si="276"/>
        <v>44197.97152777778</v>
      </c>
      <c r="X755" s="6" t="str">
        <f t="shared" ca="1" si="277"/>
        <v>Early Arrival</v>
      </c>
      <c r="Y755" s="6">
        <f t="shared" ca="1" si="278"/>
        <v>3.1944444439432118E-2</v>
      </c>
      <c r="Z755" s="8">
        <f t="shared" ca="1" si="262"/>
        <v>0</v>
      </c>
      <c r="AA755" s="8">
        <f t="shared" ca="1" si="279"/>
        <v>46</v>
      </c>
      <c r="AB755" s="8">
        <f t="shared" ca="1" si="263"/>
        <v>160</v>
      </c>
    </row>
    <row r="756" spans="1:28">
      <c r="A756" s="3">
        <v>0.71527777777777801</v>
      </c>
      <c r="B756" s="34">
        <v>44197.715277777781</v>
      </c>
      <c r="C756" s="8">
        <f t="shared" ca="1" si="280"/>
        <v>0.66755537462667613</v>
      </c>
      <c r="D756" s="8">
        <f t="shared" ca="1" si="280"/>
        <v>0.70634099427846486</v>
      </c>
      <c r="E756">
        <f t="shared" ca="1" si="264"/>
        <v>-4</v>
      </c>
      <c r="F756" s="6">
        <f t="shared" ca="1" si="265"/>
        <v>2.7777777777777779E-3</v>
      </c>
      <c r="G756" t="str">
        <f t="shared" ca="1" si="266"/>
        <v>Early Departure</v>
      </c>
      <c r="H756" s="5">
        <f t="shared" ca="1" si="267"/>
        <v>0.71250000000000024</v>
      </c>
      <c r="I756">
        <f t="shared" ca="1" si="281"/>
        <v>0.27295154693787604</v>
      </c>
      <c r="J756">
        <f t="shared" ca="1" si="281"/>
        <v>0.85736299345958566</v>
      </c>
      <c r="K756">
        <f t="shared" ca="1" si="268"/>
        <v>29</v>
      </c>
      <c r="L756" s="5">
        <f t="shared" ca="1" si="269"/>
        <v>0.73263888888888917</v>
      </c>
      <c r="M756" s="27">
        <f t="shared" ca="1" si="282"/>
        <v>0.18705864046279441</v>
      </c>
      <c r="N756" s="27">
        <f t="shared" ca="1" si="282"/>
        <v>0.82120132395832324</v>
      </c>
      <c r="O756" s="8">
        <f t="shared" ca="1" si="270"/>
        <v>355</v>
      </c>
      <c r="P756" s="6">
        <f t="shared" ca="1" si="271"/>
        <v>0.24652777777777779</v>
      </c>
      <c r="Q756" s="5">
        <f t="shared" ca="1" si="272"/>
        <v>0.97916666666666696</v>
      </c>
      <c r="R756" s="27">
        <f t="shared" ca="1" si="283"/>
        <v>0.95081449131283524</v>
      </c>
      <c r="S756" s="27">
        <f t="shared" ca="1" si="283"/>
        <v>0.31321201740280402</v>
      </c>
      <c r="T756" s="27">
        <f t="shared" ca="1" si="273"/>
        <v>15</v>
      </c>
      <c r="U756" s="5">
        <f t="shared" ca="1" si="274"/>
        <v>0.98958333333333359</v>
      </c>
      <c r="V756" s="27">
        <f t="shared" ca="1" si="275"/>
        <v>395</v>
      </c>
      <c r="W756" s="35">
        <f t="shared" ca="1" si="276"/>
        <v>44197.989583333336</v>
      </c>
      <c r="X756" s="6" t="str">
        <f t="shared" ca="1" si="277"/>
        <v>Early Arrival</v>
      </c>
      <c r="Y756" s="6">
        <f t="shared" ca="1" si="278"/>
        <v>1.3888888883229811E-2</v>
      </c>
      <c r="Z756" s="8">
        <f t="shared" ca="1" si="262"/>
        <v>0</v>
      </c>
      <c r="AA756" s="8">
        <f t="shared" ca="1" si="279"/>
        <v>20</v>
      </c>
      <c r="AB756" s="8">
        <f t="shared" ca="1" si="263"/>
        <v>-200</v>
      </c>
    </row>
    <row r="757" spans="1:28">
      <c r="A757" s="11">
        <v>0.71527777777777801</v>
      </c>
      <c r="B757" s="34">
        <v>44197.715277777781</v>
      </c>
      <c r="C757" s="8">
        <f t="shared" ca="1" si="280"/>
        <v>0.91177366304919027</v>
      </c>
      <c r="D757" s="8">
        <f t="shared" ca="1" si="280"/>
        <v>0.68695367961160692</v>
      </c>
      <c r="E757">
        <f t="shared" ca="1" si="264"/>
        <v>0</v>
      </c>
      <c r="F757" s="6">
        <f t="shared" ca="1" si="265"/>
        <v>0</v>
      </c>
      <c r="G757" t="str">
        <f t="shared" ca="1" si="266"/>
        <v>On Time</v>
      </c>
      <c r="H757" s="5">
        <f t="shared" ca="1" si="267"/>
        <v>0.71527777777777801</v>
      </c>
      <c r="I757">
        <f t="shared" ca="1" si="281"/>
        <v>7.3557381220819562E-2</v>
      </c>
      <c r="J757">
        <f t="shared" ca="1" si="281"/>
        <v>0.51336814408778098</v>
      </c>
      <c r="K757">
        <f t="shared" ca="1" si="268"/>
        <v>23</v>
      </c>
      <c r="L757" s="5">
        <f t="shared" ca="1" si="269"/>
        <v>0.73125000000000029</v>
      </c>
      <c r="M757" s="27">
        <f t="shared" ca="1" si="282"/>
        <v>0.46355918989842704</v>
      </c>
      <c r="N757" s="27">
        <f t="shared" ca="1" si="282"/>
        <v>0.70448073361361274</v>
      </c>
      <c r="O757" s="8">
        <f t="shared" ca="1" si="270"/>
        <v>360</v>
      </c>
      <c r="P757" s="6">
        <f t="shared" ca="1" si="271"/>
        <v>0.25</v>
      </c>
      <c r="Q757" s="5">
        <f t="shared" ca="1" si="272"/>
        <v>0.98125000000000029</v>
      </c>
      <c r="R757" s="27">
        <f t="shared" ca="1" si="283"/>
        <v>0.18294457852718182</v>
      </c>
      <c r="S757" s="27">
        <f t="shared" ca="1" si="283"/>
        <v>0.70549795926032366</v>
      </c>
      <c r="T757" s="27">
        <f t="shared" ca="1" si="273"/>
        <v>29</v>
      </c>
      <c r="U757" s="5">
        <f t="shared" ca="1" si="274"/>
        <v>1.0013888888888891</v>
      </c>
      <c r="V757" s="27">
        <f t="shared" ca="1" si="275"/>
        <v>412</v>
      </c>
      <c r="W757" s="35">
        <f t="shared" ca="1" si="276"/>
        <v>44198.001388888893</v>
      </c>
      <c r="X757" s="6" t="str">
        <f t="shared" ca="1" si="277"/>
        <v>Early Arrival</v>
      </c>
      <c r="Y757" s="6">
        <f t="shared" ca="1" si="278"/>
        <v>2.0833333255723119E-3</v>
      </c>
      <c r="Z757" s="8">
        <f t="shared" ca="1" si="262"/>
        <v>0</v>
      </c>
      <c r="AA757" s="8">
        <f t="shared" ca="1" si="279"/>
        <v>3</v>
      </c>
      <c r="AB757" s="8">
        <f t="shared" ca="1" si="263"/>
        <v>-30</v>
      </c>
    </row>
    <row r="758" spans="1:28">
      <c r="A758" s="3">
        <v>0.71527777777777801</v>
      </c>
      <c r="B758" s="34">
        <v>44197.715277777781</v>
      </c>
      <c r="C758" s="8">
        <f t="shared" ca="1" si="280"/>
        <v>0.86513807943620324</v>
      </c>
      <c r="D758" s="8">
        <f t="shared" ca="1" si="280"/>
        <v>0.71504676212467744</v>
      </c>
      <c r="E758">
        <f t="shared" ca="1" si="264"/>
        <v>-4</v>
      </c>
      <c r="F758" s="6">
        <f t="shared" ca="1" si="265"/>
        <v>2.7777777777777779E-3</v>
      </c>
      <c r="G758" t="str">
        <f t="shared" ca="1" si="266"/>
        <v>Early Departure</v>
      </c>
      <c r="H758" s="5">
        <f t="shared" ca="1" si="267"/>
        <v>0.71250000000000024</v>
      </c>
      <c r="I758">
        <f t="shared" ca="1" si="281"/>
        <v>0.13000626715690899</v>
      </c>
      <c r="J758">
        <f t="shared" ca="1" si="281"/>
        <v>5.9240009565823648E-2</v>
      </c>
      <c r="K758">
        <f t="shared" ca="1" si="268"/>
        <v>8</v>
      </c>
      <c r="L758" s="5">
        <f t="shared" ca="1" si="269"/>
        <v>0.71805555555555578</v>
      </c>
      <c r="M758" s="27">
        <f t="shared" ca="1" si="282"/>
        <v>0.65643546879741399</v>
      </c>
      <c r="N758" s="27">
        <f t="shared" ca="1" si="282"/>
        <v>0.33735173640992322</v>
      </c>
      <c r="O758" s="8">
        <f t="shared" ca="1" si="270"/>
        <v>334</v>
      </c>
      <c r="P758" s="6">
        <f t="shared" ca="1" si="271"/>
        <v>0.23194444444444443</v>
      </c>
      <c r="Q758" s="5">
        <f t="shared" ca="1" si="272"/>
        <v>0.95000000000000018</v>
      </c>
      <c r="R758" s="27">
        <f t="shared" ca="1" si="283"/>
        <v>0.96834821829752271</v>
      </c>
      <c r="S758" s="27">
        <f t="shared" ca="1" si="283"/>
        <v>0.33672908522343759</v>
      </c>
      <c r="T758" s="27">
        <f t="shared" ca="1" si="273"/>
        <v>15</v>
      </c>
      <c r="U758" s="5">
        <f t="shared" ca="1" si="274"/>
        <v>0.96041666666666681</v>
      </c>
      <c r="V758" s="27">
        <f t="shared" ca="1" si="275"/>
        <v>353</v>
      </c>
      <c r="W758" s="35">
        <f t="shared" ca="1" si="276"/>
        <v>44197.960416666669</v>
      </c>
      <c r="X758" s="6" t="str">
        <f t="shared" ca="1" si="277"/>
        <v>Early Arrival</v>
      </c>
      <c r="Y758" s="6">
        <f t="shared" ca="1" si="278"/>
        <v>4.3055555550381541E-2</v>
      </c>
      <c r="Z758" s="8">
        <f t="shared" ca="1" si="262"/>
        <v>1</v>
      </c>
      <c r="AA758" s="8">
        <f t="shared" ca="1" si="279"/>
        <v>2</v>
      </c>
      <c r="AB758" s="8">
        <f t="shared" ca="1" si="263"/>
        <v>320</v>
      </c>
    </row>
    <row r="759" spans="1:28">
      <c r="A759" s="11">
        <v>0.71527777777777801</v>
      </c>
      <c r="B759" s="34">
        <v>44197.715277777781</v>
      </c>
      <c r="C759" s="8">
        <f t="shared" ca="1" si="280"/>
        <v>0.58520095039475484</v>
      </c>
      <c r="D759" s="8">
        <f t="shared" ca="1" si="280"/>
        <v>0.40847946819080516</v>
      </c>
      <c r="E759">
        <f t="shared" ca="1" si="264"/>
        <v>-2</v>
      </c>
      <c r="F759" s="6">
        <f t="shared" ca="1" si="265"/>
        <v>1.3888888888888889E-3</v>
      </c>
      <c r="G759" t="str">
        <f t="shared" ca="1" si="266"/>
        <v>Early Departure</v>
      </c>
      <c r="H759" s="5">
        <f t="shared" ca="1" si="267"/>
        <v>0.71388888888888913</v>
      </c>
      <c r="I759">
        <f t="shared" ca="1" si="281"/>
        <v>0.71878906309491741</v>
      </c>
      <c r="J759">
        <f t="shared" ca="1" si="281"/>
        <v>0.48490275524509741</v>
      </c>
      <c r="K759">
        <f t="shared" ca="1" si="268"/>
        <v>23</v>
      </c>
      <c r="L759" s="5">
        <f t="shared" ca="1" si="269"/>
        <v>0.7298611111111114</v>
      </c>
      <c r="M759" s="27">
        <f t="shared" ca="1" si="282"/>
        <v>0.44058954396371186</v>
      </c>
      <c r="N759" s="27">
        <f t="shared" ca="1" si="282"/>
        <v>1.3463507899526994E-2</v>
      </c>
      <c r="O759" s="8">
        <f t="shared" ca="1" si="270"/>
        <v>317</v>
      </c>
      <c r="P759" s="6">
        <f t="shared" ca="1" si="271"/>
        <v>0.22013888888888888</v>
      </c>
      <c r="Q759" s="5">
        <f t="shared" ca="1" si="272"/>
        <v>0.95000000000000029</v>
      </c>
      <c r="R759" s="27">
        <f t="shared" ca="1" si="283"/>
        <v>0.15993138733989498</v>
      </c>
      <c r="S759" s="27">
        <f t="shared" ca="1" si="283"/>
        <v>0.86256328962997564</v>
      </c>
      <c r="T759" s="27">
        <f t="shared" ca="1" si="273"/>
        <v>37</v>
      </c>
      <c r="U759" s="5">
        <f t="shared" ca="1" si="274"/>
        <v>0.97569444444444475</v>
      </c>
      <c r="V759" s="27">
        <f t="shared" ca="1" si="275"/>
        <v>375</v>
      </c>
      <c r="W759" s="35">
        <f t="shared" ca="1" si="276"/>
        <v>44197.975694444445</v>
      </c>
      <c r="X759" s="6" t="str">
        <f t="shared" ca="1" si="277"/>
        <v>Early Arrival</v>
      </c>
      <c r="Y759" s="6">
        <f t="shared" ca="1" si="278"/>
        <v>2.7777777773735579E-2</v>
      </c>
      <c r="Z759" s="8">
        <f t="shared" ca="1" si="262"/>
        <v>0</v>
      </c>
      <c r="AA759" s="8">
        <f t="shared" ca="1" si="279"/>
        <v>40</v>
      </c>
      <c r="AB759" s="8">
        <f t="shared" ca="1" si="263"/>
        <v>100</v>
      </c>
    </row>
    <row r="760" spans="1:28">
      <c r="A760" s="3">
        <v>0.71527777777777801</v>
      </c>
      <c r="B760" s="34">
        <v>44197.715277777781</v>
      </c>
      <c r="C760" s="8">
        <f t="shared" ca="1" si="280"/>
        <v>0.63837826650512808</v>
      </c>
      <c r="D760" s="8">
        <f t="shared" ca="1" si="280"/>
        <v>0.89675417113277511</v>
      </c>
      <c r="E760">
        <f t="shared" ca="1" si="264"/>
        <v>-7</v>
      </c>
      <c r="F760" s="6">
        <f t="shared" ca="1" si="265"/>
        <v>4.8611111111111112E-3</v>
      </c>
      <c r="G760" t="str">
        <f t="shared" ca="1" si="266"/>
        <v>Early Departure</v>
      </c>
      <c r="H760" s="5">
        <f t="shared" ca="1" si="267"/>
        <v>0.71041666666666692</v>
      </c>
      <c r="I760">
        <f t="shared" ca="1" si="281"/>
        <v>0.82875635588499852</v>
      </c>
      <c r="J760">
        <f t="shared" ca="1" si="281"/>
        <v>5.729112776230938E-2</v>
      </c>
      <c r="K760">
        <f t="shared" ca="1" si="268"/>
        <v>12</v>
      </c>
      <c r="L760" s="5">
        <f t="shared" ca="1" si="269"/>
        <v>0.71875000000000022</v>
      </c>
      <c r="M760" s="27">
        <f t="shared" ca="1" si="282"/>
        <v>0.66349754616187384</v>
      </c>
      <c r="N760" s="27">
        <f t="shared" ca="1" si="282"/>
        <v>0.48191903852375428</v>
      </c>
      <c r="O760" s="8">
        <f t="shared" ca="1" si="270"/>
        <v>343</v>
      </c>
      <c r="P760" s="6">
        <f t="shared" ca="1" si="271"/>
        <v>0.23819444444444446</v>
      </c>
      <c r="Q760" s="5">
        <f t="shared" ca="1" si="272"/>
        <v>0.95694444444444471</v>
      </c>
      <c r="R760" s="27">
        <f t="shared" ca="1" si="283"/>
        <v>0.69619312915967269</v>
      </c>
      <c r="S760" s="27">
        <f t="shared" ca="1" si="283"/>
        <v>0.77513818458105255</v>
      </c>
      <c r="T760" s="27">
        <f t="shared" ca="1" si="273"/>
        <v>32</v>
      </c>
      <c r="U760" s="5">
        <f t="shared" ca="1" si="274"/>
        <v>0.97916666666666696</v>
      </c>
      <c r="V760" s="27">
        <f t="shared" ca="1" si="275"/>
        <v>380</v>
      </c>
      <c r="W760" s="35">
        <f t="shared" ca="1" si="276"/>
        <v>44197.979166666672</v>
      </c>
      <c r="X760" s="6" t="str">
        <f t="shared" ca="1" si="277"/>
        <v>Early Arrival</v>
      </c>
      <c r="Y760" s="6">
        <f t="shared" ca="1" si="278"/>
        <v>2.4305555547471158E-2</v>
      </c>
      <c r="Z760" s="8">
        <f t="shared" ca="1" si="262"/>
        <v>0</v>
      </c>
      <c r="AA760" s="8">
        <f t="shared" ca="1" si="279"/>
        <v>35</v>
      </c>
      <c r="AB760" s="8">
        <f t="shared" ca="1" si="263"/>
        <v>50</v>
      </c>
    </row>
    <row r="761" spans="1:28">
      <c r="A761" s="11">
        <v>0.71527777777777801</v>
      </c>
      <c r="B761" s="34">
        <v>44197.715277777781</v>
      </c>
      <c r="C761" s="8">
        <f t="shared" ca="1" si="280"/>
        <v>0.5256324823917039</v>
      </c>
      <c r="D761" s="8">
        <f t="shared" ca="1" si="280"/>
        <v>0.88605347989374006</v>
      </c>
      <c r="E761">
        <f t="shared" ca="1" si="264"/>
        <v>48</v>
      </c>
      <c r="F761" s="6">
        <f t="shared" ca="1" si="265"/>
        <v>3.3333333333333333E-2</v>
      </c>
      <c r="G761" t="str">
        <f t="shared" ca="1" si="266"/>
        <v>Late</v>
      </c>
      <c r="H761" s="5">
        <f t="shared" ca="1" si="267"/>
        <v>0.74861111111111134</v>
      </c>
      <c r="I761">
        <f t="shared" ca="1" si="281"/>
        <v>0.91533407836031877</v>
      </c>
      <c r="J761">
        <f t="shared" ca="1" si="281"/>
        <v>2.1758992130985866E-2</v>
      </c>
      <c r="K761">
        <f t="shared" ca="1" si="268"/>
        <v>11</v>
      </c>
      <c r="L761" s="5">
        <f t="shared" ca="1" si="269"/>
        <v>0.7562500000000002</v>
      </c>
      <c r="M761" s="27">
        <f t="shared" ca="1" si="282"/>
        <v>0.62596526496958782</v>
      </c>
      <c r="N761" s="27">
        <f t="shared" ca="1" si="282"/>
        <v>0.65186226492677579</v>
      </c>
      <c r="O761" s="8">
        <f t="shared" ca="1" si="270"/>
        <v>355</v>
      </c>
      <c r="P761" s="6">
        <f t="shared" ca="1" si="271"/>
        <v>0.24652777777777779</v>
      </c>
      <c r="Q761" s="5">
        <f t="shared" ca="1" si="272"/>
        <v>1.002777777777778</v>
      </c>
      <c r="R761" s="27">
        <f t="shared" ca="1" si="283"/>
        <v>0.33389867956383013</v>
      </c>
      <c r="S761" s="27">
        <f t="shared" ca="1" si="283"/>
        <v>0.18345938216839375</v>
      </c>
      <c r="T761" s="27">
        <f t="shared" ca="1" si="273"/>
        <v>11</v>
      </c>
      <c r="U761" s="5">
        <f t="shared" ca="1" si="274"/>
        <v>1.010416666666667</v>
      </c>
      <c r="V761" s="27">
        <f t="shared" ca="1" si="275"/>
        <v>425</v>
      </c>
      <c r="W761" s="35">
        <f t="shared" ca="1" si="276"/>
        <v>44198.010416666672</v>
      </c>
      <c r="X761" s="6" t="str">
        <f t="shared" ca="1" si="277"/>
        <v>Late</v>
      </c>
      <c r="Y761" s="6">
        <f t="shared" ca="1" si="278"/>
        <v>6.9444444525288418E-3</v>
      </c>
      <c r="Z761" s="8">
        <f t="shared" ca="1" si="262"/>
        <v>0</v>
      </c>
      <c r="AA761" s="8">
        <f t="shared" ca="1" si="279"/>
        <v>10</v>
      </c>
      <c r="AB761" s="8">
        <f t="shared" ca="1" si="263"/>
        <v>100</v>
      </c>
    </row>
    <row r="762" spans="1:28">
      <c r="A762" s="3">
        <v>0.71527777777777801</v>
      </c>
      <c r="B762" s="34">
        <v>44197.715277777781</v>
      </c>
      <c r="C762" s="8">
        <f t="shared" ca="1" si="280"/>
        <v>3.5661933016197578E-2</v>
      </c>
      <c r="D762" s="8">
        <f t="shared" ca="1" si="280"/>
        <v>5.7226975217865461E-2</v>
      </c>
      <c r="E762">
        <f t="shared" ca="1" si="264"/>
        <v>1</v>
      </c>
      <c r="F762" s="6">
        <f t="shared" ca="1" si="265"/>
        <v>6.9444444444444447E-4</v>
      </c>
      <c r="G762" t="str">
        <f t="shared" ca="1" si="266"/>
        <v>Late</v>
      </c>
      <c r="H762" s="5">
        <f t="shared" ca="1" si="267"/>
        <v>0.71597222222222245</v>
      </c>
      <c r="I762">
        <f t="shared" ca="1" si="281"/>
        <v>0.79659602129332385</v>
      </c>
      <c r="J762">
        <f t="shared" ca="1" si="281"/>
        <v>7.6977448764417811E-2</v>
      </c>
      <c r="K762">
        <f t="shared" ca="1" si="268"/>
        <v>12</v>
      </c>
      <c r="L762" s="5">
        <f t="shared" ca="1" si="269"/>
        <v>0.72430555555555576</v>
      </c>
      <c r="M762" s="27">
        <f t="shared" ca="1" si="282"/>
        <v>0.1570021723520828</v>
      </c>
      <c r="N762" s="27">
        <f t="shared" ca="1" si="282"/>
        <v>0.36786878646101773</v>
      </c>
      <c r="O762" s="8">
        <f t="shared" ca="1" si="270"/>
        <v>336</v>
      </c>
      <c r="P762" s="6">
        <f t="shared" ca="1" si="271"/>
        <v>0.23333333333333331</v>
      </c>
      <c r="Q762" s="5">
        <f t="shared" ca="1" si="272"/>
        <v>0.95763888888888904</v>
      </c>
      <c r="R762" s="27">
        <f t="shared" ca="1" si="283"/>
        <v>0.60598133612754601</v>
      </c>
      <c r="S762" s="27">
        <f t="shared" ca="1" si="283"/>
        <v>0.48470352048566478</v>
      </c>
      <c r="T762" s="27">
        <f t="shared" ca="1" si="273"/>
        <v>20</v>
      </c>
      <c r="U762" s="5">
        <f t="shared" ca="1" si="274"/>
        <v>0.97152777777777788</v>
      </c>
      <c r="V762" s="27">
        <f t="shared" ca="1" si="275"/>
        <v>369</v>
      </c>
      <c r="W762" s="35">
        <f t="shared" ca="1" si="276"/>
        <v>44197.97152777778</v>
      </c>
      <c r="X762" s="6" t="str">
        <f t="shared" ca="1" si="277"/>
        <v>Early Arrival</v>
      </c>
      <c r="Y762" s="6">
        <f t="shared" ca="1" si="278"/>
        <v>3.1944444439432118E-2</v>
      </c>
      <c r="Z762" s="8">
        <f t="shared" ca="1" si="262"/>
        <v>0</v>
      </c>
      <c r="AA762" s="8">
        <f t="shared" ca="1" si="279"/>
        <v>46</v>
      </c>
      <c r="AB762" s="8">
        <f t="shared" ca="1" si="263"/>
        <v>160</v>
      </c>
    </row>
    <row r="763" spans="1:28">
      <c r="A763" s="11">
        <v>0.71527777777777801</v>
      </c>
      <c r="B763" s="34">
        <v>44197.715277777781</v>
      </c>
      <c r="C763" s="8">
        <f t="shared" ca="1" si="280"/>
        <v>0.48969259625172179</v>
      </c>
      <c r="D763" s="8">
        <f t="shared" ca="1" si="280"/>
        <v>0.90906914067920375</v>
      </c>
      <c r="E763">
        <f t="shared" ca="1" si="264"/>
        <v>53</v>
      </c>
      <c r="F763" s="6">
        <f t="shared" ca="1" si="265"/>
        <v>3.6805555555555557E-2</v>
      </c>
      <c r="G763" t="str">
        <f t="shared" ca="1" si="266"/>
        <v>Late</v>
      </c>
      <c r="H763" s="5">
        <f t="shared" ca="1" si="267"/>
        <v>0.75208333333333355</v>
      </c>
      <c r="I763">
        <f t="shared" ca="1" si="281"/>
        <v>0.77995658531589529</v>
      </c>
      <c r="J763">
        <f t="shared" ca="1" si="281"/>
        <v>0.91265189042962303</v>
      </c>
      <c r="K763">
        <f t="shared" ca="1" si="268"/>
        <v>42</v>
      </c>
      <c r="L763" s="5">
        <f t="shared" ca="1" si="269"/>
        <v>0.78125000000000022</v>
      </c>
      <c r="M763" s="27">
        <f t="shared" ca="1" si="282"/>
        <v>0.81234477009667183</v>
      </c>
      <c r="N763" s="27">
        <f t="shared" ca="1" si="282"/>
        <v>0.29498125201762637</v>
      </c>
      <c r="O763" s="8">
        <f t="shared" ca="1" si="270"/>
        <v>332</v>
      </c>
      <c r="P763" s="6">
        <f t="shared" ca="1" si="271"/>
        <v>0.23055555555555554</v>
      </c>
      <c r="Q763" s="5">
        <f t="shared" ca="1" si="272"/>
        <v>1.0118055555555558</v>
      </c>
      <c r="R763" s="27">
        <f t="shared" ca="1" si="283"/>
        <v>0.51327216294906031</v>
      </c>
      <c r="S763" s="27">
        <f t="shared" ca="1" si="283"/>
        <v>0.67506329999395975</v>
      </c>
      <c r="T763" s="27">
        <f t="shared" ca="1" si="273"/>
        <v>28</v>
      </c>
      <c r="U763" s="5">
        <f t="shared" ca="1" si="274"/>
        <v>1.0312500000000002</v>
      </c>
      <c r="V763" s="27">
        <f t="shared" ca="1" si="275"/>
        <v>455</v>
      </c>
      <c r="W763" s="35">
        <f t="shared" ca="1" si="276"/>
        <v>44198.03125</v>
      </c>
      <c r="X763" s="6" t="str">
        <f t="shared" ca="1" si="277"/>
        <v>Late</v>
      </c>
      <c r="Y763" s="6">
        <f t="shared" ca="1" si="278"/>
        <v>2.7777777781011537E-2</v>
      </c>
      <c r="Z763" s="8">
        <f t="shared" ca="1" si="262"/>
        <v>0</v>
      </c>
      <c r="AA763" s="8">
        <f t="shared" ca="1" si="279"/>
        <v>40</v>
      </c>
      <c r="AB763" s="8">
        <f t="shared" ca="1" si="263"/>
        <v>400</v>
      </c>
    </row>
    <row r="764" spans="1:28">
      <c r="A764" s="3">
        <v>0.71527777777777801</v>
      </c>
      <c r="B764" s="34">
        <v>44197.715277777781</v>
      </c>
      <c r="C764" s="8">
        <f t="shared" ca="1" si="280"/>
        <v>0.22669155027894294</v>
      </c>
      <c r="D764" s="8">
        <f t="shared" ca="1" si="280"/>
        <v>0.21470807403072878</v>
      </c>
      <c r="E764">
        <f t="shared" ca="1" si="264"/>
        <v>5</v>
      </c>
      <c r="F764" s="6">
        <f t="shared" ca="1" si="265"/>
        <v>3.472222222222222E-3</v>
      </c>
      <c r="G764" t="str">
        <f t="shared" ca="1" si="266"/>
        <v>Late</v>
      </c>
      <c r="H764" s="5">
        <f t="shared" ca="1" si="267"/>
        <v>0.71875000000000022</v>
      </c>
      <c r="I764">
        <f t="shared" ca="1" si="281"/>
        <v>0.55562123716921308</v>
      </c>
      <c r="J764">
        <f t="shared" ca="1" si="281"/>
        <v>0.93935685465267804</v>
      </c>
      <c r="K764">
        <f t="shared" ca="1" si="268"/>
        <v>44</v>
      </c>
      <c r="L764" s="5">
        <f t="shared" ca="1" si="269"/>
        <v>0.74930555555555578</v>
      </c>
      <c r="M764" s="27">
        <f t="shared" ca="1" si="282"/>
        <v>0.93016222775955248</v>
      </c>
      <c r="N764" s="27">
        <f t="shared" ca="1" si="282"/>
        <v>0.8727601044014196</v>
      </c>
      <c r="O764" s="8">
        <f t="shared" ca="1" si="270"/>
        <v>377</v>
      </c>
      <c r="P764" s="6">
        <f t="shared" ca="1" si="271"/>
        <v>0.26180555555555557</v>
      </c>
      <c r="Q764" s="5">
        <f t="shared" ca="1" si="272"/>
        <v>1.0111111111111113</v>
      </c>
      <c r="R764" s="27">
        <f t="shared" ca="1" si="283"/>
        <v>0.7157377348421049</v>
      </c>
      <c r="S764" s="27">
        <f t="shared" ca="1" si="283"/>
        <v>0.67530968547165726</v>
      </c>
      <c r="T764" s="27">
        <f t="shared" ca="1" si="273"/>
        <v>28</v>
      </c>
      <c r="U764" s="5">
        <f t="shared" ca="1" si="274"/>
        <v>1.0305555555555557</v>
      </c>
      <c r="V764" s="27">
        <f t="shared" ca="1" si="275"/>
        <v>454</v>
      </c>
      <c r="W764" s="35">
        <f t="shared" ca="1" si="276"/>
        <v>44198.030555555561</v>
      </c>
      <c r="X764" s="6" t="str">
        <f t="shared" ca="1" si="277"/>
        <v>Late</v>
      </c>
      <c r="Y764" s="6">
        <f t="shared" ca="1" si="278"/>
        <v>2.7083333341579419E-2</v>
      </c>
      <c r="Z764" s="8">
        <f t="shared" ca="1" si="262"/>
        <v>0</v>
      </c>
      <c r="AA764" s="8">
        <f t="shared" ca="1" si="279"/>
        <v>39</v>
      </c>
      <c r="AB764" s="8">
        <f t="shared" ca="1" si="263"/>
        <v>390</v>
      </c>
    </row>
    <row r="765" spans="1:28">
      <c r="A765" s="11">
        <v>0.71527777777777801</v>
      </c>
      <c r="B765" s="34">
        <v>44197.715277777781</v>
      </c>
      <c r="C765" s="8">
        <f t="shared" ca="1" si="280"/>
        <v>0.64354150444192648</v>
      </c>
      <c r="D765" s="8">
        <f t="shared" ca="1" si="280"/>
        <v>0.24446344329841696</v>
      </c>
      <c r="E765">
        <f t="shared" ca="1" si="264"/>
        <v>-1</v>
      </c>
      <c r="F765" s="6">
        <f t="shared" ca="1" si="265"/>
        <v>6.9444444444444447E-4</v>
      </c>
      <c r="G765" t="str">
        <f t="shared" ca="1" si="266"/>
        <v>Early Departure</v>
      </c>
      <c r="H765" s="5">
        <f t="shared" ca="1" si="267"/>
        <v>0.71458333333333357</v>
      </c>
      <c r="I765">
        <f t="shared" ca="1" si="281"/>
        <v>4.2035526244347921E-2</v>
      </c>
      <c r="J765">
        <f t="shared" ca="1" si="281"/>
        <v>0.97238903576588076</v>
      </c>
      <c r="K765">
        <f t="shared" ca="1" si="268"/>
        <v>31</v>
      </c>
      <c r="L765" s="5">
        <f t="shared" ca="1" si="269"/>
        <v>0.73611111111111138</v>
      </c>
      <c r="M765" s="27">
        <f t="shared" ca="1" si="282"/>
        <v>0.71943465604668189</v>
      </c>
      <c r="N765" s="27">
        <f t="shared" ca="1" si="282"/>
        <v>0.95831859982790513</v>
      </c>
      <c r="O765" s="8">
        <f t="shared" ca="1" si="270"/>
        <v>392</v>
      </c>
      <c r="P765" s="6">
        <f t="shared" ca="1" si="271"/>
        <v>0.2722222222222222</v>
      </c>
      <c r="Q765" s="5">
        <f t="shared" ca="1" si="272"/>
        <v>1.0083333333333335</v>
      </c>
      <c r="R765" s="27">
        <f t="shared" ca="1" si="283"/>
        <v>6.9581670454458289E-2</v>
      </c>
      <c r="S765" s="27">
        <f t="shared" ca="1" si="283"/>
        <v>0.38350222808960255</v>
      </c>
      <c r="T765" s="27">
        <f t="shared" ca="1" si="273"/>
        <v>13</v>
      </c>
      <c r="U765" s="5">
        <f t="shared" ca="1" si="274"/>
        <v>1.0173611111111114</v>
      </c>
      <c r="V765" s="27">
        <f t="shared" ca="1" si="275"/>
        <v>435</v>
      </c>
      <c r="W765" s="35">
        <f t="shared" ca="1" si="276"/>
        <v>44198.017361111117</v>
      </c>
      <c r="X765" s="6" t="str">
        <f t="shared" ca="1" si="277"/>
        <v>Late</v>
      </c>
      <c r="Y765" s="6">
        <f t="shared" ca="1" si="278"/>
        <v>1.3888888897781726E-2</v>
      </c>
      <c r="Z765" s="8">
        <f t="shared" ca="1" si="262"/>
        <v>0</v>
      </c>
      <c r="AA765" s="8">
        <f t="shared" ca="1" si="279"/>
        <v>20</v>
      </c>
      <c r="AB765" s="8">
        <f t="shared" ca="1" si="263"/>
        <v>200</v>
      </c>
    </row>
    <row r="766" spans="1:28">
      <c r="A766" s="3">
        <v>0.71527777777777801</v>
      </c>
      <c r="B766" s="34">
        <v>44197.715277777781</v>
      </c>
      <c r="C766" s="8">
        <f t="shared" ca="1" si="280"/>
        <v>0.99621450351379637</v>
      </c>
      <c r="D766" s="8">
        <f t="shared" ca="1" si="280"/>
        <v>0.91311264084124144</v>
      </c>
      <c r="E766">
        <f t="shared" ca="1" si="264"/>
        <v>0</v>
      </c>
      <c r="F766" s="6">
        <f t="shared" ca="1" si="265"/>
        <v>0</v>
      </c>
      <c r="G766" t="str">
        <f t="shared" ca="1" si="266"/>
        <v>On Time</v>
      </c>
      <c r="H766" s="5">
        <f t="shared" ca="1" si="267"/>
        <v>0.71527777777777801</v>
      </c>
      <c r="I766">
        <f t="shared" ca="1" si="281"/>
        <v>0.69121910918526053</v>
      </c>
      <c r="J766">
        <f t="shared" ca="1" si="281"/>
        <v>0.91954070174083513</v>
      </c>
      <c r="K766">
        <f t="shared" ca="1" si="268"/>
        <v>42</v>
      </c>
      <c r="L766" s="5">
        <f t="shared" ca="1" si="269"/>
        <v>0.74444444444444469</v>
      </c>
      <c r="M766" s="27">
        <f t="shared" ca="1" si="282"/>
        <v>0.52740411977587953</v>
      </c>
      <c r="N766" s="27">
        <f t="shared" ca="1" si="282"/>
        <v>0.4821940201053877</v>
      </c>
      <c r="O766" s="8">
        <f t="shared" ca="1" si="270"/>
        <v>343</v>
      </c>
      <c r="P766" s="6">
        <f t="shared" ca="1" si="271"/>
        <v>0.23819444444444446</v>
      </c>
      <c r="Q766" s="5">
        <f t="shared" ca="1" si="272"/>
        <v>0.98263888888888917</v>
      </c>
      <c r="R766" s="27">
        <f t="shared" ca="1" si="283"/>
        <v>0.28712267106149481</v>
      </c>
      <c r="S766" s="27">
        <f t="shared" ca="1" si="283"/>
        <v>0.47579502210236058</v>
      </c>
      <c r="T766" s="27">
        <f t="shared" ca="1" si="273"/>
        <v>20</v>
      </c>
      <c r="U766" s="5">
        <f t="shared" ca="1" si="274"/>
        <v>0.99652777777777801</v>
      </c>
      <c r="V766" s="27">
        <f t="shared" ca="1" si="275"/>
        <v>405</v>
      </c>
      <c r="W766" s="35">
        <f t="shared" ca="1" si="276"/>
        <v>44197.996527777781</v>
      </c>
      <c r="X766" s="6" t="str">
        <f t="shared" ca="1" si="277"/>
        <v>Early Arrival</v>
      </c>
      <c r="Y766" s="6">
        <f t="shared" ca="1" si="278"/>
        <v>6.9444444379769266E-3</v>
      </c>
      <c r="Z766" s="8">
        <f t="shared" ca="1" si="262"/>
        <v>0</v>
      </c>
      <c r="AA766" s="8">
        <f t="shared" ca="1" si="279"/>
        <v>10</v>
      </c>
      <c r="AB766" s="8">
        <f t="shared" ca="1" si="263"/>
        <v>-100</v>
      </c>
    </row>
    <row r="767" spans="1:28">
      <c r="A767" s="11">
        <v>0.71527777777777801</v>
      </c>
      <c r="B767" s="34">
        <v>44197.715277777781</v>
      </c>
      <c r="C767" s="8">
        <f t="shared" ca="1" si="280"/>
        <v>0.83460583122092025</v>
      </c>
      <c r="D767" s="8">
        <f t="shared" ca="1" si="280"/>
        <v>0.11786570582228761</v>
      </c>
      <c r="E767">
        <f t="shared" ca="1" si="264"/>
        <v>0</v>
      </c>
      <c r="F767" s="6">
        <f t="shared" ca="1" si="265"/>
        <v>0</v>
      </c>
      <c r="G767" t="str">
        <f t="shared" ca="1" si="266"/>
        <v>On Time</v>
      </c>
      <c r="H767" s="5">
        <f t="shared" ca="1" si="267"/>
        <v>0.71527777777777801</v>
      </c>
      <c r="I767">
        <f t="shared" ca="1" si="281"/>
        <v>0.26885686643250317</v>
      </c>
      <c r="J767">
        <f t="shared" ca="1" si="281"/>
        <v>0.26159245036422285</v>
      </c>
      <c r="K767">
        <f t="shared" ca="1" si="268"/>
        <v>16</v>
      </c>
      <c r="L767" s="5">
        <f t="shared" ca="1" si="269"/>
        <v>0.72638888888888908</v>
      </c>
      <c r="M767" s="27">
        <f t="shared" ca="1" si="282"/>
        <v>0.11406392784326858</v>
      </c>
      <c r="N767" s="27">
        <f t="shared" ca="1" si="282"/>
        <v>0.37158113875892418</v>
      </c>
      <c r="O767" s="8">
        <f t="shared" ca="1" si="270"/>
        <v>336</v>
      </c>
      <c r="P767" s="6">
        <f t="shared" ca="1" si="271"/>
        <v>0.23333333333333331</v>
      </c>
      <c r="Q767" s="5">
        <f t="shared" ca="1" si="272"/>
        <v>0.95972222222222237</v>
      </c>
      <c r="R767" s="27">
        <f t="shared" ca="1" si="283"/>
        <v>0.34434460445885973</v>
      </c>
      <c r="S767" s="27">
        <f t="shared" ca="1" si="283"/>
        <v>0.6819739795539026</v>
      </c>
      <c r="T767" s="27">
        <f t="shared" ca="1" si="273"/>
        <v>28</v>
      </c>
      <c r="U767" s="5">
        <f t="shared" ca="1" si="274"/>
        <v>0.97916666666666685</v>
      </c>
      <c r="V767" s="27">
        <f t="shared" ca="1" si="275"/>
        <v>380</v>
      </c>
      <c r="W767" s="35">
        <f t="shared" ca="1" si="276"/>
        <v>44197.979166666672</v>
      </c>
      <c r="X767" s="6" t="str">
        <f t="shared" ca="1" si="277"/>
        <v>Early Arrival</v>
      </c>
      <c r="Y767" s="6">
        <f t="shared" ca="1" si="278"/>
        <v>2.4305555547471158E-2</v>
      </c>
      <c r="Z767" s="8">
        <f t="shared" ca="1" si="262"/>
        <v>0</v>
      </c>
      <c r="AA767" s="8">
        <f t="shared" ca="1" si="279"/>
        <v>35</v>
      </c>
      <c r="AB767" s="8">
        <f t="shared" ca="1" si="263"/>
        <v>50</v>
      </c>
    </row>
    <row r="768" spans="1:28">
      <c r="A768" s="3">
        <v>0.71527777777777801</v>
      </c>
      <c r="B768" s="34">
        <v>44197.715277777781</v>
      </c>
      <c r="C768" s="8">
        <f t="shared" ca="1" si="280"/>
        <v>0.34638153167373564</v>
      </c>
      <c r="D768" s="8">
        <f t="shared" ca="1" si="280"/>
        <v>0.67874574756541473</v>
      </c>
      <c r="E768">
        <f t="shared" ca="1" si="264"/>
        <v>25</v>
      </c>
      <c r="F768" s="6">
        <f t="shared" ca="1" si="265"/>
        <v>1.7361111111111112E-2</v>
      </c>
      <c r="G768" t="str">
        <f t="shared" ca="1" si="266"/>
        <v>Late</v>
      </c>
      <c r="H768" s="5">
        <f t="shared" ca="1" si="267"/>
        <v>0.73263888888888917</v>
      </c>
      <c r="I768">
        <f t="shared" ca="1" si="281"/>
        <v>0.51558091159431207</v>
      </c>
      <c r="J768">
        <f t="shared" ca="1" si="281"/>
        <v>0.93704985039053379</v>
      </c>
      <c r="K768">
        <f t="shared" ca="1" si="268"/>
        <v>44</v>
      </c>
      <c r="L768" s="5">
        <f t="shared" ca="1" si="269"/>
        <v>0.76319444444444473</v>
      </c>
      <c r="M768" s="27">
        <f t="shared" ca="1" si="282"/>
        <v>0.76760598209231645</v>
      </c>
      <c r="N768" s="27">
        <f t="shared" ca="1" si="282"/>
        <v>0.82660116209128109</v>
      </c>
      <c r="O768" s="8">
        <f t="shared" ca="1" si="270"/>
        <v>372</v>
      </c>
      <c r="P768" s="6">
        <f t="shared" ca="1" si="271"/>
        <v>0.25833333333333336</v>
      </c>
      <c r="Q768" s="5">
        <f t="shared" ca="1" si="272"/>
        <v>1.021527777777778</v>
      </c>
      <c r="R768" s="27">
        <f t="shared" ca="1" si="283"/>
        <v>0.14266183265813726</v>
      </c>
      <c r="S768" s="27">
        <f t="shared" ca="1" si="283"/>
        <v>0.90472406382011739</v>
      </c>
      <c r="T768" s="27">
        <f t="shared" ca="1" si="273"/>
        <v>41</v>
      </c>
      <c r="U768" s="5">
        <f t="shared" ca="1" si="274"/>
        <v>1.0500000000000003</v>
      </c>
      <c r="V768" s="27">
        <f t="shared" ca="1" si="275"/>
        <v>482</v>
      </c>
      <c r="W768" s="35">
        <f t="shared" ca="1" si="276"/>
        <v>44198.05</v>
      </c>
      <c r="X768" s="6" t="str">
        <f t="shared" ca="1" si="277"/>
        <v>Late</v>
      </c>
      <c r="Y768" s="6">
        <f t="shared" ca="1" si="278"/>
        <v>4.652777778392192E-2</v>
      </c>
      <c r="Z768" s="8">
        <f t="shared" ca="1" si="262"/>
        <v>1</v>
      </c>
      <c r="AA768" s="8">
        <f t="shared" ca="1" si="279"/>
        <v>7</v>
      </c>
      <c r="AB768" s="8">
        <f t="shared" ca="1" si="263"/>
        <v>670</v>
      </c>
    </row>
    <row r="769" spans="1:28">
      <c r="A769" s="11">
        <v>0.71527777777777801</v>
      </c>
      <c r="B769" s="34">
        <v>44197.715277777781</v>
      </c>
      <c r="C769" s="8">
        <f t="shared" ca="1" si="280"/>
        <v>0.30631381459624274</v>
      </c>
      <c r="D769" s="8">
        <f t="shared" ca="1" si="280"/>
        <v>0.57536747048318282</v>
      </c>
      <c r="E769">
        <f t="shared" ca="1" si="264"/>
        <v>19</v>
      </c>
      <c r="F769" s="6">
        <f t="shared" ca="1" si="265"/>
        <v>1.3194444444444444E-2</v>
      </c>
      <c r="G769" t="str">
        <f t="shared" ca="1" si="266"/>
        <v>Late</v>
      </c>
      <c r="H769" s="5">
        <f t="shared" ca="1" si="267"/>
        <v>0.72847222222222241</v>
      </c>
      <c r="I769">
        <f t="shared" ca="1" si="281"/>
        <v>0.36634184280767712</v>
      </c>
      <c r="J769">
        <f t="shared" ca="1" si="281"/>
        <v>0.55143271620479306</v>
      </c>
      <c r="K769">
        <f t="shared" ca="1" si="268"/>
        <v>25</v>
      </c>
      <c r="L769" s="5">
        <f t="shared" ca="1" si="269"/>
        <v>0.74583333333333357</v>
      </c>
      <c r="M769" s="27">
        <f t="shared" ca="1" si="282"/>
        <v>5.2865552934105553E-2</v>
      </c>
      <c r="N769" s="27">
        <f t="shared" ca="1" si="282"/>
        <v>0.54247906174831273</v>
      </c>
      <c r="O769" s="8">
        <f t="shared" ca="1" si="270"/>
        <v>344</v>
      </c>
      <c r="P769" s="6">
        <f t="shared" ca="1" si="271"/>
        <v>0.2388888888888889</v>
      </c>
      <c r="Q769" s="5">
        <f t="shared" ca="1" si="272"/>
        <v>0.9847222222222225</v>
      </c>
      <c r="R769" s="27">
        <f t="shared" ca="1" si="283"/>
        <v>0.39257663144565957</v>
      </c>
      <c r="S769" s="27">
        <f t="shared" ca="1" si="283"/>
        <v>2.4388611724088238E-2</v>
      </c>
      <c r="T769" s="27">
        <f t="shared" ca="1" si="273"/>
        <v>7</v>
      </c>
      <c r="U769" s="5">
        <f t="shared" ca="1" si="274"/>
        <v>0.98958333333333359</v>
      </c>
      <c r="V769" s="27">
        <f t="shared" ca="1" si="275"/>
        <v>395</v>
      </c>
      <c r="W769" s="35">
        <f t="shared" ca="1" si="276"/>
        <v>44197.989583333336</v>
      </c>
      <c r="X769" s="6" t="str">
        <f t="shared" ca="1" si="277"/>
        <v>Early Arrival</v>
      </c>
      <c r="Y769" s="6">
        <f t="shared" ca="1" si="278"/>
        <v>1.3888888883229811E-2</v>
      </c>
      <c r="Z769" s="8">
        <f t="shared" ca="1" si="262"/>
        <v>0</v>
      </c>
      <c r="AA769" s="8">
        <f t="shared" ca="1" si="279"/>
        <v>20</v>
      </c>
      <c r="AB769" s="8">
        <f t="shared" ca="1" si="263"/>
        <v>-200</v>
      </c>
    </row>
    <row r="770" spans="1:28">
      <c r="A770" s="3">
        <v>0.71527777777777801</v>
      </c>
      <c r="B770" s="34">
        <v>44197.715277777781</v>
      </c>
      <c r="C770" s="8">
        <f t="shared" ca="1" si="280"/>
        <v>0.33364764563037574</v>
      </c>
      <c r="D770" s="8">
        <f t="shared" ca="1" si="280"/>
        <v>0.75391688487275432</v>
      </c>
      <c r="E770">
        <f t="shared" ca="1" si="264"/>
        <v>31</v>
      </c>
      <c r="F770" s="6">
        <f t="shared" ca="1" si="265"/>
        <v>2.1527777777777781E-2</v>
      </c>
      <c r="G770" t="str">
        <f t="shared" ca="1" si="266"/>
        <v>Late</v>
      </c>
      <c r="H770" s="5">
        <f t="shared" ca="1" si="267"/>
        <v>0.73680555555555582</v>
      </c>
      <c r="I770">
        <f t="shared" ca="1" si="281"/>
        <v>7.7515077805473731E-2</v>
      </c>
      <c r="J770">
        <f t="shared" ca="1" si="281"/>
        <v>0.96319439090764114</v>
      </c>
      <c r="K770">
        <f t="shared" ca="1" si="268"/>
        <v>31</v>
      </c>
      <c r="L770" s="5">
        <f t="shared" ca="1" si="269"/>
        <v>0.75833333333333364</v>
      </c>
      <c r="M770" s="27">
        <f t="shared" ca="1" si="282"/>
        <v>0.54145314403761835</v>
      </c>
      <c r="N770" s="27">
        <f t="shared" ca="1" si="282"/>
        <v>0.58286792853505265</v>
      </c>
      <c r="O770" s="8">
        <f t="shared" ca="1" si="270"/>
        <v>350</v>
      </c>
      <c r="P770" s="6">
        <f t="shared" ca="1" si="271"/>
        <v>0.24305555555555555</v>
      </c>
      <c r="Q770" s="5">
        <f t="shared" ca="1" si="272"/>
        <v>1.0013888888888891</v>
      </c>
      <c r="R770" s="27">
        <f t="shared" ca="1" si="283"/>
        <v>0.25013687402041562</v>
      </c>
      <c r="S770" s="27">
        <f t="shared" ca="1" si="283"/>
        <v>0.14536508615417898</v>
      </c>
      <c r="T770" s="27">
        <f t="shared" ca="1" si="273"/>
        <v>10</v>
      </c>
      <c r="U770" s="5">
        <f t="shared" ca="1" si="274"/>
        <v>1.0083333333333335</v>
      </c>
      <c r="V770" s="27">
        <f t="shared" ca="1" si="275"/>
        <v>422</v>
      </c>
      <c r="W770" s="35">
        <f t="shared" ca="1" si="276"/>
        <v>44198.008333333339</v>
      </c>
      <c r="X770" s="6" t="str">
        <f t="shared" ca="1" si="277"/>
        <v>Late</v>
      </c>
      <c r="Y770" s="6">
        <f t="shared" ca="1" si="278"/>
        <v>4.8611111196805723E-3</v>
      </c>
      <c r="Z770" s="8">
        <f t="shared" ca="1" si="262"/>
        <v>0</v>
      </c>
      <c r="AA770" s="8">
        <f t="shared" ca="1" si="279"/>
        <v>7</v>
      </c>
      <c r="AB770" s="8">
        <f t="shared" ca="1" si="263"/>
        <v>70</v>
      </c>
    </row>
    <row r="771" spans="1:28">
      <c r="A771" s="11">
        <v>0.71527777777777801</v>
      </c>
      <c r="B771" s="34">
        <v>44197.715277777781</v>
      </c>
      <c r="C771" s="8">
        <f t="shared" ca="1" si="280"/>
        <v>0.82574389571550977</v>
      </c>
      <c r="D771" s="8">
        <f t="shared" ca="1" si="280"/>
        <v>0.43781623328802577</v>
      </c>
      <c r="E771">
        <f t="shared" ca="1" si="264"/>
        <v>-2</v>
      </c>
      <c r="F771" s="6">
        <f t="shared" ca="1" si="265"/>
        <v>1.3888888888888889E-3</v>
      </c>
      <c r="G771" t="str">
        <f t="shared" ca="1" si="266"/>
        <v>Early Departure</v>
      </c>
      <c r="H771" s="5">
        <f t="shared" ca="1" si="267"/>
        <v>0.71388888888888913</v>
      </c>
      <c r="I771">
        <f t="shared" ca="1" si="281"/>
        <v>0.12934501826805689</v>
      </c>
      <c r="J771">
        <f t="shared" ca="1" si="281"/>
        <v>2.9747560814194385E-2</v>
      </c>
      <c r="K771">
        <f t="shared" ca="1" si="268"/>
        <v>6</v>
      </c>
      <c r="L771" s="5">
        <f t="shared" ca="1" si="269"/>
        <v>0.71805555555555578</v>
      </c>
      <c r="M771" s="27">
        <f t="shared" ca="1" si="282"/>
        <v>0.47846051114167309</v>
      </c>
      <c r="N771" s="27">
        <f t="shared" ca="1" si="282"/>
        <v>0.83322162632026853</v>
      </c>
      <c r="O771" s="8">
        <f t="shared" ca="1" si="270"/>
        <v>372</v>
      </c>
      <c r="P771" s="6">
        <f t="shared" ca="1" si="271"/>
        <v>0.25833333333333336</v>
      </c>
      <c r="Q771" s="5">
        <f t="shared" ca="1" si="272"/>
        <v>0.97638888888888919</v>
      </c>
      <c r="R771" s="27">
        <f t="shared" ca="1" si="283"/>
        <v>8.2702803169205641E-3</v>
      </c>
      <c r="S771" s="27">
        <f t="shared" ca="1" si="283"/>
        <v>2.218671609062306E-3</v>
      </c>
      <c r="T771" s="27">
        <f t="shared" ca="1" si="273"/>
        <v>5</v>
      </c>
      <c r="U771" s="5">
        <f t="shared" ca="1" si="274"/>
        <v>0.9798611111111114</v>
      </c>
      <c r="V771" s="27">
        <f t="shared" ca="1" si="275"/>
        <v>381</v>
      </c>
      <c r="W771" s="35">
        <f t="shared" ca="1" si="276"/>
        <v>44197.979861111111</v>
      </c>
      <c r="X771" s="6" t="str">
        <f t="shared" ca="1" si="277"/>
        <v>Early Arrival</v>
      </c>
      <c r="Y771" s="6">
        <f t="shared" ca="1" si="278"/>
        <v>2.361111110803904E-2</v>
      </c>
      <c r="Z771" s="8">
        <f t="shared" ref="Z771:Z834" ca="1" si="284">HOUR(Y771)</f>
        <v>0</v>
      </c>
      <c r="AA771" s="8">
        <f t="shared" ca="1" si="279"/>
        <v>34</v>
      </c>
      <c r="AB771" s="8">
        <f t="shared" ref="AB771:AB834" ca="1" si="285">IF(X771="Early Arrival",IF(((Z771*60)+AA771)&lt;=$AF$5,((Z771*60)+AA771)*(-$AF$8),(((Z771*60)+AA771)-$AF$5)*$AF$6),((Z771*60)+AA771)*($AF$8))</f>
        <v>40</v>
      </c>
    </row>
    <row r="772" spans="1:28">
      <c r="A772" s="3">
        <v>0.71527777777777801</v>
      </c>
      <c r="B772" s="34">
        <v>44197.715277777781</v>
      </c>
      <c r="C772" s="8">
        <f t="shared" ca="1" si="280"/>
        <v>0.61642944418537648</v>
      </c>
      <c r="D772" s="8">
        <f t="shared" ca="1" si="280"/>
        <v>0.46881103846072991</v>
      </c>
      <c r="E772">
        <f t="shared" ca="1" si="264"/>
        <v>-2</v>
      </c>
      <c r="F772" s="6">
        <f t="shared" ca="1" si="265"/>
        <v>1.3888888888888889E-3</v>
      </c>
      <c r="G772" t="str">
        <f t="shared" ca="1" si="266"/>
        <v>Early Departure</v>
      </c>
      <c r="H772" s="5">
        <f t="shared" ca="1" si="267"/>
        <v>0.71388888888888913</v>
      </c>
      <c r="I772">
        <f t="shared" ca="1" si="281"/>
        <v>0.906116919813442</v>
      </c>
      <c r="J772">
        <f t="shared" ca="1" si="281"/>
        <v>0.18669065139404195</v>
      </c>
      <c r="K772">
        <f t="shared" ca="1" si="268"/>
        <v>15</v>
      </c>
      <c r="L772" s="5">
        <f t="shared" ca="1" si="269"/>
        <v>0.72430555555555576</v>
      </c>
      <c r="M772" s="27">
        <f t="shared" ca="1" si="282"/>
        <v>0.46298785455848679</v>
      </c>
      <c r="N772" s="27">
        <f t="shared" ca="1" si="282"/>
        <v>6.8647826084496488E-2</v>
      </c>
      <c r="O772" s="8">
        <f t="shared" ca="1" si="270"/>
        <v>320</v>
      </c>
      <c r="P772" s="6">
        <f t="shared" ca="1" si="271"/>
        <v>0.22222222222222221</v>
      </c>
      <c r="Q772" s="5">
        <f t="shared" ca="1" si="272"/>
        <v>0.94652777777777797</v>
      </c>
      <c r="R772" s="27">
        <f t="shared" ca="1" si="283"/>
        <v>0.73501699673917165</v>
      </c>
      <c r="S772" s="27">
        <f t="shared" ca="1" si="283"/>
        <v>0.72196777935369605</v>
      </c>
      <c r="T772" s="27">
        <f t="shared" ca="1" si="273"/>
        <v>30</v>
      </c>
      <c r="U772" s="5">
        <f t="shared" ca="1" si="274"/>
        <v>0.96736111111111134</v>
      </c>
      <c r="V772" s="27">
        <f t="shared" ca="1" si="275"/>
        <v>363</v>
      </c>
      <c r="W772" s="35">
        <f t="shared" ca="1" si="276"/>
        <v>44197.967361111114</v>
      </c>
      <c r="X772" s="6" t="str">
        <f t="shared" ca="1" si="277"/>
        <v>Early Arrival</v>
      </c>
      <c r="Y772" s="6">
        <f t="shared" ca="1" si="278"/>
        <v>3.6111111105128657E-2</v>
      </c>
      <c r="Z772" s="8">
        <f t="shared" ca="1" si="284"/>
        <v>0</v>
      </c>
      <c r="AA772" s="8">
        <f t="shared" ca="1" si="279"/>
        <v>52</v>
      </c>
      <c r="AB772" s="8">
        <f t="shared" ca="1" si="285"/>
        <v>220</v>
      </c>
    </row>
    <row r="773" spans="1:28">
      <c r="A773" s="11">
        <v>0.71527777777777801</v>
      </c>
      <c r="B773" s="34">
        <v>44197.715277777781</v>
      </c>
      <c r="C773" s="8">
        <f t="shared" ca="1" si="280"/>
        <v>0.78318480705568116</v>
      </c>
      <c r="D773" s="8">
        <f t="shared" ca="1" si="280"/>
        <v>0.57813655526489505</v>
      </c>
      <c r="E773">
        <f t="shared" ca="1" si="264"/>
        <v>-3</v>
      </c>
      <c r="F773" s="6">
        <f t="shared" ca="1" si="265"/>
        <v>2.0833333333333333E-3</v>
      </c>
      <c r="G773" t="str">
        <f t="shared" ca="1" si="266"/>
        <v>Early Departure</v>
      </c>
      <c r="H773" s="5">
        <f t="shared" ca="1" si="267"/>
        <v>0.71319444444444469</v>
      </c>
      <c r="I773">
        <f t="shared" ca="1" si="281"/>
        <v>0.31737560810543597</v>
      </c>
      <c r="J773">
        <f t="shared" ca="1" si="281"/>
        <v>0.4875589736568483</v>
      </c>
      <c r="K773">
        <f t="shared" ca="1" si="268"/>
        <v>23</v>
      </c>
      <c r="L773" s="5">
        <f t="shared" ca="1" si="269"/>
        <v>0.72916666666666696</v>
      </c>
      <c r="M773" s="27">
        <f t="shared" ca="1" si="282"/>
        <v>0.93571536169300762</v>
      </c>
      <c r="N773" s="27">
        <f t="shared" ca="1" si="282"/>
        <v>0.18380388324419017</v>
      </c>
      <c r="O773" s="8">
        <f t="shared" ca="1" si="270"/>
        <v>326</v>
      </c>
      <c r="P773" s="6">
        <f t="shared" ca="1" si="271"/>
        <v>0.22638888888888889</v>
      </c>
      <c r="Q773" s="5">
        <f t="shared" ca="1" si="272"/>
        <v>0.95555555555555582</v>
      </c>
      <c r="R773" s="27">
        <f t="shared" ca="1" si="283"/>
        <v>0.30730764276892286</v>
      </c>
      <c r="S773" s="27">
        <f t="shared" ca="1" si="283"/>
        <v>1.9909622398323834E-2</v>
      </c>
      <c r="T773" s="27">
        <f t="shared" ca="1" si="273"/>
        <v>7</v>
      </c>
      <c r="U773" s="5">
        <f t="shared" ca="1" si="274"/>
        <v>0.96041666666666692</v>
      </c>
      <c r="V773" s="27">
        <f t="shared" ca="1" si="275"/>
        <v>353</v>
      </c>
      <c r="W773" s="35">
        <f t="shared" ca="1" si="276"/>
        <v>44197.960416666669</v>
      </c>
      <c r="X773" s="6" t="str">
        <f t="shared" ca="1" si="277"/>
        <v>Early Arrival</v>
      </c>
      <c r="Y773" s="6">
        <f t="shared" ca="1" si="278"/>
        <v>4.3055555550381541E-2</v>
      </c>
      <c r="Z773" s="8">
        <f t="shared" ca="1" si="284"/>
        <v>1</v>
      </c>
      <c r="AA773" s="8">
        <f t="shared" ca="1" si="279"/>
        <v>2</v>
      </c>
      <c r="AB773" s="8">
        <f t="shared" ca="1" si="285"/>
        <v>320</v>
      </c>
    </row>
    <row r="774" spans="1:28">
      <c r="A774" s="3">
        <v>0.71527777777777801</v>
      </c>
      <c r="B774" s="34">
        <v>44197.715277777781</v>
      </c>
      <c r="C774" s="8">
        <f t="shared" ca="1" si="280"/>
        <v>0.46367144327716869</v>
      </c>
      <c r="D774" s="8">
        <f t="shared" ca="1" si="280"/>
        <v>0.64879923420299723</v>
      </c>
      <c r="E774">
        <f t="shared" ca="1" si="264"/>
        <v>23</v>
      </c>
      <c r="F774" s="6">
        <f t="shared" ca="1" si="265"/>
        <v>1.5972222222222224E-2</v>
      </c>
      <c r="G774" t="str">
        <f t="shared" ca="1" si="266"/>
        <v>Late</v>
      </c>
      <c r="H774" s="5">
        <f t="shared" ca="1" si="267"/>
        <v>0.73125000000000029</v>
      </c>
      <c r="I774">
        <f t="shared" ca="1" si="281"/>
        <v>0.80858907420602955</v>
      </c>
      <c r="J774">
        <f t="shared" ca="1" si="281"/>
        <v>0.3118842844656089</v>
      </c>
      <c r="K774">
        <f t="shared" ca="1" si="268"/>
        <v>18</v>
      </c>
      <c r="L774" s="5">
        <f t="shared" ca="1" si="269"/>
        <v>0.74375000000000024</v>
      </c>
      <c r="M774" s="27">
        <f t="shared" ca="1" si="282"/>
        <v>0.72123084820885186</v>
      </c>
      <c r="N774" s="27">
        <f t="shared" ca="1" si="282"/>
        <v>0.43018732643809032</v>
      </c>
      <c r="O774" s="8">
        <f t="shared" ca="1" si="270"/>
        <v>340</v>
      </c>
      <c r="P774" s="6">
        <f t="shared" ca="1" si="271"/>
        <v>0.23611111111111113</v>
      </c>
      <c r="Q774" s="5">
        <f t="shared" ca="1" si="272"/>
        <v>0.9798611111111114</v>
      </c>
      <c r="R774" s="27">
        <f t="shared" ca="1" si="283"/>
        <v>0.76963862611084177</v>
      </c>
      <c r="S774" s="27">
        <f t="shared" ca="1" si="283"/>
        <v>9.958539144134626E-2</v>
      </c>
      <c r="T774" s="27">
        <f t="shared" ca="1" si="273"/>
        <v>9</v>
      </c>
      <c r="U774" s="5">
        <f t="shared" ca="1" si="274"/>
        <v>0.98611111111111138</v>
      </c>
      <c r="V774" s="27">
        <f t="shared" ca="1" si="275"/>
        <v>390</v>
      </c>
      <c r="W774" s="35">
        <f t="shared" ca="1" si="276"/>
        <v>44197.986111111117</v>
      </c>
      <c r="X774" s="6" t="str">
        <f t="shared" ca="1" si="277"/>
        <v>Early Arrival</v>
      </c>
      <c r="Y774" s="6">
        <f t="shared" ca="1" si="278"/>
        <v>1.7361111102218274E-2</v>
      </c>
      <c r="Z774" s="8">
        <f t="shared" ca="1" si="284"/>
        <v>0</v>
      </c>
      <c r="AA774" s="8">
        <f t="shared" ca="1" si="279"/>
        <v>25</v>
      </c>
      <c r="AB774" s="8">
        <f t="shared" ca="1" si="285"/>
        <v>-250</v>
      </c>
    </row>
    <row r="775" spans="1:28">
      <c r="A775" s="11">
        <v>0.71527777777777801</v>
      </c>
      <c r="B775" s="34">
        <v>44197.715277777781</v>
      </c>
      <c r="C775" s="8">
        <f t="shared" ca="1" si="280"/>
        <v>0.25283437464763281</v>
      </c>
      <c r="D775" s="8">
        <f t="shared" ca="1" si="280"/>
        <v>0.32187302637161419</v>
      </c>
      <c r="E775">
        <f t="shared" ca="1" si="264"/>
        <v>9</v>
      </c>
      <c r="F775" s="6">
        <f t="shared" ca="1" si="265"/>
        <v>6.2499999999999995E-3</v>
      </c>
      <c r="G775" t="str">
        <f t="shared" ca="1" si="266"/>
        <v>Late</v>
      </c>
      <c r="H775" s="5">
        <f t="shared" ca="1" si="267"/>
        <v>0.72152777777777799</v>
      </c>
      <c r="I775">
        <f t="shared" ca="1" si="281"/>
        <v>0.27658207094418519</v>
      </c>
      <c r="J775">
        <f t="shared" ca="1" si="281"/>
        <v>0.45735021593070757</v>
      </c>
      <c r="K775">
        <f t="shared" ca="1" si="268"/>
        <v>21</v>
      </c>
      <c r="L775" s="5">
        <f t="shared" ca="1" si="269"/>
        <v>0.73611111111111127</v>
      </c>
      <c r="M775" s="27">
        <f t="shared" ca="1" si="282"/>
        <v>0.10947137846215449</v>
      </c>
      <c r="N775" s="27">
        <f t="shared" ca="1" si="282"/>
        <v>0.74434272130704215</v>
      </c>
      <c r="O775" s="8">
        <f t="shared" ca="1" si="270"/>
        <v>352</v>
      </c>
      <c r="P775" s="6">
        <f t="shared" ca="1" si="271"/>
        <v>0.24444444444444446</v>
      </c>
      <c r="Q775" s="5">
        <f t="shared" ca="1" si="272"/>
        <v>0.98055555555555574</v>
      </c>
      <c r="R775" s="27">
        <f t="shared" ca="1" si="283"/>
        <v>0.49645825960542012</v>
      </c>
      <c r="S775" s="27">
        <f t="shared" ca="1" si="283"/>
        <v>0.57437867120705144</v>
      </c>
      <c r="T775" s="27">
        <f t="shared" ca="1" si="273"/>
        <v>23</v>
      </c>
      <c r="U775" s="5">
        <f t="shared" ca="1" si="274"/>
        <v>0.99652777777777801</v>
      </c>
      <c r="V775" s="27">
        <f t="shared" ca="1" si="275"/>
        <v>405</v>
      </c>
      <c r="W775" s="35">
        <f t="shared" ca="1" si="276"/>
        <v>44197.996527777781</v>
      </c>
      <c r="X775" s="6" t="str">
        <f t="shared" ca="1" si="277"/>
        <v>Early Arrival</v>
      </c>
      <c r="Y775" s="6">
        <f t="shared" ca="1" si="278"/>
        <v>6.9444444379769266E-3</v>
      </c>
      <c r="Z775" s="8">
        <f t="shared" ca="1" si="284"/>
        <v>0</v>
      </c>
      <c r="AA775" s="8">
        <f t="shared" ca="1" si="279"/>
        <v>10</v>
      </c>
      <c r="AB775" s="8">
        <f t="shared" ca="1" si="285"/>
        <v>-100</v>
      </c>
    </row>
    <row r="776" spans="1:28">
      <c r="A776" s="3">
        <v>0.71527777777777801</v>
      </c>
      <c r="B776" s="34">
        <v>44197.715277777781</v>
      </c>
      <c r="C776" s="8">
        <f t="shared" ca="1" si="280"/>
        <v>0.2849777026017607</v>
      </c>
      <c r="D776" s="8">
        <f t="shared" ca="1" si="280"/>
        <v>0.84327557179048085</v>
      </c>
      <c r="E776">
        <f t="shared" ca="1" si="264"/>
        <v>41</v>
      </c>
      <c r="F776" s="6">
        <f t="shared" ca="1" si="265"/>
        <v>2.8472222222222222E-2</v>
      </c>
      <c r="G776" t="str">
        <f t="shared" ca="1" si="266"/>
        <v>Late</v>
      </c>
      <c r="H776" s="5">
        <f t="shared" ca="1" si="267"/>
        <v>0.74375000000000024</v>
      </c>
      <c r="I776">
        <f t="shared" ca="1" si="281"/>
        <v>0.34275972098607621</v>
      </c>
      <c r="J776">
        <f t="shared" ca="1" si="281"/>
        <v>0.73892541169470893</v>
      </c>
      <c r="K776">
        <f t="shared" ca="1" si="268"/>
        <v>32</v>
      </c>
      <c r="L776" s="5">
        <f t="shared" ca="1" si="269"/>
        <v>0.7659722222222225</v>
      </c>
      <c r="M776" s="27">
        <f t="shared" ca="1" si="282"/>
        <v>0.97722412672165804</v>
      </c>
      <c r="N776" s="27">
        <f t="shared" ca="1" si="282"/>
        <v>0.66441458900661265</v>
      </c>
      <c r="O776" s="8">
        <f t="shared" ca="1" si="270"/>
        <v>356</v>
      </c>
      <c r="P776" s="6">
        <f t="shared" ca="1" si="271"/>
        <v>0.24722222222222223</v>
      </c>
      <c r="Q776" s="5">
        <f t="shared" ca="1" si="272"/>
        <v>1.0131944444444447</v>
      </c>
      <c r="R776" s="27">
        <f t="shared" ca="1" si="283"/>
        <v>0.17554661248009595</v>
      </c>
      <c r="S776" s="27">
        <f t="shared" ca="1" si="283"/>
        <v>0.87116823656197895</v>
      </c>
      <c r="T776" s="27">
        <f t="shared" ca="1" si="273"/>
        <v>38</v>
      </c>
      <c r="U776" s="5">
        <f t="shared" ca="1" si="274"/>
        <v>1.0395833333333335</v>
      </c>
      <c r="V776" s="27">
        <f t="shared" ca="1" si="275"/>
        <v>467</v>
      </c>
      <c r="W776" s="35">
        <f t="shared" ca="1" si="276"/>
        <v>44198.039583333339</v>
      </c>
      <c r="X776" s="6" t="str">
        <f t="shared" ca="1" si="277"/>
        <v>Late</v>
      </c>
      <c r="Y776" s="6">
        <f t="shared" ca="1" si="278"/>
        <v>3.6111111119680572E-2</v>
      </c>
      <c r="Z776" s="8">
        <f t="shared" ca="1" si="284"/>
        <v>0</v>
      </c>
      <c r="AA776" s="8">
        <f t="shared" ca="1" si="279"/>
        <v>52</v>
      </c>
      <c r="AB776" s="8">
        <f t="shared" ca="1" si="285"/>
        <v>520</v>
      </c>
    </row>
    <row r="777" spans="1:28">
      <c r="A777" s="11">
        <v>0.71527777777777801</v>
      </c>
      <c r="B777" s="34">
        <v>44197.715277777781</v>
      </c>
      <c r="C777" s="8">
        <f t="shared" ca="1" si="280"/>
        <v>0.17462376830144621</v>
      </c>
      <c r="D777" s="8">
        <f t="shared" ca="1" si="280"/>
        <v>0.95271671600029584</v>
      </c>
      <c r="E777">
        <f t="shared" ca="1" si="264"/>
        <v>67</v>
      </c>
      <c r="F777" s="6">
        <f t="shared" ca="1" si="265"/>
        <v>4.6527777777777779E-2</v>
      </c>
      <c r="G777" t="str">
        <f t="shared" ca="1" si="266"/>
        <v>Late</v>
      </c>
      <c r="H777" s="5">
        <f t="shared" ca="1" si="267"/>
        <v>0.76180555555555585</v>
      </c>
      <c r="I777">
        <f t="shared" ca="1" si="281"/>
        <v>0.893808848277443</v>
      </c>
      <c r="J777">
        <f t="shared" ca="1" si="281"/>
        <v>0.81866804365887935</v>
      </c>
      <c r="K777">
        <f t="shared" ca="1" si="268"/>
        <v>36</v>
      </c>
      <c r="L777" s="5">
        <f t="shared" ca="1" si="269"/>
        <v>0.78680555555555587</v>
      </c>
      <c r="M777" s="27">
        <f t="shared" ca="1" si="282"/>
        <v>0.13977653910540155</v>
      </c>
      <c r="N777" s="27">
        <f t="shared" ca="1" si="282"/>
        <v>0.26436509235086447</v>
      </c>
      <c r="O777" s="8">
        <f t="shared" ca="1" si="270"/>
        <v>330</v>
      </c>
      <c r="P777" s="6">
        <f t="shared" ca="1" si="271"/>
        <v>0.22916666666666666</v>
      </c>
      <c r="Q777" s="5">
        <f t="shared" ca="1" si="272"/>
        <v>1.0159722222222225</v>
      </c>
      <c r="R777" s="27">
        <f t="shared" ca="1" si="283"/>
        <v>0.54282656776282412</v>
      </c>
      <c r="S777" s="27">
        <f t="shared" ca="1" si="283"/>
        <v>2.2731824129706979E-6</v>
      </c>
      <c r="T777" s="27">
        <f t="shared" ca="1" si="273"/>
        <v>6</v>
      </c>
      <c r="U777" s="5">
        <f t="shared" ca="1" si="274"/>
        <v>1.0201388888888892</v>
      </c>
      <c r="V777" s="27">
        <f t="shared" ca="1" si="275"/>
        <v>439</v>
      </c>
      <c r="W777" s="35">
        <f t="shared" ca="1" si="276"/>
        <v>44198.020138888889</v>
      </c>
      <c r="X777" s="6" t="str">
        <f t="shared" ca="1" si="277"/>
        <v>Late</v>
      </c>
      <c r="Y777" s="6">
        <f t="shared" ca="1" si="278"/>
        <v>1.6666666670062114E-2</v>
      </c>
      <c r="Z777" s="8">
        <f t="shared" ca="1" si="284"/>
        <v>0</v>
      </c>
      <c r="AA777" s="8">
        <f t="shared" ca="1" si="279"/>
        <v>24</v>
      </c>
      <c r="AB777" s="8">
        <f t="shared" ca="1" si="285"/>
        <v>240</v>
      </c>
    </row>
    <row r="778" spans="1:28">
      <c r="A778" s="3">
        <v>0.71527777777777801</v>
      </c>
      <c r="B778" s="34">
        <v>44197.715277777781</v>
      </c>
      <c r="C778" s="8">
        <f t="shared" ca="1" si="280"/>
        <v>0.96427980589901385</v>
      </c>
      <c r="D778" s="8">
        <f t="shared" ca="1" si="280"/>
        <v>0.30352995272210803</v>
      </c>
      <c r="E778">
        <f t="shared" ca="1" si="264"/>
        <v>0</v>
      </c>
      <c r="F778" s="6">
        <f t="shared" ca="1" si="265"/>
        <v>0</v>
      </c>
      <c r="G778" t="str">
        <f t="shared" ca="1" si="266"/>
        <v>On Time</v>
      </c>
      <c r="H778" s="5">
        <f t="shared" ca="1" si="267"/>
        <v>0.71527777777777801</v>
      </c>
      <c r="I778">
        <f t="shared" ca="1" si="281"/>
        <v>0.99537969006464766</v>
      </c>
      <c r="J778">
        <f t="shared" ca="1" si="281"/>
        <v>0.45159942284470556</v>
      </c>
      <c r="K778">
        <f t="shared" ca="1" si="268"/>
        <v>22</v>
      </c>
      <c r="L778" s="5">
        <f t="shared" ca="1" si="269"/>
        <v>0.73055555555555574</v>
      </c>
      <c r="M778" s="27">
        <f t="shared" ca="1" si="282"/>
        <v>0.61983975916406919</v>
      </c>
      <c r="N778" s="27">
        <f t="shared" ca="1" si="282"/>
        <v>0.57533455160791813</v>
      </c>
      <c r="O778" s="8">
        <f t="shared" ca="1" si="270"/>
        <v>350</v>
      </c>
      <c r="P778" s="6">
        <f t="shared" ca="1" si="271"/>
        <v>0.24305555555555555</v>
      </c>
      <c r="Q778" s="5">
        <f t="shared" ca="1" si="272"/>
        <v>0.97361111111111132</v>
      </c>
      <c r="R778" s="27">
        <f t="shared" ca="1" si="283"/>
        <v>0.59879379179694148</v>
      </c>
      <c r="S778" s="27">
        <f t="shared" ca="1" si="283"/>
        <v>0.65542225015950806</v>
      </c>
      <c r="T778" s="27">
        <f t="shared" ca="1" si="273"/>
        <v>27</v>
      </c>
      <c r="U778" s="5">
        <f t="shared" ca="1" si="274"/>
        <v>0.99236111111111136</v>
      </c>
      <c r="V778" s="27">
        <f t="shared" ca="1" si="275"/>
        <v>399</v>
      </c>
      <c r="W778" s="35">
        <f t="shared" ca="1" si="276"/>
        <v>44197.992361111115</v>
      </c>
      <c r="X778" s="6" t="str">
        <f t="shared" ca="1" si="277"/>
        <v>Early Arrival</v>
      </c>
      <c r="Y778" s="6">
        <f t="shared" ca="1" si="278"/>
        <v>1.1111111103673466E-2</v>
      </c>
      <c r="Z778" s="8">
        <f t="shared" ca="1" si="284"/>
        <v>0</v>
      </c>
      <c r="AA778" s="8">
        <f t="shared" ca="1" si="279"/>
        <v>16</v>
      </c>
      <c r="AB778" s="8">
        <f t="shared" ca="1" si="285"/>
        <v>-160</v>
      </c>
    </row>
    <row r="779" spans="1:28">
      <c r="A779" s="11">
        <v>0.71527777777777801</v>
      </c>
      <c r="B779" s="34">
        <v>44197.715277777781</v>
      </c>
      <c r="C779" s="8">
        <f t="shared" ca="1" si="280"/>
        <v>0.93761419082722308</v>
      </c>
      <c r="D779" s="8">
        <f t="shared" ca="1" si="280"/>
        <v>0.59193842038805256</v>
      </c>
      <c r="E779">
        <f t="shared" ref="E779:E842" ca="1" si="286">VALUE(IF(C779&lt;$AG$14,ROUND((-LN(1-D779)/$AF$12),0),IF(AND(C779&gt;=$AG$14,C779&lt;$AG$15),-ROUND((-LN(1-D779)/$AF$13),0),0)))</f>
        <v>0</v>
      </c>
      <c r="F779" s="6">
        <f t="shared" ref="F779:F842" ca="1" si="287">TIME(QUOTIENT(E779,60),IF(E779&gt;0,(E779-(QUOTIENT(E779,60)*60)),((-E779)-(QUOTIENT(E779,60)*60))),0)</f>
        <v>0</v>
      </c>
      <c r="G779" t="str">
        <f t="shared" ref="G779:G842" ca="1" si="288">IF(E779&lt;0,"Early Departure",IF(E779=0,"On Time","Late"))</f>
        <v>On Time</v>
      </c>
      <c r="H779" s="5">
        <f t="shared" ref="H779:H842" ca="1" si="289">IF(G779="Late",A779+F779,IF(G779="Early Departure",A779-F779,A779))</f>
        <v>0.71527777777777801</v>
      </c>
      <c r="I779">
        <f t="shared" ca="1" si="281"/>
        <v>8.2364195539819107E-2</v>
      </c>
      <c r="J779">
        <f t="shared" ca="1" si="281"/>
        <v>0.24699778281681184</v>
      </c>
      <c r="K779">
        <f t="shared" ref="K779:K842" ca="1" si="290">ROUND(IF(($AF$28-$AF$26)/($AF$27-$AF$26)&gt;=I779,(SQRT(J779*(($AF$27-$AF$26)*($AF$28-$AF$26))))+$AF$26,($AF$27-SQRT((1-J779)*($AF$27-$AF$26)*($AF$27-$AF$28)))),0)</f>
        <v>16</v>
      </c>
      <c r="L779" s="5">
        <f t="shared" ref="L779:L842" ca="1" si="291">H779+TIME(0,K779,0)</f>
        <v>0.72638888888888908</v>
      </c>
      <c r="M779" s="27">
        <f t="shared" ca="1" si="282"/>
        <v>0.99566270538111368</v>
      </c>
      <c r="N779" s="27">
        <f t="shared" ca="1" si="282"/>
        <v>0.96236088856908875</v>
      </c>
      <c r="O779" s="8">
        <f t="shared" ref="O779:O842" ca="1" si="292">ROUND(IF(($AF$22-$AF$20)/($AF$21-$AF$20)&gt;=M779,(SQRT(N779*(($AF$21-$AF$20)*($AF$22-$AF$20))))+$AF$20,($AF$21-SQRT((1-N779)*($AF$21-$AF$20)*($AF$21-$AF$22)))),0)</f>
        <v>393</v>
      </c>
      <c r="P779" s="6">
        <f t="shared" ref="P779:P842" ca="1" si="293">TIME(QUOTIENT(O779,60),O779-(QUOTIENT(O779,60)*60),0)</f>
        <v>0.27291666666666664</v>
      </c>
      <c r="Q779" s="5">
        <f t="shared" ref="Q779:Q842" ca="1" si="294">L779+P779</f>
        <v>0.99930555555555567</v>
      </c>
      <c r="R779" s="27">
        <f t="shared" ca="1" si="283"/>
        <v>0.93864455756274379</v>
      </c>
      <c r="S779" s="27">
        <f t="shared" ca="1" si="283"/>
        <v>0.8630237020907302</v>
      </c>
      <c r="T779" s="27">
        <f t="shared" ref="T779:T842" ca="1" si="295">ROUND(IF(($AF$34-$AF$32)/($AF$33-$AF$32)&gt;=R779,(SQRT(S779*(($AF$33-$AF$32)*($AF$34-$AF$32))))+$AF$32,($AF$33-SQRT((1-S779)*($AF$33-$AF$32)*($AF$33-$AF$34)))),0)</f>
        <v>38</v>
      </c>
      <c r="U779" s="5">
        <f t="shared" ref="U779:U842" ca="1" si="296">Q779+TIME(0,T779,0)</f>
        <v>1.0256944444444445</v>
      </c>
      <c r="V779" s="27">
        <f t="shared" ref="V779:V842" ca="1" si="297">SUM(T779,O779,K779,E779)</f>
        <v>447</v>
      </c>
      <c r="W779" s="35">
        <f t="shared" ref="W779:W842" ca="1" si="298">B779+TIME(0,V779,0)</f>
        <v>44198.025694444448</v>
      </c>
      <c r="X779" s="6" t="str">
        <f t="shared" ref="X779:X842" ca="1" si="299">IF($AF$7=W779,"On Time",IF($AF$7&gt;W779,"Early Arrival","Late"))</f>
        <v>Late</v>
      </c>
      <c r="Y779" s="6">
        <f t="shared" ref="Y779:Y842" ca="1" si="300">IF(X779="On Time",0,IF(X779="Early Arrival",$AF$7-W779,W779-$AF$7))</f>
        <v>2.2222222229174804E-2</v>
      </c>
      <c r="Z779" s="8">
        <f t="shared" ca="1" si="284"/>
        <v>0</v>
      </c>
      <c r="AA779" s="8">
        <f t="shared" ref="AA779:AA842" ca="1" si="301">MINUTE(Y779)</f>
        <v>32</v>
      </c>
      <c r="AB779" s="8">
        <f t="shared" ca="1" si="285"/>
        <v>320</v>
      </c>
    </row>
    <row r="780" spans="1:28">
      <c r="A780" s="3">
        <v>0.71527777777777801</v>
      </c>
      <c r="B780" s="34">
        <v>44197.715277777781</v>
      </c>
      <c r="C780" s="8">
        <f t="shared" ca="1" si="280"/>
        <v>4.5620149665320353E-2</v>
      </c>
      <c r="D780" s="8">
        <f t="shared" ca="1" si="280"/>
        <v>0.80668037830256578</v>
      </c>
      <c r="E780">
        <f t="shared" ca="1" si="286"/>
        <v>36</v>
      </c>
      <c r="F780" s="6">
        <f t="shared" ca="1" si="287"/>
        <v>2.4999999999999998E-2</v>
      </c>
      <c r="G780" t="str">
        <f t="shared" ca="1" si="288"/>
        <v>Late</v>
      </c>
      <c r="H780" s="5">
        <f t="shared" ca="1" si="289"/>
        <v>0.74027777777777803</v>
      </c>
      <c r="I780">
        <f t="shared" ca="1" si="281"/>
        <v>8.1830826200782081E-2</v>
      </c>
      <c r="J780">
        <f t="shared" ca="1" si="281"/>
        <v>0.59551795354097625</v>
      </c>
      <c r="K780">
        <f t="shared" ca="1" si="290"/>
        <v>24</v>
      </c>
      <c r="L780" s="5">
        <f t="shared" ca="1" si="291"/>
        <v>0.75694444444444475</v>
      </c>
      <c r="M780" s="27">
        <f t="shared" ca="1" si="282"/>
        <v>0.51145607927073877</v>
      </c>
      <c r="N780" s="27">
        <f t="shared" ca="1" si="282"/>
        <v>0.59009536251280492</v>
      </c>
      <c r="O780" s="8">
        <f t="shared" ca="1" si="292"/>
        <v>351</v>
      </c>
      <c r="P780" s="6">
        <f t="shared" ca="1" si="293"/>
        <v>0.24374999999999999</v>
      </c>
      <c r="Q780" s="5">
        <f t="shared" ca="1" si="294"/>
        <v>1.0006944444444448</v>
      </c>
      <c r="R780" s="27">
        <f t="shared" ca="1" si="283"/>
        <v>0.86850142763475668</v>
      </c>
      <c r="S780" s="27">
        <f t="shared" ca="1" si="283"/>
        <v>0.8476035622160315</v>
      </c>
      <c r="T780" s="27">
        <f t="shared" ca="1" si="295"/>
        <v>36</v>
      </c>
      <c r="U780" s="5">
        <f t="shared" ca="1" si="296"/>
        <v>1.0256944444444447</v>
      </c>
      <c r="V780" s="27">
        <f t="shared" ca="1" si="297"/>
        <v>447</v>
      </c>
      <c r="W780" s="35">
        <f t="shared" ca="1" si="298"/>
        <v>44198.025694444448</v>
      </c>
      <c r="X780" s="6" t="str">
        <f t="shared" ca="1" si="299"/>
        <v>Late</v>
      </c>
      <c r="Y780" s="6">
        <f t="shared" ca="1" si="300"/>
        <v>2.2222222229174804E-2</v>
      </c>
      <c r="Z780" s="8">
        <f t="shared" ca="1" si="284"/>
        <v>0</v>
      </c>
      <c r="AA780" s="8">
        <f t="shared" ca="1" si="301"/>
        <v>32</v>
      </c>
      <c r="AB780" s="8">
        <f t="shared" ca="1" si="285"/>
        <v>320</v>
      </c>
    </row>
    <row r="781" spans="1:28">
      <c r="A781" s="11">
        <v>0.71527777777777801</v>
      </c>
      <c r="B781" s="34">
        <v>44197.715277777781</v>
      </c>
      <c r="C781" s="8">
        <f t="shared" ca="1" si="280"/>
        <v>0.55753279693532309</v>
      </c>
      <c r="D781" s="8">
        <f t="shared" ca="1" si="280"/>
        <v>0.30129537379995164</v>
      </c>
      <c r="E781">
        <f t="shared" ca="1" si="286"/>
        <v>-1</v>
      </c>
      <c r="F781" s="6">
        <f t="shared" ca="1" si="287"/>
        <v>6.9444444444444447E-4</v>
      </c>
      <c r="G781" t="str">
        <f t="shared" ca="1" si="288"/>
        <v>Early Departure</v>
      </c>
      <c r="H781" s="5">
        <f t="shared" ca="1" si="289"/>
        <v>0.71458333333333357</v>
      </c>
      <c r="I781">
        <f t="shared" ca="1" si="281"/>
        <v>0.90290005105255733</v>
      </c>
      <c r="J781">
        <f t="shared" ca="1" si="281"/>
        <v>0.81955406583948065</v>
      </c>
      <c r="K781">
        <f t="shared" ca="1" si="290"/>
        <v>36</v>
      </c>
      <c r="L781" s="5">
        <f t="shared" ca="1" si="291"/>
        <v>0.73958333333333359</v>
      </c>
      <c r="M781" s="27">
        <f t="shared" ca="1" si="282"/>
        <v>0.31132785770855498</v>
      </c>
      <c r="N781" s="27">
        <f t="shared" ca="1" si="282"/>
        <v>0.16962183451383939</v>
      </c>
      <c r="O781" s="8">
        <f t="shared" ca="1" si="292"/>
        <v>323</v>
      </c>
      <c r="P781" s="6">
        <f t="shared" ca="1" si="293"/>
        <v>0.22430555555555556</v>
      </c>
      <c r="Q781" s="5">
        <f t="shared" ca="1" si="294"/>
        <v>0.96388888888888913</v>
      </c>
      <c r="R781" s="27">
        <f t="shared" ca="1" si="283"/>
        <v>0.20392944732094576</v>
      </c>
      <c r="S781" s="27">
        <f t="shared" ca="1" si="283"/>
        <v>0.21544208400273113</v>
      </c>
      <c r="T781" s="27">
        <f t="shared" ca="1" si="295"/>
        <v>12</v>
      </c>
      <c r="U781" s="5">
        <f t="shared" ca="1" si="296"/>
        <v>0.97222222222222243</v>
      </c>
      <c r="V781" s="27">
        <f t="shared" ca="1" si="297"/>
        <v>370</v>
      </c>
      <c r="W781" s="35">
        <f t="shared" ca="1" si="298"/>
        <v>44197.972222222226</v>
      </c>
      <c r="X781" s="6" t="str">
        <f t="shared" ca="1" si="299"/>
        <v>Early Arrival</v>
      </c>
      <c r="Y781" s="6">
        <f t="shared" ca="1" si="300"/>
        <v>3.1249999992724042E-2</v>
      </c>
      <c r="Z781" s="8">
        <f t="shared" ca="1" si="284"/>
        <v>0</v>
      </c>
      <c r="AA781" s="8">
        <f t="shared" ca="1" si="301"/>
        <v>45</v>
      </c>
      <c r="AB781" s="8">
        <f t="shared" ca="1" si="285"/>
        <v>150</v>
      </c>
    </row>
    <row r="782" spans="1:28">
      <c r="A782" s="3">
        <v>0.71527777777777801</v>
      </c>
      <c r="B782" s="34">
        <v>44197.715277777781</v>
      </c>
      <c r="C782" s="8">
        <f t="shared" ca="1" si="280"/>
        <v>0.90051932105004728</v>
      </c>
      <c r="D782" s="8">
        <f t="shared" ca="1" si="280"/>
        <v>0.22151375687172215</v>
      </c>
      <c r="E782">
        <f t="shared" ca="1" si="286"/>
        <v>0</v>
      </c>
      <c r="F782" s="6">
        <f t="shared" ca="1" si="287"/>
        <v>0</v>
      </c>
      <c r="G782" t="str">
        <f t="shared" ca="1" si="288"/>
        <v>On Time</v>
      </c>
      <c r="H782" s="5">
        <f t="shared" ca="1" si="289"/>
        <v>0.71527777777777801</v>
      </c>
      <c r="I782">
        <f t="shared" ca="1" si="281"/>
        <v>0.38273486691843561</v>
      </c>
      <c r="J782">
        <f t="shared" ca="1" si="281"/>
        <v>4.6954620677389203E-2</v>
      </c>
      <c r="K782">
        <f t="shared" ca="1" si="290"/>
        <v>11</v>
      </c>
      <c r="L782" s="5">
        <f t="shared" ca="1" si="291"/>
        <v>0.72291666666666687</v>
      </c>
      <c r="M782" s="27">
        <f t="shared" ca="1" si="282"/>
        <v>0.2675640798470017</v>
      </c>
      <c r="N782" s="27">
        <f t="shared" ca="1" si="282"/>
        <v>0.63815543421058618</v>
      </c>
      <c r="O782" s="8">
        <f t="shared" ca="1" si="292"/>
        <v>348</v>
      </c>
      <c r="P782" s="6">
        <f t="shared" ca="1" si="293"/>
        <v>0.24166666666666667</v>
      </c>
      <c r="Q782" s="5">
        <f t="shared" ca="1" si="294"/>
        <v>0.96458333333333357</v>
      </c>
      <c r="R782" s="27">
        <f t="shared" ca="1" si="283"/>
        <v>0.82605412975157355</v>
      </c>
      <c r="S782" s="27">
        <f t="shared" ca="1" si="283"/>
        <v>0.98101193575589485</v>
      </c>
      <c r="T782" s="27">
        <f t="shared" ca="1" si="295"/>
        <v>49</v>
      </c>
      <c r="U782" s="5">
        <f t="shared" ca="1" si="296"/>
        <v>0.99861111111111134</v>
      </c>
      <c r="V782" s="27">
        <f t="shared" ca="1" si="297"/>
        <v>408</v>
      </c>
      <c r="W782" s="35">
        <f t="shared" ca="1" si="298"/>
        <v>44197.998611111114</v>
      </c>
      <c r="X782" s="6" t="str">
        <f t="shared" ca="1" si="299"/>
        <v>Early Arrival</v>
      </c>
      <c r="Y782" s="6">
        <f t="shared" ca="1" si="300"/>
        <v>4.8611111051286571E-3</v>
      </c>
      <c r="Z782" s="8">
        <f t="shared" ca="1" si="284"/>
        <v>0</v>
      </c>
      <c r="AA782" s="8">
        <f t="shared" ca="1" si="301"/>
        <v>7</v>
      </c>
      <c r="AB782" s="8">
        <f t="shared" ca="1" si="285"/>
        <v>-70</v>
      </c>
    </row>
    <row r="783" spans="1:28">
      <c r="A783" s="11">
        <v>0.71527777777777801</v>
      </c>
      <c r="B783" s="34">
        <v>44197.715277777781</v>
      </c>
      <c r="C783" s="8">
        <f t="shared" ca="1" si="280"/>
        <v>6.616537117267085E-2</v>
      </c>
      <c r="D783" s="8">
        <f t="shared" ca="1" si="280"/>
        <v>0.91107347264346739</v>
      </c>
      <c r="E783">
        <f t="shared" ca="1" si="286"/>
        <v>53</v>
      </c>
      <c r="F783" s="6">
        <f t="shared" ca="1" si="287"/>
        <v>3.6805555555555557E-2</v>
      </c>
      <c r="G783" t="str">
        <f t="shared" ca="1" si="288"/>
        <v>Late</v>
      </c>
      <c r="H783" s="5">
        <f t="shared" ca="1" si="289"/>
        <v>0.75208333333333355</v>
      </c>
      <c r="I783">
        <f t="shared" ca="1" si="281"/>
        <v>0.41037698770384567</v>
      </c>
      <c r="J783">
        <f t="shared" ca="1" si="281"/>
        <v>0.30156729015977646</v>
      </c>
      <c r="K783">
        <f t="shared" ca="1" si="290"/>
        <v>18</v>
      </c>
      <c r="L783" s="5">
        <f t="shared" ca="1" si="291"/>
        <v>0.7645833333333335</v>
      </c>
      <c r="M783" s="27">
        <f t="shared" ca="1" si="282"/>
        <v>0.8129804041553903</v>
      </c>
      <c r="N783" s="27">
        <f t="shared" ca="1" si="282"/>
        <v>0.58456048619424372</v>
      </c>
      <c r="O783" s="8">
        <f t="shared" ca="1" si="292"/>
        <v>350</v>
      </c>
      <c r="P783" s="6">
        <f t="shared" ca="1" si="293"/>
        <v>0.24305555555555555</v>
      </c>
      <c r="Q783" s="5">
        <f t="shared" ca="1" si="294"/>
        <v>1.007638888888889</v>
      </c>
      <c r="R783" s="27">
        <f t="shared" ca="1" si="283"/>
        <v>6.9086647414813851E-2</v>
      </c>
      <c r="S783" s="27">
        <f t="shared" ca="1" si="283"/>
        <v>2.3007201296735058E-2</v>
      </c>
      <c r="T783" s="27">
        <f t="shared" ca="1" si="295"/>
        <v>6</v>
      </c>
      <c r="U783" s="5">
        <f t="shared" ca="1" si="296"/>
        <v>1.0118055555555556</v>
      </c>
      <c r="V783" s="27">
        <f t="shared" ca="1" si="297"/>
        <v>427</v>
      </c>
      <c r="W783" s="35">
        <f t="shared" ca="1" si="298"/>
        <v>44198.011805555558</v>
      </c>
      <c r="X783" s="6" t="str">
        <f t="shared" ca="1" si="299"/>
        <v>Late</v>
      </c>
      <c r="Y783" s="6">
        <f t="shared" ca="1" si="300"/>
        <v>8.3333333386690356E-3</v>
      </c>
      <c r="Z783" s="8">
        <f t="shared" ca="1" si="284"/>
        <v>0</v>
      </c>
      <c r="AA783" s="8">
        <f t="shared" ca="1" si="301"/>
        <v>12</v>
      </c>
      <c r="AB783" s="8">
        <f t="shared" ca="1" si="285"/>
        <v>120</v>
      </c>
    </row>
    <row r="784" spans="1:28">
      <c r="A784" s="3">
        <v>0.71527777777777801</v>
      </c>
      <c r="B784" s="34">
        <v>44197.715277777781</v>
      </c>
      <c r="C784" s="8">
        <f t="shared" ca="1" si="280"/>
        <v>0.32197841180931863</v>
      </c>
      <c r="D784" s="8">
        <f t="shared" ca="1" si="280"/>
        <v>0.55206108655358321</v>
      </c>
      <c r="E784">
        <f t="shared" ca="1" si="286"/>
        <v>18</v>
      </c>
      <c r="F784" s="6">
        <f t="shared" ca="1" si="287"/>
        <v>1.2499999999999999E-2</v>
      </c>
      <c r="G784" t="str">
        <f t="shared" ca="1" si="288"/>
        <v>Late</v>
      </c>
      <c r="H784" s="5">
        <f t="shared" ca="1" si="289"/>
        <v>0.72777777777777797</v>
      </c>
      <c r="I784">
        <f t="shared" ca="1" si="281"/>
        <v>0.88917299990270127</v>
      </c>
      <c r="J784">
        <f t="shared" ca="1" si="281"/>
        <v>0.21207896999713338</v>
      </c>
      <c r="K784">
        <f t="shared" ca="1" si="290"/>
        <v>15</v>
      </c>
      <c r="L784" s="5">
        <f t="shared" ca="1" si="291"/>
        <v>0.7381944444444446</v>
      </c>
      <c r="M784" s="27">
        <f t="shared" ca="1" si="282"/>
        <v>0.52785328254276576</v>
      </c>
      <c r="N784" s="27">
        <f t="shared" ca="1" si="282"/>
        <v>4.9523212001144845E-2</v>
      </c>
      <c r="O784" s="8">
        <f t="shared" ca="1" si="292"/>
        <v>319</v>
      </c>
      <c r="P784" s="6">
        <f t="shared" ca="1" si="293"/>
        <v>0.22152777777777777</v>
      </c>
      <c r="Q784" s="5">
        <f t="shared" ca="1" si="294"/>
        <v>0.95972222222222237</v>
      </c>
      <c r="R784" s="27">
        <f t="shared" ca="1" si="283"/>
        <v>0.29298003153117302</v>
      </c>
      <c r="S784" s="27">
        <f t="shared" ca="1" si="283"/>
        <v>0.27804369789121242</v>
      </c>
      <c r="T784" s="27">
        <f t="shared" ca="1" si="295"/>
        <v>14</v>
      </c>
      <c r="U784" s="5">
        <f t="shared" ca="1" si="296"/>
        <v>0.96944444444444455</v>
      </c>
      <c r="V784" s="27">
        <f t="shared" ca="1" si="297"/>
        <v>366</v>
      </c>
      <c r="W784" s="35">
        <f t="shared" ca="1" si="298"/>
        <v>44197.969444444447</v>
      </c>
      <c r="X784" s="6" t="str">
        <f t="shared" ca="1" si="299"/>
        <v>Early Arrival</v>
      </c>
      <c r="Y784" s="6">
        <f t="shared" ca="1" si="300"/>
        <v>3.4027777772280388E-2</v>
      </c>
      <c r="Z784" s="8">
        <f t="shared" ca="1" si="284"/>
        <v>0</v>
      </c>
      <c r="AA784" s="8">
        <f t="shared" ca="1" si="301"/>
        <v>49</v>
      </c>
      <c r="AB784" s="8">
        <f t="shared" ca="1" si="285"/>
        <v>190</v>
      </c>
    </row>
    <row r="785" spans="1:28">
      <c r="A785" s="11">
        <v>0.71527777777777801</v>
      </c>
      <c r="B785" s="34">
        <v>44197.715277777781</v>
      </c>
      <c r="C785" s="8">
        <f t="shared" ca="1" si="280"/>
        <v>0.28881401669741569</v>
      </c>
      <c r="D785" s="8">
        <f t="shared" ca="1" si="280"/>
        <v>0.16414398826984267</v>
      </c>
      <c r="E785">
        <f t="shared" ca="1" si="286"/>
        <v>4</v>
      </c>
      <c r="F785" s="6">
        <f t="shared" ca="1" si="287"/>
        <v>2.7777777777777779E-3</v>
      </c>
      <c r="G785" t="str">
        <f t="shared" ca="1" si="288"/>
        <v>Late</v>
      </c>
      <c r="H785" s="5">
        <f t="shared" ca="1" si="289"/>
        <v>0.71805555555555578</v>
      </c>
      <c r="I785">
        <f t="shared" ca="1" si="281"/>
        <v>0.47890094184007115</v>
      </c>
      <c r="J785">
        <f t="shared" ca="1" si="281"/>
        <v>0.78787580709894145</v>
      </c>
      <c r="K785">
        <f t="shared" ca="1" si="290"/>
        <v>34</v>
      </c>
      <c r="L785" s="5">
        <f t="shared" ca="1" si="291"/>
        <v>0.74166666666666692</v>
      </c>
      <c r="M785" s="27">
        <f t="shared" ca="1" si="282"/>
        <v>0.80699608339054463</v>
      </c>
      <c r="N785" s="27">
        <f t="shared" ca="1" si="282"/>
        <v>0.20094388335213142</v>
      </c>
      <c r="O785" s="8">
        <f t="shared" ca="1" si="292"/>
        <v>327</v>
      </c>
      <c r="P785" s="6">
        <f t="shared" ca="1" si="293"/>
        <v>0.22708333333333333</v>
      </c>
      <c r="Q785" s="5">
        <f t="shared" ca="1" si="294"/>
        <v>0.96875000000000022</v>
      </c>
      <c r="R785" s="27">
        <f t="shared" ca="1" si="283"/>
        <v>0.66938430576370744</v>
      </c>
      <c r="S785" s="27">
        <f t="shared" ca="1" si="283"/>
        <v>0.58950873142612203</v>
      </c>
      <c r="T785" s="27">
        <f t="shared" ca="1" si="295"/>
        <v>24</v>
      </c>
      <c r="U785" s="5">
        <f t="shared" ca="1" si="296"/>
        <v>0.98541666666666694</v>
      </c>
      <c r="V785" s="27">
        <f t="shared" ca="1" si="297"/>
        <v>389</v>
      </c>
      <c r="W785" s="35">
        <f t="shared" ca="1" si="298"/>
        <v>44197.98541666667</v>
      </c>
      <c r="X785" s="6" t="str">
        <f t="shared" ca="1" si="299"/>
        <v>Early Arrival</v>
      </c>
      <c r="Y785" s="6">
        <f t="shared" ca="1" si="300"/>
        <v>1.805555554892635E-2</v>
      </c>
      <c r="Z785" s="8">
        <f t="shared" ca="1" si="284"/>
        <v>0</v>
      </c>
      <c r="AA785" s="8">
        <f t="shared" ca="1" si="301"/>
        <v>26</v>
      </c>
      <c r="AB785" s="8">
        <f t="shared" ca="1" si="285"/>
        <v>-260</v>
      </c>
    </row>
    <row r="786" spans="1:28">
      <c r="A786" s="3">
        <v>0.71527777777777801</v>
      </c>
      <c r="B786" s="34">
        <v>44197.715277777781</v>
      </c>
      <c r="C786" s="8">
        <f t="shared" ca="1" si="280"/>
        <v>0.87404542037985489</v>
      </c>
      <c r="D786" s="8">
        <f t="shared" ca="1" si="280"/>
        <v>0.64006459697923224</v>
      </c>
      <c r="E786">
        <f t="shared" ca="1" si="286"/>
        <v>-3</v>
      </c>
      <c r="F786" s="6">
        <f t="shared" ca="1" si="287"/>
        <v>2.0833333333333333E-3</v>
      </c>
      <c r="G786" t="str">
        <f t="shared" ca="1" si="288"/>
        <v>Early Departure</v>
      </c>
      <c r="H786" s="5">
        <f t="shared" ca="1" si="289"/>
        <v>0.71319444444444469</v>
      </c>
      <c r="I786">
        <f t="shared" ca="1" si="281"/>
        <v>0.36187106903274335</v>
      </c>
      <c r="J786">
        <f t="shared" ca="1" si="281"/>
        <v>0.29605297412818954</v>
      </c>
      <c r="K786">
        <f t="shared" ca="1" si="290"/>
        <v>17</v>
      </c>
      <c r="L786" s="5">
        <f t="shared" ca="1" si="291"/>
        <v>0.7250000000000002</v>
      </c>
      <c r="M786" s="27">
        <f t="shared" ca="1" si="282"/>
        <v>0.67014382443540232</v>
      </c>
      <c r="N786" s="27">
        <f t="shared" ca="1" si="282"/>
        <v>0.46709363589786701</v>
      </c>
      <c r="O786" s="8">
        <f t="shared" ca="1" si="292"/>
        <v>342</v>
      </c>
      <c r="P786" s="6">
        <f t="shared" ca="1" si="293"/>
        <v>0.23750000000000002</v>
      </c>
      <c r="Q786" s="5">
        <f t="shared" ca="1" si="294"/>
        <v>0.96250000000000024</v>
      </c>
      <c r="R786" s="27">
        <f t="shared" ca="1" si="283"/>
        <v>0.91850096400440007</v>
      </c>
      <c r="S786" s="27">
        <f t="shared" ca="1" si="283"/>
        <v>0.53675857486648715</v>
      </c>
      <c r="T786" s="27">
        <f t="shared" ca="1" si="295"/>
        <v>22</v>
      </c>
      <c r="U786" s="5">
        <f t="shared" ca="1" si="296"/>
        <v>0.97777777777777797</v>
      </c>
      <c r="V786" s="27">
        <f t="shared" ca="1" si="297"/>
        <v>378</v>
      </c>
      <c r="W786" s="35">
        <f t="shared" ca="1" si="298"/>
        <v>44197.977777777778</v>
      </c>
      <c r="X786" s="6" t="str">
        <f t="shared" ca="1" si="299"/>
        <v>Early Arrival</v>
      </c>
      <c r="Y786" s="6">
        <f t="shared" ca="1" si="300"/>
        <v>2.569444444088731E-2</v>
      </c>
      <c r="Z786" s="8">
        <f t="shared" ca="1" si="284"/>
        <v>0</v>
      </c>
      <c r="AA786" s="8">
        <f t="shared" ca="1" si="301"/>
        <v>37</v>
      </c>
      <c r="AB786" s="8">
        <f t="shared" ca="1" si="285"/>
        <v>70</v>
      </c>
    </row>
    <row r="787" spans="1:28">
      <c r="A787" s="11">
        <v>0.71527777777777801</v>
      </c>
      <c r="B787" s="34">
        <v>44197.715277777781</v>
      </c>
      <c r="C787" s="8">
        <f t="shared" ref="C787:D850" ca="1" si="302">RAND()</f>
        <v>0.88501961676722651</v>
      </c>
      <c r="D787" s="8">
        <f t="shared" ca="1" si="302"/>
        <v>0.33943716239683031</v>
      </c>
      <c r="E787">
        <f t="shared" ca="1" si="286"/>
        <v>-1</v>
      </c>
      <c r="F787" s="6">
        <f t="shared" ca="1" si="287"/>
        <v>6.9444444444444447E-4</v>
      </c>
      <c r="G787" t="str">
        <f t="shared" ca="1" si="288"/>
        <v>Early Departure</v>
      </c>
      <c r="H787" s="5">
        <f t="shared" ca="1" si="289"/>
        <v>0.71458333333333357</v>
      </c>
      <c r="I787">
        <f t="shared" ref="I787:J850" ca="1" si="303">RAND()</f>
        <v>0.75051592921755872</v>
      </c>
      <c r="J787">
        <f t="shared" ca="1" si="303"/>
        <v>0.39597411192475096</v>
      </c>
      <c r="K787">
        <f t="shared" ca="1" si="290"/>
        <v>20</v>
      </c>
      <c r="L787" s="5">
        <f t="shared" ca="1" si="291"/>
        <v>0.72847222222222241</v>
      </c>
      <c r="M787" s="27">
        <f t="shared" ref="M787:N850" ca="1" si="304">RAND()</f>
        <v>0.67813430681749776</v>
      </c>
      <c r="N787" s="27">
        <f t="shared" ca="1" si="304"/>
        <v>0.19344883562568271</v>
      </c>
      <c r="O787" s="8">
        <f t="shared" ca="1" si="292"/>
        <v>326</v>
      </c>
      <c r="P787" s="6">
        <f t="shared" ca="1" si="293"/>
        <v>0.22638888888888889</v>
      </c>
      <c r="Q787" s="5">
        <f t="shared" ca="1" si="294"/>
        <v>0.95486111111111127</v>
      </c>
      <c r="R787" s="27">
        <f t="shared" ref="R787:S850" ca="1" si="305">RAND()</f>
        <v>0.24514777205974547</v>
      </c>
      <c r="S787" s="27">
        <f t="shared" ca="1" si="305"/>
        <v>0.33784088768289844</v>
      </c>
      <c r="T787" s="27">
        <f t="shared" ca="1" si="295"/>
        <v>15</v>
      </c>
      <c r="U787" s="5">
        <f t="shared" ca="1" si="296"/>
        <v>0.9652777777777779</v>
      </c>
      <c r="V787" s="27">
        <f t="shared" ca="1" si="297"/>
        <v>360</v>
      </c>
      <c r="W787" s="35">
        <f t="shared" ca="1" si="298"/>
        <v>44197.965277777781</v>
      </c>
      <c r="X787" s="6" t="str">
        <f t="shared" ca="1" si="299"/>
        <v>Early Arrival</v>
      </c>
      <c r="Y787" s="6">
        <f t="shared" ca="1" si="300"/>
        <v>3.8194444437976927E-2</v>
      </c>
      <c r="Z787" s="8">
        <f t="shared" ca="1" si="284"/>
        <v>0</v>
      </c>
      <c r="AA787" s="8">
        <f t="shared" ca="1" si="301"/>
        <v>55</v>
      </c>
      <c r="AB787" s="8">
        <f t="shared" ca="1" si="285"/>
        <v>250</v>
      </c>
    </row>
    <row r="788" spans="1:28">
      <c r="A788" s="3">
        <v>0.71527777777777801</v>
      </c>
      <c r="B788" s="34">
        <v>44197.715277777781</v>
      </c>
      <c r="C788" s="8">
        <f t="shared" ca="1" si="302"/>
        <v>0.49860171538740272</v>
      </c>
      <c r="D788" s="8">
        <f t="shared" ca="1" si="302"/>
        <v>0.89984397836408225</v>
      </c>
      <c r="E788">
        <f t="shared" ca="1" si="286"/>
        <v>50</v>
      </c>
      <c r="F788" s="6">
        <f t="shared" ca="1" si="287"/>
        <v>3.4722222222222224E-2</v>
      </c>
      <c r="G788" t="str">
        <f t="shared" ca="1" si="288"/>
        <v>Late</v>
      </c>
      <c r="H788" s="5">
        <f t="shared" ca="1" si="289"/>
        <v>0.75000000000000022</v>
      </c>
      <c r="I788">
        <f t="shared" ca="1" si="303"/>
        <v>0.77467475183606549</v>
      </c>
      <c r="J788">
        <f t="shared" ca="1" si="303"/>
        <v>0.95836070576354881</v>
      </c>
      <c r="K788">
        <f t="shared" ca="1" si="290"/>
        <v>46</v>
      </c>
      <c r="L788" s="5">
        <f t="shared" ca="1" si="291"/>
        <v>0.78194444444444466</v>
      </c>
      <c r="M788" s="27">
        <f t="shared" ca="1" si="304"/>
        <v>0.31752192855036521</v>
      </c>
      <c r="N788" s="27">
        <f t="shared" ca="1" si="304"/>
        <v>0.37193519027819311</v>
      </c>
      <c r="O788" s="8">
        <f t="shared" ca="1" si="292"/>
        <v>336</v>
      </c>
      <c r="P788" s="6">
        <f t="shared" ca="1" si="293"/>
        <v>0.23333333333333331</v>
      </c>
      <c r="Q788" s="5">
        <f t="shared" ca="1" si="294"/>
        <v>1.0152777777777779</v>
      </c>
      <c r="R788" s="27">
        <f t="shared" ca="1" si="305"/>
        <v>1.4212007803172111E-2</v>
      </c>
      <c r="S788" s="27">
        <f t="shared" ca="1" si="305"/>
        <v>0.38022918676188189</v>
      </c>
      <c r="T788" s="27">
        <f t="shared" ca="1" si="295"/>
        <v>13</v>
      </c>
      <c r="U788" s="5">
        <f t="shared" ca="1" si="296"/>
        <v>1.0243055555555558</v>
      </c>
      <c r="V788" s="27">
        <f t="shared" ca="1" si="297"/>
        <v>445</v>
      </c>
      <c r="W788" s="35">
        <f t="shared" ca="1" si="298"/>
        <v>44198.024305555562</v>
      </c>
      <c r="X788" s="6" t="str">
        <f t="shared" ca="1" si="299"/>
        <v>Late</v>
      </c>
      <c r="Y788" s="6">
        <f t="shared" ca="1" si="300"/>
        <v>2.083333334303461E-2</v>
      </c>
      <c r="Z788" s="8">
        <f t="shared" ca="1" si="284"/>
        <v>0</v>
      </c>
      <c r="AA788" s="8">
        <f t="shared" ca="1" si="301"/>
        <v>30</v>
      </c>
      <c r="AB788" s="8">
        <f t="shared" ca="1" si="285"/>
        <v>300</v>
      </c>
    </row>
    <row r="789" spans="1:28">
      <c r="A789" s="11">
        <v>0.71527777777777801</v>
      </c>
      <c r="B789" s="34">
        <v>44197.715277777781</v>
      </c>
      <c r="C789" s="8">
        <f t="shared" ca="1" si="302"/>
        <v>0.72126314111293222</v>
      </c>
      <c r="D789" s="8">
        <f t="shared" ca="1" si="302"/>
        <v>0.90050744952147255</v>
      </c>
      <c r="E789">
        <f t="shared" ca="1" si="286"/>
        <v>-7</v>
      </c>
      <c r="F789" s="6">
        <f t="shared" ca="1" si="287"/>
        <v>4.8611111111111112E-3</v>
      </c>
      <c r="G789" t="str">
        <f t="shared" ca="1" si="288"/>
        <v>Early Departure</v>
      </c>
      <c r="H789" s="5">
        <f t="shared" ca="1" si="289"/>
        <v>0.71041666666666692</v>
      </c>
      <c r="I789">
        <f t="shared" ca="1" si="303"/>
        <v>2.5046323201030174E-2</v>
      </c>
      <c r="J789">
        <f t="shared" ca="1" si="303"/>
        <v>0.28559282461853897</v>
      </c>
      <c r="K789">
        <f t="shared" ca="1" si="290"/>
        <v>17</v>
      </c>
      <c r="L789" s="5">
        <f t="shared" ca="1" si="291"/>
        <v>0.72222222222222243</v>
      </c>
      <c r="M789" s="27">
        <f t="shared" ca="1" si="304"/>
        <v>0.40583023877596225</v>
      </c>
      <c r="N789" s="27">
        <f t="shared" ca="1" si="304"/>
        <v>0.46225248494357651</v>
      </c>
      <c r="O789" s="8">
        <f t="shared" ca="1" si="292"/>
        <v>342</v>
      </c>
      <c r="P789" s="6">
        <f t="shared" ca="1" si="293"/>
        <v>0.23750000000000002</v>
      </c>
      <c r="Q789" s="5">
        <f t="shared" ca="1" si="294"/>
        <v>0.95972222222222248</v>
      </c>
      <c r="R789" s="27">
        <f t="shared" ca="1" si="305"/>
        <v>0.14911593402974477</v>
      </c>
      <c r="S789" s="27">
        <f t="shared" ca="1" si="305"/>
        <v>0.17292998460114528</v>
      </c>
      <c r="T789" s="27">
        <f t="shared" ca="1" si="295"/>
        <v>11</v>
      </c>
      <c r="U789" s="5">
        <f t="shared" ca="1" si="296"/>
        <v>0.96736111111111134</v>
      </c>
      <c r="V789" s="27">
        <f t="shared" ca="1" si="297"/>
        <v>363</v>
      </c>
      <c r="W789" s="35">
        <f t="shared" ca="1" si="298"/>
        <v>44197.967361111114</v>
      </c>
      <c r="X789" s="6" t="str">
        <f t="shared" ca="1" si="299"/>
        <v>Early Arrival</v>
      </c>
      <c r="Y789" s="6">
        <f t="shared" ca="1" si="300"/>
        <v>3.6111111105128657E-2</v>
      </c>
      <c r="Z789" s="8">
        <f t="shared" ca="1" si="284"/>
        <v>0</v>
      </c>
      <c r="AA789" s="8">
        <f t="shared" ca="1" si="301"/>
        <v>52</v>
      </c>
      <c r="AB789" s="8">
        <f t="shared" ca="1" si="285"/>
        <v>220</v>
      </c>
    </row>
    <row r="790" spans="1:28">
      <c r="A790" s="3">
        <v>0.71527777777777801</v>
      </c>
      <c r="B790" s="34">
        <v>44197.715277777781</v>
      </c>
      <c r="C790" s="8">
        <f t="shared" ca="1" si="302"/>
        <v>0.24641097076320562</v>
      </c>
      <c r="D790" s="8">
        <f t="shared" ca="1" si="302"/>
        <v>0.19754546301587983</v>
      </c>
      <c r="E790">
        <f t="shared" ca="1" si="286"/>
        <v>5</v>
      </c>
      <c r="F790" s="6">
        <f t="shared" ca="1" si="287"/>
        <v>3.472222222222222E-3</v>
      </c>
      <c r="G790" t="str">
        <f t="shared" ca="1" si="288"/>
        <v>Late</v>
      </c>
      <c r="H790" s="5">
        <f t="shared" ca="1" si="289"/>
        <v>0.71875000000000022</v>
      </c>
      <c r="I790">
        <f t="shared" ca="1" si="303"/>
        <v>0.37713841771613521</v>
      </c>
      <c r="J790">
        <f t="shared" ca="1" si="303"/>
        <v>0.3942170484293499</v>
      </c>
      <c r="K790">
        <f t="shared" ca="1" si="290"/>
        <v>20</v>
      </c>
      <c r="L790" s="5">
        <f t="shared" ca="1" si="291"/>
        <v>0.73263888888888906</v>
      </c>
      <c r="M790" s="27">
        <f t="shared" ca="1" si="304"/>
        <v>0.14379812263450853</v>
      </c>
      <c r="N790" s="27">
        <f t="shared" ca="1" si="304"/>
        <v>0.74262563970711493</v>
      </c>
      <c r="O790" s="8">
        <f t="shared" ca="1" si="292"/>
        <v>352</v>
      </c>
      <c r="P790" s="6">
        <f t="shared" ca="1" si="293"/>
        <v>0.24444444444444446</v>
      </c>
      <c r="Q790" s="5">
        <f t="shared" ca="1" si="294"/>
        <v>0.97708333333333353</v>
      </c>
      <c r="R790" s="27">
        <f t="shared" ca="1" si="305"/>
        <v>0.63028225065394949</v>
      </c>
      <c r="S790" s="27">
        <f t="shared" ca="1" si="305"/>
        <v>0.1466454830704389</v>
      </c>
      <c r="T790" s="27">
        <f t="shared" ca="1" si="295"/>
        <v>10</v>
      </c>
      <c r="U790" s="5">
        <f t="shared" ca="1" si="296"/>
        <v>0.98402777777777795</v>
      </c>
      <c r="V790" s="27">
        <f t="shared" ca="1" si="297"/>
        <v>387</v>
      </c>
      <c r="W790" s="35">
        <f t="shared" ca="1" si="298"/>
        <v>44197.984027777784</v>
      </c>
      <c r="X790" s="6" t="str">
        <f t="shared" ca="1" si="299"/>
        <v>Early Arrival</v>
      </c>
      <c r="Y790" s="6">
        <f t="shared" ca="1" si="300"/>
        <v>1.9444444435066544E-2</v>
      </c>
      <c r="Z790" s="8">
        <f t="shared" ca="1" si="284"/>
        <v>0</v>
      </c>
      <c r="AA790" s="8">
        <f t="shared" ca="1" si="301"/>
        <v>28</v>
      </c>
      <c r="AB790" s="8">
        <f t="shared" ca="1" si="285"/>
        <v>-280</v>
      </c>
    </row>
    <row r="791" spans="1:28">
      <c r="A791" s="11">
        <v>0.71527777777777801</v>
      </c>
      <c r="B791" s="34">
        <v>44197.715277777781</v>
      </c>
      <c r="C791" s="8">
        <f t="shared" ca="1" si="302"/>
        <v>0.91761065039150014</v>
      </c>
      <c r="D791" s="8">
        <f t="shared" ca="1" si="302"/>
        <v>0.48662429303084076</v>
      </c>
      <c r="E791">
        <f t="shared" ca="1" si="286"/>
        <v>0</v>
      </c>
      <c r="F791" s="6">
        <f t="shared" ca="1" si="287"/>
        <v>0</v>
      </c>
      <c r="G791" t="str">
        <f t="shared" ca="1" si="288"/>
        <v>On Time</v>
      </c>
      <c r="H791" s="5">
        <f t="shared" ca="1" si="289"/>
        <v>0.71527777777777801</v>
      </c>
      <c r="I791">
        <f t="shared" ca="1" si="303"/>
        <v>0.26621628182732449</v>
      </c>
      <c r="J791">
        <f t="shared" ca="1" si="303"/>
        <v>0.23841376042126117</v>
      </c>
      <c r="K791">
        <f t="shared" ca="1" si="290"/>
        <v>16</v>
      </c>
      <c r="L791" s="5">
        <f t="shared" ca="1" si="291"/>
        <v>0.72638888888888908</v>
      </c>
      <c r="M791" s="27">
        <f t="shared" ca="1" si="304"/>
        <v>0.47860961527359858</v>
      </c>
      <c r="N791" s="27">
        <f t="shared" ca="1" si="304"/>
        <v>0.90020599616535191</v>
      </c>
      <c r="O791" s="8">
        <f t="shared" ca="1" si="292"/>
        <v>381</v>
      </c>
      <c r="P791" s="6">
        <f t="shared" ca="1" si="293"/>
        <v>0.26458333333333334</v>
      </c>
      <c r="Q791" s="5">
        <f t="shared" ca="1" si="294"/>
        <v>0.99097222222222237</v>
      </c>
      <c r="R791" s="27">
        <f t="shared" ca="1" si="305"/>
        <v>0.711867989460512</v>
      </c>
      <c r="S791" s="27">
        <f t="shared" ca="1" si="305"/>
        <v>0.55961420998968925</v>
      </c>
      <c r="T791" s="27">
        <f t="shared" ca="1" si="295"/>
        <v>23</v>
      </c>
      <c r="U791" s="5">
        <f t="shared" ca="1" si="296"/>
        <v>1.0069444444444446</v>
      </c>
      <c r="V791" s="27">
        <f t="shared" ca="1" si="297"/>
        <v>420</v>
      </c>
      <c r="W791" s="35">
        <f t="shared" ca="1" si="298"/>
        <v>44198.006944444445</v>
      </c>
      <c r="X791" s="6" t="str">
        <f t="shared" ca="1" si="299"/>
        <v>Late</v>
      </c>
      <c r="Y791" s="6">
        <f t="shared" ca="1" si="300"/>
        <v>3.4722222262644209E-3</v>
      </c>
      <c r="Z791" s="8">
        <f t="shared" ca="1" si="284"/>
        <v>0</v>
      </c>
      <c r="AA791" s="8">
        <f t="shared" ca="1" si="301"/>
        <v>5</v>
      </c>
      <c r="AB791" s="8">
        <f t="shared" ca="1" si="285"/>
        <v>50</v>
      </c>
    </row>
    <row r="792" spans="1:28">
      <c r="A792" s="3">
        <v>0.71527777777777801</v>
      </c>
      <c r="B792" s="34">
        <v>44197.715277777781</v>
      </c>
      <c r="C792" s="8">
        <f t="shared" ca="1" si="302"/>
        <v>0.49069684114553513</v>
      </c>
      <c r="D792" s="8">
        <f t="shared" ca="1" si="302"/>
        <v>0.43223696667035927</v>
      </c>
      <c r="E792">
        <f t="shared" ca="1" si="286"/>
        <v>12</v>
      </c>
      <c r="F792" s="6">
        <f t="shared" ca="1" si="287"/>
        <v>8.3333333333333332E-3</v>
      </c>
      <c r="G792" t="str">
        <f t="shared" ca="1" si="288"/>
        <v>Late</v>
      </c>
      <c r="H792" s="5">
        <f t="shared" ca="1" si="289"/>
        <v>0.72361111111111132</v>
      </c>
      <c r="I792">
        <f t="shared" ca="1" si="303"/>
        <v>0.52499435108699377</v>
      </c>
      <c r="J792">
        <f t="shared" ca="1" si="303"/>
        <v>0.76121201339649747</v>
      </c>
      <c r="K792">
        <f t="shared" ca="1" si="290"/>
        <v>33</v>
      </c>
      <c r="L792" s="5">
        <f t="shared" ca="1" si="291"/>
        <v>0.74652777777777801</v>
      </c>
      <c r="M792" s="27">
        <f t="shared" ca="1" si="304"/>
        <v>6.7750799637972592E-2</v>
      </c>
      <c r="N792" s="27">
        <f t="shared" ca="1" si="304"/>
        <v>0.86006076641720153</v>
      </c>
      <c r="O792" s="8">
        <f t="shared" ca="1" si="292"/>
        <v>356</v>
      </c>
      <c r="P792" s="6">
        <f t="shared" ca="1" si="293"/>
        <v>0.24722222222222223</v>
      </c>
      <c r="Q792" s="5">
        <f t="shared" ca="1" si="294"/>
        <v>0.99375000000000024</v>
      </c>
      <c r="R792" s="27">
        <f t="shared" ca="1" si="305"/>
        <v>0.6455982779068179</v>
      </c>
      <c r="S792" s="27">
        <f t="shared" ca="1" si="305"/>
        <v>0.84395619039713898</v>
      </c>
      <c r="T792" s="27">
        <f t="shared" ca="1" si="295"/>
        <v>36</v>
      </c>
      <c r="U792" s="5">
        <f t="shared" ca="1" si="296"/>
        <v>1.0187500000000003</v>
      </c>
      <c r="V792" s="27">
        <f t="shared" ca="1" si="297"/>
        <v>437</v>
      </c>
      <c r="W792" s="35">
        <f t="shared" ca="1" si="298"/>
        <v>44198.018750000003</v>
      </c>
      <c r="X792" s="6" t="str">
        <f t="shared" ca="1" si="299"/>
        <v>Late</v>
      </c>
      <c r="Y792" s="6">
        <f t="shared" ca="1" si="300"/>
        <v>1.527777778392192E-2</v>
      </c>
      <c r="Z792" s="8">
        <f t="shared" ca="1" si="284"/>
        <v>0</v>
      </c>
      <c r="AA792" s="8">
        <f t="shared" ca="1" si="301"/>
        <v>22</v>
      </c>
      <c r="AB792" s="8">
        <f t="shared" ca="1" si="285"/>
        <v>220</v>
      </c>
    </row>
    <row r="793" spans="1:28">
      <c r="A793" s="11">
        <v>0.71527777777777801</v>
      </c>
      <c r="B793" s="34">
        <v>44197.715277777781</v>
      </c>
      <c r="C793" s="8">
        <f t="shared" ca="1" si="302"/>
        <v>0.67545387736007689</v>
      </c>
      <c r="D793" s="8">
        <f t="shared" ca="1" si="302"/>
        <v>0.10252613143315492</v>
      </c>
      <c r="E793">
        <f t="shared" ca="1" si="286"/>
        <v>0</v>
      </c>
      <c r="F793" s="6">
        <f t="shared" ca="1" si="287"/>
        <v>0</v>
      </c>
      <c r="G793" t="str">
        <f t="shared" ca="1" si="288"/>
        <v>On Time</v>
      </c>
      <c r="H793" s="5">
        <f t="shared" ca="1" si="289"/>
        <v>0.71527777777777801</v>
      </c>
      <c r="I793">
        <f t="shared" ca="1" si="303"/>
        <v>0.63492711527250745</v>
      </c>
      <c r="J793">
        <f t="shared" ca="1" si="303"/>
        <v>0.69026919147162247</v>
      </c>
      <c r="K793">
        <f t="shared" ca="1" si="290"/>
        <v>30</v>
      </c>
      <c r="L793" s="5">
        <f t="shared" ca="1" si="291"/>
        <v>0.73611111111111138</v>
      </c>
      <c r="M793" s="27">
        <f t="shared" ca="1" si="304"/>
        <v>8.9445659947088307E-3</v>
      </c>
      <c r="N793" s="27">
        <f t="shared" ca="1" si="304"/>
        <v>0.72677689447037108</v>
      </c>
      <c r="O793" s="8">
        <f t="shared" ca="1" si="292"/>
        <v>352</v>
      </c>
      <c r="P793" s="6">
        <f t="shared" ca="1" si="293"/>
        <v>0.24444444444444446</v>
      </c>
      <c r="Q793" s="5">
        <f t="shared" ca="1" si="294"/>
        <v>0.98055555555555585</v>
      </c>
      <c r="R793" s="27">
        <f t="shared" ca="1" si="305"/>
        <v>0.11528998510741517</v>
      </c>
      <c r="S793" s="27">
        <f t="shared" ca="1" si="305"/>
        <v>0.54099256635181459</v>
      </c>
      <c r="T793" s="27">
        <f t="shared" ca="1" si="295"/>
        <v>22</v>
      </c>
      <c r="U793" s="5">
        <f t="shared" ca="1" si="296"/>
        <v>0.99583333333333357</v>
      </c>
      <c r="V793" s="27">
        <f t="shared" ca="1" si="297"/>
        <v>404</v>
      </c>
      <c r="W793" s="35">
        <f t="shared" ca="1" si="298"/>
        <v>44197.995833333334</v>
      </c>
      <c r="X793" s="6" t="str">
        <f t="shared" ca="1" si="299"/>
        <v>Early Arrival</v>
      </c>
      <c r="Y793" s="6">
        <f t="shared" ca="1" si="300"/>
        <v>7.6388888846850023E-3</v>
      </c>
      <c r="Z793" s="8">
        <f t="shared" ca="1" si="284"/>
        <v>0</v>
      </c>
      <c r="AA793" s="8">
        <f t="shared" ca="1" si="301"/>
        <v>11</v>
      </c>
      <c r="AB793" s="8">
        <f t="shared" ca="1" si="285"/>
        <v>-110</v>
      </c>
    </row>
    <row r="794" spans="1:28">
      <c r="A794" s="3">
        <v>0.71527777777777801</v>
      </c>
      <c r="B794" s="34">
        <v>44197.715277777781</v>
      </c>
      <c r="C794" s="8">
        <f t="shared" ca="1" si="302"/>
        <v>0.26782458423214872</v>
      </c>
      <c r="D794" s="8">
        <f t="shared" ca="1" si="302"/>
        <v>0.88014171459715917</v>
      </c>
      <c r="E794">
        <f t="shared" ca="1" si="286"/>
        <v>47</v>
      </c>
      <c r="F794" s="6">
        <f t="shared" ca="1" si="287"/>
        <v>3.2638888888888891E-2</v>
      </c>
      <c r="G794" t="str">
        <f t="shared" ca="1" si="288"/>
        <v>Late</v>
      </c>
      <c r="H794" s="5">
        <f t="shared" ca="1" si="289"/>
        <v>0.7479166666666669</v>
      </c>
      <c r="I794">
        <f t="shared" ca="1" si="303"/>
        <v>6.216330629766964E-2</v>
      </c>
      <c r="J794">
        <f t="shared" ca="1" si="303"/>
        <v>0.42549625238826894</v>
      </c>
      <c r="K794">
        <f t="shared" ca="1" si="290"/>
        <v>21</v>
      </c>
      <c r="L794" s="5">
        <f t="shared" ca="1" si="291"/>
        <v>0.76250000000000018</v>
      </c>
      <c r="M794" s="27">
        <f t="shared" ca="1" si="304"/>
        <v>0.67421105291018446</v>
      </c>
      <c r="N794" s="27">
        <f t="shared" ca="1" si="304"/>
        <v>0.19460911528790414</v>
      </c>
      <c r="O794" s="8">
        <f t="shared" ca="1" si="292"/>
        <v>326</v>
      </c>
      <c r="P794" s="6">
        <f t="shared" ca="1" si="293"/>
        <v>0.22638888888888889</v>
      </c>
      <c r="Q794" s="5">
        <f t="shared" ca="1" si="294"/>
        <v>0.98888888888888904</v>
      </c>
      <c r="R794" s="27">
        <f t="shared" ca="1" si="305"/>
        <v>0.74460456768971506</v>
      </c>
      <c r="S794" s="27">
        <f t="shared" ca="1" si="305"/>
        <v>0.68097498301365489</v>
      </c>
      <c r="T794" s="27">
        <f t="shared" ca="1" si="295"/>
        <v>28</v>
      </c>
      <c r="U794" s="5">
        <f t="shared" ca="1" si="296"/>
        <v>1.0083333333333335</v>
      </c>
      <c r="V794" s="27">
        <f t="shared" ca="1" si="297"/>
        <v>422</v>
      </c>
      <c r="W794" s="35">
        <f t="shared" ca="1" si="298"/>
        <v>44198.008333333339</v>
      </c>
      <c r="X794" s="6" t="str">
        <f t="shared" ca="1" si="299"/>
        <v>Late</v>
      </c>
      <c r="Y794" s="6">
        <f t="shared" ca="1" si="300"/>
        <v>4.8611111196805723E-3</v>
      </c>
      <c r="Z794" s="8">
        <f t="shared" ca="1" si="284"/>
        <v>0</v>
      </c>
      <c r="AA794" s="8">
        <f t="shared" ca="1" si="301"/>
        <v>7</v>
      </c>
      <c r="AB794" s="8">
        <f t="shared" ca="1" si="285"/>
        <v>70</v>
      </c>
    </row>
    <row r="795" spans="1:28">
      <c r="A795" s="11">
        <v>0.71527777777777801</v>
      </c>
      <c r="B795" s="34">
        <v>44197.715277777781</v>
      </c>
      <c r="C795" s="8">
        <f t="shared" ca="1" si="302"/>
        <v>0.60839055307498124</v>
      </c>
      <c r="D795" s="8">
        <f t="shared" ca="1" si="302"/>
        <v>0.88282604305156165</v>
      </c>
      <c r="E795">
        <f t="shared" ca="1" si="286"/>
        <v>-7</v>
      </c>
      <c r="F795" s="6">
        <f t="shared" ca="1" si="287"/>
        <v>4.8611111111111112E-3</v>
      </c>
      <c r="G795" t="str">
        <f t="shared" ca="1" si="288"/>
        <v>Early Departure</v>
      </c>
      <c r="H795" s="5">
        <f t="shared" ca="1" si="289"/>
        <v>0.71041666666666692</v>
      </c>
      <c r="I795">
        <f t="shared" ca="1" si="303"/>
        <v>0.60136099890732231</v>
      </c>
      <c r="J795">
        <f t="shared" ca="1" si="303"/>
        <v>0.17586681996565567</v>
      </c>
      <c r="K795">
        <f t="shared" ca="1" si="290"/>
        <v>14</v>
      </c>
      <c r="L795" s="5">
        <f t="shared" ca="1" si="291"/>
        <v>0.72013888888888911</v>
      </c>
      <c r="M795" s="27">
        <f t="shared" ca="1" si="304"/>
        <v>0.8596757662879021</v>
      </c>
      <c r="N795" s="27">
        <f t="shared" ca="1" si="304"/>
        <v>2.0225936646548925E-2</v>
      </c>
      <c r="O795" s="8">
        <f t="shared" ca="1" si="292"/>
        <v>318</v>
      </c>
      <c r="P795" s="6">
        <f t="shared" ca="1" si="293"/>
        <v>0.22083333333333333</v>
      </c>
      <c r="Q795" s="5">
        <f t="shared" ca="1" si="294"/>
        <v>0.94097222222222243</v>
      </c>
      <c r="R795" s="27">
        <f t="shared" ca="1" si="305"/>
        <v>0.5792707307711733</v>
      </c>
      <c r="S795" s="27">
        <f t="shared" ca="1" si="305"/>
        <v>0.98582627326136929</v>
      </c>
      <c r="T795" s="27">
        <f t="shared" ca="1" si="295"/>
        <v>50</v>
      </c>
      <c r="U795" s="5">
        <f t="shared" ca="1" si="296"/>
        <v>0.97569444444444464</v>
      </c>
      <c r="V795" s="27">
        <f t="shared" ca="1" si="297"/>
        <v>375</v>
      </c>
      <c r="W795" s="35">
        <f t="shared" ca="1" si="298"/>
        <v>44197.975694444445</v>
      </c>
      <c r="X795" s="6" t="str">
        <f t="shared" ca="1" si="299"/>
        <v>Early Arrival</v>
      </c>
      <c r="Y795" s="6">
        <f t="shared" ca="1" si="300"/>
        <v>2.7777777773735579E-2</v>
      </c>
      <c r="Z795" s="8">
        <f t="shared" ca="1" si="284"/>
        <v>0</v>
      </c>
      <c r="AA795" s="8">
        <f t="shared" ca="1" si="301"/>
        <v>40</v>
      </c>
      <c r="AB795" s="8">
        <f t="shared" ca="1" si="285"/>
        <v>100</v>
      </c>
    </row>
    <row r="796" spans="1:28">
      <c r="A796" s="3">
        <v>0.71527777777777801</v>
      </c>
      <c r="B796" s="34">
        <v>44197.715277777781</v>
      </c>
      <c r="C796" s="8">
        <f t="shared" ca="1" si="302"/>
        <v>0.63919404323565387</v>
      </c>
      <c r="D796" s="8">
        <f t="shared" ca="1" si="302"/>
        <v>0.59383023876464491</v>
      </c>
      <c r="E796">
        <f t="shared" ca="1" si="286"/>
        <v>-3</v>
      </c>
      <c r="F796" s="6">
        <f t="shared" ca="1" si="287"/>
        <v>2.0833333333333333E-3</v>
      </c>
      <c r="G796" t="str">
        <f t="shared" ca="1" si="288"/>
        <v>Early Departure</v>
      </c>
      <c r="H796" s="5">
        <f t="shared" ca="1" si="289"/>
        <v>0.71319444444444469</v>
      </c>
      <c r="I796">
        <f t="shared" ca="1" si="303"/>
        <v>0.85740018198538193</v>
      </c>
      <c r="J796">
        <f t="shared" ca="1" si="303"/>
        <v>0.40181674983913462</v>
      </c>
      <c r="K796">
        <f t="shared" ca="1" si="290"/>
        <v>20</v>
      </c>
      <c r="L796" s="5">
        <f t="shared" ca="1" si="291"/>
        <v>0.72708333333333353</v>
      </c>
      <c r="M796" s="27">
        <f t="shared" ca="1" si="304"/>
        <v>7.4863710521036797E-2</v>
      </c>
      <c r="N796" s="27">
        <f t="shared" ca="1" si="304"/>
        <v>0.67012519402694093</v>
      </c>
      <c r="O796" s="8">
        <f t="shared" ca="1" si="292"/>
        <v>349</v>
      </c>
      <c r="P796" s="6">
        <f t="shared" ca="1" si="293"/>
        <v>0.24236111111111111</v>
      </c>
      <c r="Q796" s="5">
        <f t="shared" ca="1" si="294"/>
        <v>0.96944444444444466</v>
      </c>
      <c r="R796" s="27">
        <f t="shared" ca="1" si="305"/>
        <v>0.19266537955847951</v>
      </c>
      <c r="S796" s="27">
        <f t="shared" ca="1" si="305"/>
        <v>0.85535068916523882</v>
      </c>
      <c r="T796" s="27">
        <f t="shared" ca="1" si="295"/>
        <v>37</v>
      </c>
      <c r="U796" s="5">
        <f t="shared" ca="1" si="296"/>
        <v>0.99513888888888913</v>
      </c>
      <c r="V796" s="27">
        <f t="shared" ca="1" si="297"/>
        <v>403</v>
      </c>
      <c r="W796" s="35">
        <f t="shared" ca="1" si="298"/>
        <v>44197.995138888895</v>
      </c>
      <c r="X796" s="6" t="str">
        <f t="shared" ca="1" si="299"/>
        <v>Early Arrival</v>
      </c>
      <c r="Y796" s="6">
        <f t="shared" ca="1" si="300"/>
        <v>8.3333333241171204E-3</v>
      </c>
      <c r="Z796" s="8">
        <f t="shared" ca="1" si="284"/>
        <v>0</v>
      </c>
      <c r="AA796" s="8">
        <f t="shared" ca="1" si="301"/>
        <v>12</v>
      </c>
      <c r="AB796" s="8">
        <f t="shared" ca="1" si="285"/>
        <v>-120</v>
      </c>
    </row>
    <row r="797" spans="1:28">
      <c r="A797" s="11">
        <v>0.71527777777777801</v>
      </c>
      <c r="B797" s="34">
        <v>44197.715277777781</v>
      </c>
      <c r="C797" s="8">
        <f t="shared" ca="1" si="302"/>
        <v>0.77859146086883213</v>
      </c>
      <c r="D797" s="8">
        <f t="shared" ca="1" si="302"/>
        <v>0.25460669790596968</v>
      </c>
      <c r="E797">
        <f t="shared" ca="1" si="286"/>
        <v>-1</v>
      </c>
      <c r="F797" s="6">
        <f t="shared" ca="1" si="287"/>
        <v>6.9444444444444447E-4</v>
      </c>
      <c r="G797" t="str">
        <f t="shared" ca="1" si="288"/>
        <v>Early Departure</v>
      </c>
      <c r="H797" s="5">
        <f t="shared" ca="1" si="289"/>
        <v>0.71458333333333357</v>
      </c>
      <c r="I797">
        <f t="shared" ca="1" si="303"/>
        <v>0.57655322008652643</v>
      </c>
      <c r="J797">
        <f t="shared" ca="1" si="303"/>
        <v>0.25052200651458956</v>
      </c>
      <c r="K797">
        <f t="shared" ca="1" si="290"/>
        <v>16</v>
      </c>
      <c r="L797" s="5">
        <f t="shared" ca="1" si="291"/>
        <v>0.72569444444444464</v>
      </c>
      <c r="M797" s="27">
        <f t="shared" ca="1" si="304"/>
        <v>0.86825532653262294</v>
      </c>
      <c r="N797" s="27">
        <f t="shared" ca="1" si="304"/>
        <v>0.78286364149129639</v>
      </c>
      <c r="O797" s="8">
        <f t="shared" ca="1" si="292"/>
        <v>367</v>
      </c>
      <c r="P797" s="6">
        <f t="shared" ca="1" si="293"/>
        <v>0.25486111111111109</v>
      </c>
      <c r="Q797" s="5">
        <f t="shared" ca="1" si="294"/>
        <v>0.98055555555555574</v>
      </c>
      <c r="R797" s="27">
        <f t="shared" ca="1" si="305"/>
        <v>0.94275877579273137</v>
      </c>
      <c r="S797" s="27">
        <f t="shared" ca="1" si="305"/>
        <v>0.67653025282685753</v>
      </c>
      <c r="T797" s="27">
        <f t="shared" ca="1" si="295"/>
        <v>28</v>
      </c>
      <c r="U797" s="5">
        <f t="shared" ca="1" si="296"/>
        <v>1.0000000000000002</v>
      </c>
      <c r="V797" s="27">
        <f t="shared" ca="1" si="297"/>
        <v>410</v>
      </c>
      <c r="W797" s="35">
        <f t="shared" ca="1" si="298"/>
        <v>44198</v>
      </c>
      <c r="X797" s="6" t="str">
        <f t="shared" ca="1" si="299"/>
        <v>Early Arrival</v>
      </c>
      <c r="Y797" s="6">
        <f t="shared" ca="1" si="300"/>
        <v>3.4722222189884633E-3</v>
      </c>
      <c r="Z797" s="8">
        <f t="shared" ca="1" si="284"/>
        <v>0</v>
      </c>
      <c r="AA797" s="8">
        <f t="shared" ca="1" si="301"/>
        <v>5</v>
      </c>
      <c r="AB797" s="8">
        <f t="shared" ca="1" si="285"/>
        <v>-50</v>
      </c>
    </row>
    <row r="798" spans="1:28">
      <c r="A798" s="3">
        <v>0.71527777777777801</v>
      </c>
      <c r="B798" s="34">
        <v>44197.715277777781</v>
      </c>
      <c r="C798" s="8">
        <f t="shared" ca="1" si="302"/>
        <v>0.96110154935603631</v>
      </c>
      <c r="D798" s="8">
        <f t="shared" ca="1" si="302"/>
        <v>0.57872301448285057</v>
      </c>
      <c r="E798">
        <f t="shared" ca="1" si="286"/>
        <v>0</v>
      </c>
      <c r="F798" s="6">
        <f t="shared" ca="1" si="287"/>
        <v>0</v>
      </c>
      <c r="G798" t="str">
        <f t="shared" ca="1" si="288"/>
        <v>On Time</v>
      </c>
      <c r="H798" s="5">
        <f t="shared" ca="1" si="289"/>
        <v>0.71527777777777801</v>
      </c>
      <c r="I798">
        <f t="shared" ca="1" si="303"/>
        <v>0.33075295978507768</v>
      </c>
      <c r="J798">
        <f t="shared" ca="1" si="303"/>
        <v>0.50192151167885302</v>
      </c>
      <c r="K798">
        <f t="shared" ca="1" si="290"/>
        <v>23</v>
      </c>
      <c r="L798" s="5">
        <f t="shared" ca="1" si="291"/>
        <v>0.73125000000000029</v>
      </c>
      <c r="M798" s="27">
        <f t="shared" ca="1" si="304"/>
        <v>0.21296740226572952</v>
      </c>
      <c r="N798" s="27">
        <f t="shared" ca="1" si="304"/>
        <v>4.4793095843493003E-2</v>
      </c>
      <c r="O798" s="8">
        <f t="shared" ca="1" si="292"/>
        <v>311</v>
      </c>
      <c r="P798" s="6">
        <f t="shared" ca="1" si="293"/>
        <v>0.21597222222222223</v>
      </c>
      <c r="Q798" s="5">
        <f t="shared" ca="1" si="294"/>
        <v>0.94722222222222252</v>
      </c>
      <c r="R798" s="27">
        <f t="shared" ca="1" si="305"/>
        <v>0.68004626821148628</v>
      </c>
      <c r="S798" s="27">
        <f t="shared" ca="1" si="305"/>
        <v>0.51319839581793647</v>
      </c>
      <c r="T798" s="27">
        <f t="shared" ca="1" si="295"/>
        <v>21</v>
      </c>
      <c r="U798" s="5">
        <f t="shared" ca="1" si="296"/>
        <v>0.9618055555555558</v>
      </c>
      <c r="V798" s="27">
        <f t="shared" ca="1" si="297"/>
        <v>355</v>
      </c>
      <c r="W798" s="35">
        <f t="shared" ca="1" si="298"/>
        <v>44197.961805555562</v>
      </c>
      <c r="X798" s="6" t="str">
        <f t="shared" ca="1" si="299"/>
        <v>Early Arrival</v>
      </c>
      <c r="Y798" s="6">
        <f t="shared" ca="1" si="300"/>
        <v>4.166666665696539E-2</v>
      </c>
      <c r="Z798" s="8">
        <f t="shared" ca="1" si="284"/>
        <v>1</v>
      </c>
      <c r="AA798" s="8">
        <f t="shared" ca="1" si="301"/>
        <v>0</v>
      </c>
      <c r="AB798" s="8">
        <f t="shared" ca="1" si="285"/>
        <v>300</v>
      </c>
    </row>
    <row r="799" spans="1:28">
      <c r="A799" s="11">
        <v>0.71527777777777801</v>
      </c>
      <c r="B799" s="34">
        <v>44197.715277777781</v>
      </c>
      <c r="C799" s="8">
        <f t="shared" ca="1" si="302"/>
        <v>0.68966321864439617</v>
      </c>
      <c r="D799" s="8">
        <f t="shared" ca="1" si="302"/>
        <v>0.63998649878952252</v>
      </c>
      <c r="E799">
        <f t="shared" ca="1" si="286"/>
        <v>-3</v>
      </c>
      <c r="F799" s="6">
        <f t="shared" ca="1" si="287"/>
        <v>2.0833333333333333E-3</v>
      </c>
      <c r="G799" t="str">
        <f t="shared" ca="1" si="288"/>
        <v>Early Departure</v>
      </c>
      <c r="H799" s="5">
        <f t="shared" ca="1" si="289"/>
        <v>0.71319444444444469</v>
      </c>
      <c r="I799">
        <f t="shared" ca="1" si="303"/>
        <v>0.63299742186792951</v>
      </c>
      <c r="J799">
        <f t="shared" ca="1" si="303"/>
        <v>1.2365798545004414E-2</v>
      </c>
      <c r="K799">
        <f t="shared" ca="1" si="290"/>
        <v>11</v>
      </c>
      <c r="L799" s="5">
        <f t="shared" ca="1" si="291"/>
        <v>0.72083333333333355</v>
      </c>
      <c r="M799" s="27">
        <f t="shared" ca="1" si="304"/>
        <v>0.45936176383478899</v>
      </c>
      <c r="N799" s="27">
        <f t="shared" ca="1" si="304"/>
        <v>3.6567074941219468E-3</v>
      </c>
      <c r="O799" s="8">
        <f t="shared" ca="1" si="292"/>
        <v>317</v>
      </c>
      <c r="P799" s="6">
        <f t="shared" ca="1" si="293"/>
        <v>0.22013888888888888</v>
      </c>
      <c r="Q799" s="5">
        <f t="shared" ca="1" si="294"/>
        <v>0.94097222222222243</v>
      </c>
      <c r="R799" s="27">
        <f t="shared" ca="1" si="305"/>
        <v>8.4075781389421178E-2</v>
      </c>
      <c r="S799" s="27">
        <f t="shared" ca="1" si="305"/>
        <v>0.73719235314565801</v>
      </c>
      <c r="T799" s="27">
        <f t="shared" ca="1" si="295"/>
        <v>30</v>
      </c>
      <c r="U799" s="5">
        <f t="shared" ca="1" si="296"/>
        <v>0.9618055555555558</v>
      </c>
      <c r="V799" s="27">
        <f t="shared" ca="1" si="297"/>
        <v>355</v>
      </c>
      <c r="W799" s="35">
        <f t="shared" ca="1" si="298"/>
        <v>44197.961805555562</v>
      </c>
      <c r="X799" s="6" t="str">
        <f t="shared" ca="1" si="299"/>
        <v>Early Arrival</v>
      </c>
      <c r="Y799" s="6">
        <f t="shared" ca="1" si="300"/>
        <v>4.166666665696539E-2</v>
      </c>
      <c r="Z799" s="8">
        <f t="shared" ca="1" si="284"/>
        <v>1</v>
      </c>
      <c r="AA799" s="8">
        <f t="shared" ca="1" si="301"/>
        <v>0</v>
      </c>
      <c r="AB799" s="8">
        <f t="shared" ca="1" si="285"/>
        <v>300</v>
      </c>
    </row>
    <row r="800" spans="1:28">
      <c r="A800" s="3">
        <v>0.71527777777777801</v>
      </c>
      <c r="B800" s="34">
        <v>44197.715277777781</v>
      </c>
      <c r="C800" s="8">
        <f t="shared" ca="1" si="302"/>
        <v>7.9194838054369332E-2</v>
      </c>
      <c r="D800" s="8">
        <f t="shared" ca="1" si="302"/>
        <v>0.64587704685214442</v>
      </c>
      <c r="E800">
        <f t="shared" ca="1" si="286"/>
        <v>23</v>
      </c>
      <c r="F800" s="6">
        <f t="shared" ca="1" si="287"/>
        <v>1.5972222222222224E-2</v>
      </c>
      <c r="G800" t="str">
        <f t="shared" ca="1" si="288"/>
        <v>Late</v>
      </c>
      <c r="H800" s="5">
        <f t="shared" ca="1" si="289"/>
        <v>0.73125000000000029</v>
      </c>
      <c r="I800">
        <f t="shared" ca="1" si="303"/>
        <v>0.70414635450769902</v>
      </c>
      <c r="J800">
        <f t="shared" ca="1" si="303"/>
        <v>0.54960249698732788</v>
      </c>
      <c r="K800">
        <f t="shared" ca="1" si="290"/>
        <v>25</v>
      </c>
      <c r="L800" s="5">
        <f t="shared" ca="1" si="291"/>
        <v>0.74861111111111145</v>
      </c>
      <c r="M800" s="27">
        <f t="shared" ca="1" si="304"/>
        <v>0.62495898132884053</v>
      </c>
      <c r="N800" s="27">
        <f t="shared" ca="1" si="304"/>
        <v>0.29831043340000851</v>
      </c>
      <c r="O800" s="8">
        <f t="shared" ca="1" si="292"/>
        <v>332</v>
      </c>
      <c r="P800" s="6">
        <f t="shared" ca="1" si="293"/>
        <v>0.23055555555555554</v>
      </c>
      <c r="Q800" s="5">
        <f t="shared" ca="1" si="294"/>
        <v>0.97916666666666696</v>
      </c>
      <c r="R800" s="27">
        <f t="shared" ca="1" si="305"/>
        <v>0.41949955102234038</v>
      </c>
      <c r="S800" s="27">
        <f t="shared" ca="1" si="305"/>
        <v>0.70285747895519113</v>
      </c>
      <c r="T800" s="27">
        <f t="shared" ca="1" si="295"/>
        <v>29</v>
      </c>
      <c r="U800" s="5">
        <f t="shared" ca="1" si="296"/>
        <v>0.99930555555555589</v>
      </c>
      <c r="V800" s="27">
        <f t="shared" ca="1" si="297"/>
        <v>409</v>
      </c>
      <c r="W800" s="35">
        <f t="shared" ca="1" si="298"/>
        <v>44197.999305555561</v>
      </c>
      <c r="X800" s="6" t="str">
        <f t="shared" ca="1" si="299"/>
        <v>Early Arrival</v>
      </c>
      <c r="Y800" s="6">
        <f t="shared" ca="1" si="300"/>
        <v>4.1666666584205814E-3</v>
      </c>
      <c r="Z800" s="8">
        <f t="shared" ca="1" si="284"/>
        <v>0</v>
      </c>
      <c r="AA800" s="8">
        <f t="shared" ca="1" si="301"/>
        <v>6</v>
      </c>
      <c r="AB800" s="8">
        <f t="shared" ca="1" si="285"/>
        <v>-60</v>
      </c>
    </row>
    <row r="801" spans="1:28">
      <c r="A801" s="11">
        <v>0.71527777777777801</v>
      </c>
      <c r="B801" s="34">
        <v>44197.715277777781</v>
      </c>
      <c r="C801" s="8">
        <f t="shared" ca="1" si="302"/>
        <v>0.85312905203551848</v>
      </c>
      <c r="D801" s="8">
        <f t="shared" ca="1" si="302"/>
        <v>0.40117019378114982</v>
      </c>
      <c r="E801">
        <f t="shared" ca="1" si="286"/>
        <v>-2</v>
      </c>
      <c r="F801" s="6">
        <f t="shared" ca="1" si="287"/>
        <v>1.3888888888888889E-3</v>
      </c>
      <c r="G801" t="str">
        <f t="shared" ca="1" si="288"/>
        <v>Early Departure</v>
      </c>
      <c r="H801" s="5">
        <f t="shared" ca="1" si="289"/>
        <v>0.71388888888888913</v>
      </c>
      <c r="I801">
        <f t="shared" ca="1" si="303"/>
        <v>0.80278714695803433</v>
      </c>
      <c r="J801">
        <f t="shared" ca="1" si="303"/>
        <v>6.4986167492716573E-3</v>
      </c>
      <c r="K801">
        <f t="shared" ca="1" si="290"/>
        <v>10</v>
      </c>
      <c r="L801" s="5">
        <f t="shared" ca="1" si="291"/>
        <v>0.72083333333333355</v>
      </c>
      <c r="M801" s="27">
        <f t="shared" ca="1" si="304"/>
        <v>0.92633927838363472</v>
      </c>
      <c r="N801" s="27">
        <f t="shared" ca="1" si="304"/>
        <v>0.63994283396712459</v>
      </c>
      <c r="O801" s="8">
        <f t="shared" ca="1" si="292"/>
        <v>354</v>
      </c>
      <c r="P801" s="6">
        <f t="shared" ca="1" si="293"/>
        <v>0.24583333333333335</v>
      </c>
      <c r="Q801" s="5">
        <f t="shared" ca="1" si="294"/>
        <v>0.9666666666666669</v>
      </c>
      <c r="R801" s="27">
        <f t="shared" ca="1" si="305"/>
        <v>0.41094925410320982</v>
      </c>
      <c r="S801" s="27">
        <f t="shared" ca="1" si="305"/>
        <v>0.46144184155347356</v>
      </c>
      <c r="T801" s="27">
        <f t="shared" ca="1" si="295"/>
        <v>19</v>
      </c>
      <c r="U801" s="5">
        <f t="shared" ca="1" si="296"/>
        <v>0.97986111111111129</v>
      </c>
      <c r="V801" s="27">
        <f t="shared" ca="1" si="297"/>
        <v>381</v>
      </c>
      <c r="W801" s="35">
        <f t="shared" ca="1" si="298"/>
        <v>44197.979861111111</v>
      </c>
      <c r="X801" s="6" t="str">
        <f t="shared" ca="1" si="299"/>
        <v>Early Arrival</v>
      </c>
      <c r="Y801" s="6">
        <f t="shared" ca="1" si="300"/>
        <v>2.361111110803904E-2</v>
      </c>
      <c r="Z801" s="8">
        <f t="shared" ca="1" si="284"/>
        <v>0</v>
      </c>
      <c r="AA801" s="8">
        <f t="shared" ca="1" si="301"/>
        <v>34</v>
      </c>
      <c r="AB801" s="8">
        <f t="shared" ca="1" si="285"/>
        <v>40</v>
      </c>
    </row>
    <row r="802" spans="1:28">
      <c r="A802" s="3">
        <v>0.71527777777777801</v>
      </c>
      <c r="B802" s="34">
        <v>44197.715277777781</v>
      </c>
      <c r="C802" s="8">
        <f t="shared" ca="1" si="302"/>
        <v>0.84379327782174762</v>
      </c>
      <c r="D802" s="8">
        <f t="shared" ca="1" si="302"/>
        <v>0.58344954431467655</v>
      </c>
      <c r="E802">
        <f t="shared" ca="1" si="286"/>
        <v>-3</v>
      </c>
      <c r="F802" s="6">
        <f t="shared" ca="1" si="287"/>
        <v>2.0833333333333333E-3</v>
      </c>
      <c r="G802" t="str">
        <f t="shared" ca="1" si="288"/>
        <v>Early Departure</v>
      </c>
      <c r="H802" s="5">
        <f t="shared" ca="1" si="289"/>
        <v>0.71319444444444469</v>
      </c>
      <c r="I802">
        <f t="shared" ca="1" si="303"/>
        <v>0.66607040356917357</v>
      </c>
      <c r="J802">
        <f t="shared" ca="1" si="303"/>
        <v>0.64601509870486407</v>
      </c>
      <c r="K802">
        <f t="shared" ca="1" si="290"/>
        <v>28</v>
      </c>
      <c r="L802" s="5">
        <f t="shared" ca="1" si="291"/>
        <v>0.73263888888888917</v>
      </c>
      <c r="M802" s="27">
        <f t="shared" ca="1" si="304"/>
        <v>0.8005592487828781</v>
      </c>
      <c r="N802" s="27">
        <f t="shared" ca="1" si="304"/>
        <v>0.1434589500761565</v>
      </c>
      <c r="O802" s="8">
        <f t="shared" ca="1" si="292"/>
        <v>324</v>
      </c>
      <c r="P802" s="6">
        <f t="shared" ca="1" si="293"/>
        <v>0.22500000000000001</v>
      </c>
      <c r="Q802" s="5">
        <f t="shared" ca="1" si="294"/>
        <v>0.95763888888888915</v>
      </c>
      <c r="R802" s="27">
        <f t="shared" ca="1" si="305"/>
        <v>0.84993389851416268</v>
      </c>
      <c r="S802" s="27">
        <f t="shared" ca="1" si="305"/>
        <v>7.3205396523384203E-2</v>
      </c>
      <c r="T802" s="27">
        <f t="shared" ca="1" si="295"/>
        <v>8</v>
      </c>
      <c r="U802" s="5">
        <f t="shared" ca="1" si="296"/>
        <v>0.96319444444444469</v>
      </c>
      <c r="V802" s="27">
        <f t="shared" ca="1" si="297"/>
        <v>357</v>
      </c>
      <c r="W802" s="35">
        <f t="shared" ca="1" si="298"/>
        <v>44197.963194444448</v>
      </c>
      <c r="X802" s="6" t="str">
        <f t="shared" ca="1" si="299"/>
        <v>Early Arrival</v>
      </c>
      <c r="Y802" s="6">
        <f t="shared" ca="1" si="300"/>
        <v>4.0277777770825196E-2</v>
      </c>
      <c r="Z802" s="8">
        <f t="shared" ca="1" si="284"/>
        <v>0</v>
      </c>
      <c r="AA802" s="8">
        <f t="shared" ca="1" si="301"/>
        <v>58</v>
      </c>
      <c r="AB802" s="8">
        <f t="shared" ca="1" si="285"/>
        <v>280</v>
      </c>
    </row>
    <row r="803" spans="1:28">
      <c r="A803" s="11">
        <v>0.71527777777777801</v>
      </c>
      <c r="B803" s="34">
        <v>44197.715277777781</v>
      </c>
      <c r="C803" s="8">
        <f t="shared" ca="1" si="302"/>
        <v>0.8129155672623507</v>
      </c>
      <c r="D803" s="8">
        <f t="shared" ca="1" si="302"/>
        <v>9.874903369243726E-2</v>
      </c>
      <c r="E803">
        <f t="shared" ca="1" si="286"/>
        <v>0</v>
      </c>
      <c r="F803" s="6">
        <f t="shared" ca="1" si="287"/>
        <v>0</v>
      </c>
      <c r="G803" t="str">
        <f t="shared" ca="1" si="288"/>
        <v>On Time</v>
      </c>
      <c r="H803" s="5">
        <f t="shared" ca="1" si="289"/>
        <v>0.71527777777777801</v>
      </c>
      <c r="I803">
        <f t="shared" ca="1" si="303"/>
        <v>5.7330923515348298E-2</v>
      </c>
      <c r="J803">
        <f t="shared" ca="1" si="303"/>
        <v>0.78664708569083397</v>
      </c>
      <c r="K803">
        <f t="shared" ca="1" si="290"/>
        <v>28</v>
      </c>
      <c r="L803" s="5">
        <f t="shared" ca="1" si="291"/>
        <v>0.7347222222222225</v>
      </c>
      <c r="M803" s="27">
        <f t="shared" ca="1" si="304"/>
        <v>0.19625840033560826</v>
      </c>
      <c r="N803" s="27">
        <f t="shared" ca="1" si="304"/>
        <v>0.79323904599336093</v>
      </c>
      <c r="O803" s="8">
        <f t="shared" ca="1" si="292"/>
        <v>354</v>
      </c>
      <c r="P803" s="6">
        <f t="shared" ca="1" si="293"/>
        <v>0.24583333333333335</v>
      </c>
      <c r="Q803" s="5">
        <f t="shared" ca="1" si="294"/>
        <v>0.98055555555555585</v>
      </c>
      <c r="R803" s="27">
        <f t="shared" ca="1" si="305"/>
        <v>4.2715488487635733E-2</v>
      </c>
      <c r="S803" s="27">
        <f t="shared" ca="1" si="305"/>
        <v>0.63156904965920746</v>
      </c>
      <c r="T803" s="27">
        <f t="shared" ca="1" si="295"/>
        <v>15</v>
      </c>
      <c r="U803" s="5">
        <f t="shared" ca="1" si="296"/>
        <v>0.99097222222222248</v>
      </c>
      <c r="V803" s="27">
        <f t="shared" ca="1" si="297"/>
        <v>397</v>
      </c>
      <c r="W803" s="35">
        <f t="shared" ca="1" si="298"/>
        <v>44197.990972222222</v>
      </c>
      <c r="X803" s="6" t="str">
        <f t="shared" ca="1" si="299"/>
        <v>Early Arrival</v>
      </c>
      <c r="Y803" s="6">
        <f t="shared" ca="1" si="300"/>
        <v>1.2499999997089617E-2</v>
      </c>
      <c r="Z803" s="8">
        <f t="shared" ca="1" si="284"/>
        <v>0</v>
      </c>
      <c r="AA803" s="8">
        <f t="shared" ca="1" si="301"/>
        <v>18</v>
      </c>
      <c r="AB803" s="8">
        <f t="shared" ca="1" si="285"/>
        <v>-180</v>
      </c>
    </row>
    <row r="804" spans="1:28">
      <c r="A804" s="3">
        <v>0.71527777777777801</v>
      </c>
      <c r="B804" s="34">
        <v>44197.715277777781</v>
      </c>
      <c r="C804" s="8">
        <f t="shared" ca="1" si="302"/>
        <v>0.89455081028219174</v>
      </c>
      <c r="D804" s="8">
        <f t="shared" ca="1" si="302"/>
        <v>0.51258153671435425</v>
      </c>
      <c r="E804">
        <f t="shared" ca="1" si="286"/>
        <v>-2</v>
      </c>
      <c r="F804" s="6">
        <f t="shared" ca="1" si="287"/>
        <v>1.3888888888888889E-3</v>
      </c>
      <c r="G804" t="str">
        <f t="shared" ca="1" si="288"/>
        <v>Early Departure</v>
      </c>
      <c r="H804" s="5">
        <f t="shared" ca="1" si="289"/>
        <v>0.71388888888888913</v>
      </c>
      <c r="I804">
        <f t="shared" ca="1" si="303"/>
        <v>0.18390745648319229</v>
      </c>
      <c r="J804">
        <f t="shared" ca="1" si="303"/>
        <v>0.5019676620533271</v>
      </c>
      <c r="K804">
        <f t="shared" ca="1" si="290"/>
        <v>22</v>
      </c>
      <c r="L804" s="5">
        <f t="shared" ca="1" si="291"/>
        <v>0.72916666666666685</v>
      </c>
      <c r="M804" s="27">
        <f t="shared" ca="1" si="304"/>
        <v>0.92967960416140683</v>
      </c>
      <c r="N804" s="27">
        <f t="shared" ca="1" si="304"/>
        <v>0.91345493470888073</v>
      </c>
      <c r="O804" s="8">
        <f t="shared" ca="1" si="292"/>
        <v>383</v>
      </c>
      <c r="P804" s="6">
        <f t="shared" ca="1" si="293"/>
        <v>0.26597222222222222</v>
      </c>
      <c r="Q804" s="5">
        <f t="shared" ca="1" si="294"/>
        <v>0.99513888888888902</v>
      </c>
      <c r="R804" s="27">
        <f t="shared" ca="1" si="305"/>
        <v>0.78853882498128336</v>
      </c>
      <c r="S804" s="27">
        <f t="shared" ca="1" si="305"/>
        <v>2.389160920823874E-2</v>
      </c>
      <c r="T804" s="27">
        <f t="shared" ca="1" si="295"/>
        <v>7</v>
      </c>
      <c r="U804" s="5">
        <f t="shared" ca="1" si="296"/>
        <v>1.0000000000000002</v>
      </c>
      <c r="V804" s="27">
        <f t="shared" ca="1" si="297"/>
        <v>410</v>
      </c>
      <c r="W804" s="35">
        <f t="shared" ca="1" si="298"/>
        <v>44198</v>
      </c>
      <c r="X804" s="6" t="str">
        <f t="shared" ca="1" si="299"/>
        <v>Early Arrival</v>
      </c>
      <c r="Y804" s="6">
        <f t="shared" ca="1" si="300"/>
        <v>3.4722222189884633E-3</v>
      </c>
      <c r="Z804" s="8">
        <f t="shared" ca="1" si="284"/>
        <v>0</v>
      </c>
      <c r="AA804" s="8">
        <f t="shared" ca="1" si="301"/>
        <v>5</v>
      </c>
      <c r="AB804" s="8">
        <f t="shared" ca="1" si="285"/>
        <v>-50</v>
      </c>
    </row>
    <row r="805" spans="1:28">
      <c r="A805" s="11">
        <v>0.71527777777777801</v>
      </c>
      <c r="B805" s="34">
        <v>44197.715277777781</v>
      </c>
      <c r="C805" s="8">
        <f t="shared" ca="1" si="302"/>
        <v>0.24074692012734589</v>
      </c>
      <c r="D805" s="8">
        <f t="shared" ca="1" si="302"/>
        <v>0.95920148488587487</v>
      </c>
      <c r="E805">
        <f t="shared" ca="1" si="286"/>
        <v>70</v>
      </c>
      <c r="F805" s="6">
        <f t="shared" ca="1" si="287"/>
        <v>4.8611111111111112E-2</v>
      </c>
      <c r="G805" t="str">
        <f t="shared" ca="1" si="288"/>
        <v>Late</v>
      </c>
      <c r="H805" s="5">
        <f t="shared" ca="1" si="289"/>
        <v>0.76388888888888917</v>
      </c>
      <c r="I805">
        <f t="shared" ca="1" si="303"/>
        <v>0.82843421533220307</v>
      </c>
      <c r="J805">
        <f t="shared" ca="1" si="303"/>
        <v>0.61638705425983253</v>
      </c>
      <c r="K805">
        <f t="shared" ca="1" si="290"/>
        <v>27</v>
      </c>
      <c r="L805" s="5">
        <f t="shared" ca="1" si="291"/>
        <v>0.78263888888888922</v>
      </c>
      <c r="M805" s="27">
        <f t="shared" ca="1" si="304"/>
        <v>0.73091289406398263</v>
      </c>
      <c r="N805" s="27">
        <f t="shared" ca="1" si="304"/>
        <v>0.10752335109489175</v>
      </c>
      <c r="O805" s="8">
        <f t="shared" ca="1" si="292"/>
        <v>322</v>
      </c>
      <c r="P805" s="6">
        <f t="shared" ca="1" si="293"/>
        <v>0.22361111111111109</v>
      </c>
      <c r="Q805" s="5">
        <f t="shared" ca="1" si="294"/>
        <v>1.0062500000000003</v>
      </c>
      <c r="R805" s="27">
        <f t="shared" ca="1" si="305"/>
        <v>4.9544031480647677E-2</v>
      </c>
      <c r="S805" s="27">
        <f t="shared" ca="1" si="305"/>
        <v>0.58727954207069888</v>
      </c>
      <c r="T805" s="27">
        <f t="shared" ca="1" si="295"/>
        <v>15</v>
      </c>
      <c r="U805" s="5">
        <f t="shared" ca="1" si="296"/>
        <v>1.0166666666666671</v>
      </c>
      <c r="V805" s="27">
        <f t="shared" ca="1" si="297"/>
        <v>434</v>
      </c>
      <c r="W805" s="35">
        <f t="shared" ca="1" si="298"/>
        <v>44198.01666666667</v>
      </c>
      <c r="X805" s="6" t="str">
        <f t="shared" ca="1" si="299"/>
        <v>Late</v>
      </c>
      <c r="Y805" s="6">
        <f t="shared" ca="1" si="300"/>
        <v>1.319444445107365E-2</v>
      </c>
      <c r="Z805" s="8">
        <f t="shared" ca="1" si="284"/>
        <v>0</v>
      </c>
      <c r="AA805" s="8">
        <f t="shared" ca="1" si="301"/>
        <v>19</v>
      </c>
      <c r="AB805" s="8">
        <f t="shared" ca="1" si="285"/>
        <v>190</v>
      </c>
    </row>
    <row r="806" spans="1:28">
      <c r="A806" s="3">
        <v>0.71527777777777801</v>
      </c>
      <c r="B806" s="34">
        <v>44197.715277777781</v>
      </c>
      <c r="C806" s="8">
        <f t="shared" ca="1" si="302"/>
        <v>0.35325155075770753</v>
      </c>
      <c r="D806" s="8">
        <f t="shared" ca="1" si="302"/>
        <v>0.81498630845145359</v>
      </c>
      <c r="E806">
        <f t="shared" ca="1" si="286"/>
        <v>37</v>
      </c>
      <c r="F806" s="6">
        <f t="shared" ca="1" si="287"/>
        <v>2.5694444444444447E-2</v>
      </c>
      <c r="G806" t="str">
        <f t="shared" ca="1" si="288"/>
        <v>Late</v>
      </c>
      <c r="H806" s="5">
        <f t="shared" ca="1" si="289"/>
        <v>0.74097222222222248</v>
      </c>
      <c r="I806">
        <f t="shared" ca="1" si="303"/>
        <v>0.6937958611525693</v>
      </c>
      <c r="J806">
        <f t="shared" ca="1" si="303"/>
        <v>0.67078213755736937</v>
      </c>
      <c r="K806">
        <f t="shared" ca="1" si="290"/>
        <v>29</v>
      </c>
      <c r="L806" s="5">
        <f t="shared" ca="1" si="291"/>
        <v>0.7611111111111114</v>
      </c>
      <c r="M806" s="27">
        <f t="shared" ca="1" si="304"/>
        <v>0.58399899950889533</v>
      </c>
      <c r="N806" s="27">
        <f t="shared" ca="1" si="304"/>
        <v>0.80115004561000147</v>
      </c>
      <c r="O806" s="8">
        <f t="shared" ca="1" si="292"/>
        <v>369</v>
      </c>
      <c r="P806" s="6">
        <f t="shared" ca="1" si="293"/>
        <v>0.25625000000000003</v>
      </c>
      <c r="Q806" s="5">
        <f t="shared" ca="1" si="294"/>
        <v>1.0173611111111114</v>
      </c>
      <c r="R806" s="27">
        <f t="shared" ca="1" si="305"/>
        <v>0.46186985088950805</v>
      </c>
      <c r="S806" s="27">
        <f t="shared" ca="1" si="305"/>
        <v>0.54991995923227033</v>
      </c>
      <c r="T806" s="27">
        <f t="shared" ca="1" si="295"/>
        <v>22</v>
      </c>
      <c r="U806" s="5">
        <f t="shared" ca="1" si="296"/>
        <v>1.0326388888888891</v>
      </c>
      <c r="V806" s="27">
        <f t="shared" ca="1" si="297"/>
        <v>457</v>
      </c>
      <c r="W806" s="35">
        <f t="shared" ca="1" si="298"/>
        <v>44198.032638888893</v>
      </c>
      <c r="X806" s="6" t="str">
        <f t="shared" ca="1" si="299"/>
        <v>Late</v>
      </c>
      <c r="Y806" s="6">
        <f t="shared" ca="1" si="300"/>
        <v>2.9166666674427688E-2</v>
      </c>
      <c r="Z806" s="8">
        <f t="shared" ca="1" si="284"/>
        <v>0</v>
      </c>
      <c r="AA806" s="8">
        <f t="shared" ca="1" si="301"/>
        <v>42</v>
      </c>
      <c r="AB806" s="8">
        <f t="shared" ca="1" si="285"/>
        <v>420</v>
      </c>
    </row>
    <row r="807" spans="1:28">
      <c r="A807" s="11">
        <v>0.71527777777777801</v>
      </c>
      <c r="B807" s="34">
        <v>44197.715277777781</v>
      </c>
      <c r="C807" s="8">
        <f t="shared" ca="1" si="302"/>
        <v>0.6451905776895448</v>
      </c>
      <c r="D807" s="8">
        <f t="shared" ca="1" si="302"/>
        <v>0.42928413891712958</v>
      </c>
      <c r="E807">
        <f t="shared" ca="1" si="286"/>
        <v>-2</v>
      </c>
      <c r="F807" s="6">
        <f t="shared" ca="1" si="287"/>
        <v>1.3888888888888889E-3</v>
      </c>
      <c r="G807" t="str">
        <f t="shared" ca="1" si="288"/>
        <v>Early Departure</v>
      </c>
      <c r="H807" s="5">
        <f t="shared" ca="1" si="289"/>
        <v>0.71388888888888913</v>
      </c>
      <c r="I807">
        <f t="shared" ca="1" si="303"/>
        <v>0.47479736746799095</v>
      </c>
      <c r="J807">
        <f t="shared" ca="1" si="303"/>
        <v>0.65874037978432975</v>
      </c>
      <c r="K807">
        <f t="shared" ca="1" si="290"/>
        <v>29</v>
      </c>
      <c r="L807" s="5">
        <f t="shared" ca="1" si="291"/>
        <v>0.73402777777777806</v>
      </c>
      <c r="M807" s="27">
        <f t="shared" ca="1" si="304"/>
        <v>9.3196169694971354E-2</v>
      </c>
      <c r="N807" s="27">
        <f t="shared" ca="1" si="304"/>
        <v>0.21783398497518158</v>
      </c>
      <c r="O807" s="8">
        <f t="shared" ca="1" si="292"/>
        <v>327</v>
      </c>
      <c r="P807" s="6">
        <f t="shared" ca="1" si="293"/>
        <v>0.22708333333333333</v>
      </c>
      <c r="Q807" s="5">
        <f t="shared" ca="1" si="294"/>
        <v>0.96111111111111136</v>
      </c>
      <c r="R807" s="27">
        <f t="shared" ca="1" si="305"/>
        <v>0.43175431570116896</v>
      </c>
      <c r="S807" s="27">
        <f t="shared" ca="1" si="305"/>
        <v>0.40990954391705947</v>
      </c>
      <c r="T807" s="27">
        <f t="shared" ca="1" si="295"/>
        <v>18</v>
      </c>
      <c r="U807" s="5">
        <f t="shared" ca="1" si="296"/>
        <v>0.97361111111111132</v>
      </c>
      <c r="V807" s="27">
        <f t="shared" ca="1" si="297"/>
        <v>372</v>
      </c>
      <c r="W807" s="35">
        <f t="shared" ca="1" si="298"/>
        <v>44197.973611111112</v>
      </c>
      <c r="X807" s="6" t="str">
        <f t="shared" ca="1" si="299"/>
        <v>Early Arrival</v>
      </c>
      <c r="Y807" s="6">
        <f t="shared" ca="1" si="300"/>
        <v>2.9861111106583849E-2</v>
      </c>
      <c r="Z807" s="8">
        <f t="shared" ca="1" si="284"/>
        <v>0</v>
      </c>
      <c r="AA807" s="8">
        <f t="shared" ca="1" si="301"/>
        <v>43</v>
      </c>
      <c r="AB807" s="8">
        <f t="shared" ca="1" si="285"/>
        <v>130</v>
      </c>
    </row>
    <row r="808" spans="1:28">
      <c r="A808" s="3">
        <v>0.71527777777777801</v>
      </c>
      <c r="B808" s="34">
        <v>44197.715277777781</v>
      </c>
      <c r="C808" s="8">
        <f t="shared" ca="1" si="302"/>
        <v>0.50264052637124024</v>
      </c>
      <c r="D808" s="8">
        <f t="shared" ca="1" si="302"/>
        <v>0.90774274722444792</v>
      </c>
      <c r="E808">
        <f t="shared" ca="1" si="286"/>
        <v>52</v>
      </c>
      <c r="F808" s="6">
        <f t="shared" ca="1" si="287"/>
        <v>3.6111111111111115E-2</v>
      </c>
      <c r="G808" t="str">
        <f t="shared" ca="1" si="288"/>
        <v>Late</v>
      </c>
      <c r="H808" s="5">
        <f t="shared" ca="1" si="289"/>
        <v>0.75138888888888911</v>
      </c>
      <c r="I808">
        <f t="shared" ca="1" si="303"/>
        <v>6.7700776790261208E-2</v>
      </c>
      <c r="J808">
        <f t="shared" ca="1" si="303"/>
        <v>9.3328138219153978E-2</v>
      </c>
      <c r="K808">
        <f t="shared" ca="1" si="290"/>
        <v>10</v>
      </c>
      <c r="L808" s="5">
        <f t="shared" ca="1" si="291"/>
        <v>0.75833333333333353</v>
      </c>
      <c r="M808" s="27">
        <f t="shared" ca="1" si="304"/>
        <v>0.17101174004749153</v>
      </c>
      <c r="N808" s="27">
        <f t="shared" ca="1" si="304"/>
        <v>0.82493807631725324</v>
      </c>
      <c r="O808" s="8">
        <f t="shared" ca="1" si="292"/>
        <v>355</v>
      </c>
      <c r="P808" s="6">
        <f t="shared" ca="1" si="293"/>
        <v>0.24652777777777779</v>
      </c>
      <c r="Q808" s="5">
        <f t="shared" ca="1" si="294"/>
        <v>1.0048611111111114</v>
      </c>
      <c r="R808" s="27">
        <f t="shared" ca="1" si="305"/>
        <v>5.7661480154564959E-2</v>
      </c>
      <c r="S808" s="27">
        <f t="shared" ca="1" si="305"/>
        <v>0.23279063691362389</v>
      </c>
      <c r="T808" s="27">
        <f t="shared" ca="1" si="295"/>
        <v>11</v>
      </c>
      <c r="U808" s="5">
        <f t="shared" ca="1" si="296"/>
        <v>1.0125000000000004</v>
      </c>
      <c r="V808" s="27">
        <f t="shared" ca="1" si="297"/>
        <v>428</v>
      </c>
      <c r="W808" s="35">
        <f t="shared" ca="1" si="298"/>
        <v>44198.012500000004</v>
      </c>
      <c r="X808" s="6" t="str">
        <f t="shared" ca="1" si="299"/>
        <v>Late</v>
      </c>
      <c r="Y808" s="6">
        <f t="shared" ca="1" si="300"/>
        <v>9.0277777853771113E-3</v>
      </c>
      <c r="Z808" s="8">
        <f t="shared" ca="1" si="284"/>
        <v>0</v>
      </c>
      <c r="AA808" s="8">
        <f t="shared" ca="1" si="301"/>
        <v>13</v>
      </c>
      <c r="AB808" s="8">
        <f t="shared" ca="1" si="285"/>
        <v>130</v>
      </c>
    </row>
    <row r="809" spans="1:28">
      <c r="A809" s="11">
        <v>0.71527777777777801</v>
      </c>
      <c r="B809" s="34">
        <v>44197.715277777781</v>
      </c>
      <c r="C809" s="8">
        <f t="shared" ca="1" si="302"/>
        <v>0.65457246094837396</v>
      </c>
      <c r="D809" s="8">
        <f t="shared" ca="1" si="302"/>
        <v>0.52374036961090975</v>
      </c>
      <c r="E809">
        <f t="shared" ca="1" si="286"/>
        <v>-2</v>
      </c>
      <c r="F809" s="6">
        <f t="shared" ca="1" si="287"/>
        <v>1.3888888888888889E-3</v>
      </c>
      <c r="G809" t="str">
        <f t="shared" ca="1" si="288"/>
        <v>Early Departure</v>
      </c>
      <c r="H809" s="5">
        <f t="shared" ca="1" si="289"/>
        <v>0.71388888888888913</v>
      </c>
      <c r="I809">
        <f t="shared" ca="1" si="303"/>
        <v>0.26993906389757316</v>
      </c>
      <c r="J809">
        <f t="shared" ca="1" si="303"/>
        <v>2.6467468507447189E-2</v>
      </c>
      <c r="K809">
        <f t="shared" ca="1" si="290"/>
        <v>6</v>
      </c>
      <c r="L809" s="5">
        <f t="shared" ca="1" si="291"/>
        <v>0.71805555555555578</v>
      </c>
      <c r="M809" s="27">
        <f t="shared" ca="1" si="304"/>
        <v>0.22103173733255399</v>
      </c>
      <c r="N809" s="27">
        <f t="shared" ca="1" si="304"/>
        <v>0.67674864271369928</v>
      </c>
      <c r="O809" s="8">
        <f t="shared" ca="1" si="292"/>
        <v>350</v>
      </c>
      <c r="P809" s="6">
        <f t="shared" ca="1" si="293"/>
        <v>0.24305555555555555</v>
      </c>
      <c r="Q809" s="5">
        <f t="shared" ca="1" si="294"/>
        <v>0.96111111111111136</v>
      </c>
      <c r="R809" s="27">
        <f t="shared" ca="1" si="305"/>
        <v>0.46306573512416316</v>
      </c>
      <c r="S809" s="27">
        <f t="shared" ca="1" si="305"/>
        <v>0.91366010637580641</v>
      </c>
      <c r="T809" s="27">
        <f t="shared" ca="1" si="295"/>
        <v>41</v>
      </c>
      <c r="U809" s="5">
        <f t="shared" ca="1" si="296"/>
        <v>0.98958333333333359</v>
      </c>
      <c r="V809" s="27">
        <f t="shared" ca="1" si="297"/>
        <v>395</v>
      </c>
      <c r="W809" s="35">
        <f t="shared" ca="1" si="298"/>
        <v>44197.989583333336</v>
      </c>
      <c r="X809" s="6" t="str">
        <f t="shared" ca="1" si="299"/>
        <v>Early Arrival</v>
      </c>
      <c r="Y809" s="6">
        <f t="shared" ca="1" si="300"/>
        <v>1.3888888883229811E-2</v>
      </c>
      <c r="Z809" s="8">
        <f t="shared" ca="1" si="284"/>
        <v>0</v>
      </c>
      <c r="AA809" s="8">
        <f t="shared" ca="1" si="301"/>
        <v>20</v>
      </c>
      <c r="AB809" s="8">
        <f t="shared" ca="1" si="285"/>
        <v>-200</v>
      </c>
    </row>
    <row r="810" spans="1:28">
      <c r="A810" s="3">
        <v>0.71527777777777801</v>
      </c>
      <c r="B810" s="34">
        <v>44197.715277777781</v>
      </c>
      <c r="C810" s="8">
        <f t="shared" ca="1" si="302"/>
        <v>0.53889410293942275</v>
      </c>
      <c r="D810" s="8">
        <f t="shared" ca="1" si="302"/>
        <v>0.38818158611227438</v>
      </c>
      <c r="E810">
        <f t="shared" ca="1" si="286"/>
        <v>-2</v>
      </c>
      <c r="F810" s="6">
        <f t="shared" ca="1" si="287"/>
        <v>1.3888888888888889E-3</v>
      </c>
      <c r="G810" t="str">
        <f t="shared" ca="1" si="288"/>
        <v>Early Departure</v>
      </c>
      <c r="H810" s="5">
        <f t="shared" ca="1" si="289"/>
        <v>0.71388888888888913</v>
      </c>
      <c r="I810">
        <f t="shared" ca="1" si="303"/>
        <v>6.0085832549120477E-2</v>
      </c>
      <c r="J810">
        <f t="shared" ca="1" si="303"/>
        <v>9.7050798025528406E-2</v>
      </c>
      <c r="K810">
        <f t="shared" ca="1" si="290"/>
        <v>10</v>
      </c>
      <c r="L810" s="5">
        <f t="shared" ca="1" si="291"/>
        <v>0.72083333333333355</v>
      </c>
      <c r="M810" s="27">
        <f t="shared" ca="1" si="304"/>
        <v>0.24358654336947194</v>
      </c>
      <c r="N810" s="27">
        <f t="shared" ca="1" si="304"/>
        <v>0.22506053636546508</v>
      </c>
      <c r="O810" s="8">
        <f t="shared" ca="1" si="292"/>
        <v>327</v>
      </c>
      <c r="P810" s="6">
        <f t="shared" ca="1" si="293"/>
        <v>0.22708333333333333</v>
      </c>
      <c r="Q810" s="5">
        <f t="shared" ca="1" si="294"/>
        <v>0.94791666666666685</v>
      </c>
      <c r="R810" s="27">
        <f t="shared" ca="1" si="305"/>
        <v>0.48190080459702911</v>
      </c>
      <c r="S810" s="27">
        <f t="shared" ca="1" si="305"/>
        <v>0.66541769027870379</v>
      </c>
      <c r="T810" s="27">
        <f t="shared" ca="1" si="295"/>
        <v>27</v>
      </c>
      <c r="U810" s="5">
        <f t="shared" ca="1" si="296"/>
        <v>0.9666666666666669</v>
      </c>
      <c r="V810" s="27">
        <f t="shared" ca="1" si="297"/>
        <v>362</v>
      </c>
      <c r="W810" s="35">
        <f t="shared" ca="1" si="298"/>
        <v>44197.966666666667</v>
      </c>
      <c r="X810" s="6" t="str">
        <f t="shared" ca="1" si="299"/>
        <v>Early Arrival</v>
      </c>
      <c r="Y810" s="6">
        <f t="shared" ca="1" si="300"/>
        <v>3.6805555551836733E-2</v>
      </c>
      <c r="Z810" s="8">
        <f t="shared" ca="1" si="284"/>
        <v>0</v>
      </c>
      <c r="AA810" s="8">
        <f t="shared" ca="1" si="301"/>
        <v>53</v>
      </c>
      <c r="AB810" s="8">
        <f t="shared" ca="1" si="285"/>
        <v>230</v>
      </c>
    </row>
    <row r="811" spans="1:28">
      <c r="A811" s="11">
        <v>0.71527777777777801</v>
      </c>
      <c r="B811" s="34">
        <v>44197.715277777781</v>
      </c>
      <c r="C811" s="8">
        <f t="shared" ca="1" si="302"/>
        <v>0.98451805719231733</v>
      </c>
      <c r="D811" s="8">
        <f t="shared" ca="1" si="302"/>
        <v>0.44553187927756999</v>
      </c>
      <c r="E811">
        <f t="shared" ca="1" si="286"/>
        <v>0</v>
      </c>
      <c r="F811" s="6">
        <f t="shared" ca="1" si="287"/>
        <v>0</v>
      </c>
      <c r="G811" t="str">
        <f t="shared" ca="1" si="288"/>
        <v>On Time</v>
      </c>
      <c r="H811" s="5">
        <f t="shared" ca="1" si="289"/>
        <v>0.71527777777777801</v>
      </c>
      <c r="I811">
        <f t="shared" ca="1" si="303"/>
        <v>0.94504591472509425</v>
      </c>
      <c r="J811">
        <f t="shared" ca="1" si="303"/>
        <v>8.0878644575995806E-2</v>
      </c>
      <c r="K811">
        <f t="shared" ca="1" si="290"/>
        <v>12</v>
      </c>
      <c r="L811" s="5">
        <f t="shared" ca="1" si="291"/>
        <v>0.72361111111111132</v>
      </c>
      <c r="M811" s="27">
        <f t="shared" ca="1" si="304"/>
        <v>0.33155974241495412</v>
      </c>
      <c r="N811" s="27">
        <f t="shared" ca="1" si="304"/>
        <v>0.63845671701668549</v>
      </c>
      <c r="O811" s="8">
        <f t="shared" ca="1" si="292"/>
        <v>354</v>
      </c>
      <c r="P811" s="6">
        <f t="shared" ca="1" si="293"/>
        <v>0.24583333333333335</v>
      </c>
      <c r="Q811" s="5">
        <f t="shared" ca="1" si="294"/>
        <v>0.96944444444444466</v>
      </c>
      <c r="R811" s="27">
        <f t="shared" ca="1" si="305"/>
        <v>0.68696372405470296</v>
      </c>
      <c r="S811" s="27">
        <f t="shared" ca="1" si="305"/>
        <v>0.71682196415318178</v>
      </c>
      <c r="T811" s="27">
        <f t="shared" ca="1" si="295"/>
        <v>29</v>
      </c>
      <c r="U811" s="5">
        <f t="shared" ca="1" si="296"/>
        <v>0.98958333333333359</v>
      </c>
      <c r="V811" s="27">
        <f t="shared" ca="1" si="297"/>
        <v>395</v>
      </c>
      <c r="W811" s="35">
        <f t="shared" ca="1" si="298"/>
        <v>44197.989583333336</v>
      </c>
      <c r="X811" s="6" t="str">
        <f t="shared" ca="1" si="299"/>
        <v>Early Arrival</v>
      </c>
      <c r="Y811" s="6">
        <f t="shared" ca="1" si="300"/>
        <v>1.3888888883229811E-2</v>
      </c>
      <c r="Z811" s="8">
        <f t="shared" ca="1" si="284"/>
        <v>0</v>
      </c>
      <c r="AA811" s="8">
        <f t="shared" ca="1" si="301"/>
        <v>20</v>
      </c>
      <c r="AB811" s="8">
        <f t="shared" ca="1" si="285"/>
        <v>-200</v>
      </c>
    </row>
    <row r="812" spans="1:28">
      <c r="A812" s="3">
        <v>0.71527777777777801</v>
      </c>
      <c r="B812" s="34">
        <v>44197.715277777781</v>
      </c>
      <c r="C812" s="8">
        <f t="shared" ca="1" si="302"/>
        <v>0.86268119930161402</v>
      </c>
      <c r="D812" s="8">
        <f t="shared" ca="1" si="302"/>
        <v>0.54545226527649249</v>
      </c>
      <c r="E812">
        <f t="shared" ca="1" si="286"/>
        <v>-3</v>
      </c>
      <c r="F812" s="6">
        <f t="shared" ca="1" si="287"/>
        <v>2.0833333333333333E-3</v>
      </c>
      <c r="G812" t="str">
        <f t="shared" ca="1" si="288"/>
        <v>Early Departure</v>
      </c>
      <c r="H812" s="5">
        <f t="shared" ca="1" si="289"/>
        <v>0.71319444444444469</v>
      </c>
      <c r="I812">
        <f t="shared" ca="1" si="303"/>
        <v>0.66570742573298336</v>
      </c>
      <c r="J812">
        <f t="shared" ca="1" si="303"/>
        <v>0.97430051570792275</v>
      </c>
      <c r="K812">
        <f t="shared" ca="1" si="290"/>
        <v>48</v>
      </c>
      <c r="L812" s="5">
        <f t="shared" ca="1" si="291"/>
        <v>0.74652777777777801</v>
      </c>
      <c r="M812" s="27">
        <f t="shared" ca="1" si="304"/>
        <v>0.7522235595480844</v>
      </c>
      <c r="N812" s="27">
        <f t="shared" ca="1" si="304"/>
        <v>0.17800013336555909</v>
      </c>
      <c r="O812" s="8">
        <f t="shared" ca="1" si="292"/>
        <v>326</v>
      </c>
      <c r="P812" s="6">
        <f t="shared" ca="1" si="293"/>
        <v>0.22638888888888889</v>
      </c>
      <c r="Q812" s="5">
        <f t="shared" ca="1" si="294"/>
        <v>0.97291666666666687</v>
      </c>
      <c r="R812" s="27">
        <f t="shared" ca="1" si="305"/>
        <v>0.43494089912456557</v>
      </c>
      <c r="S812" s="27">
        <f t="shared" ca="1" si="305"/>
        <v>0.18318283725109186</v>
      </c>
      <c r="T812" s="27">
        <f t="shared" ca="1" si="295"/>
        <v>11</v>
      </c>
      <c r="U812" s="5">
        <f t="shared" ca="1" si="296"/>
        <v>0.98055555555555574</v>
      </c>
      <c r="V812" s="27">
        <f t="shared" ca="1" si="297"/>
        <v>382</v>
      </c>
      <c r="W812" s="35">
        <f t="shared" ca="1" si="298"/>
        <v>44197.980555555558</v>
      </c>
      <c r="X812" s="6" t="str">
        <f t="shared" ca="1" si="299"/>
        <v>Early Arrival</v>
      </c>
      <c r="Y812" s="6">
        <f t="shared" ca="1" si="300"/>
        <v>2.2916666661330964E-2</v>
      </c>
      <c r="Z812" s="8">
        <f t="shared" ca="1" si="284"/>
        <v>0</v>
      </c>
      <c r="AA812" s="8">
        <f t="shared" ca="1" si="301"/>
        <v>33</v>
      </c>
      <c r="AB812" s="8">
        <f t="shared" ca="1" si="285"/>
        <v>30</v>
      </c>
    </row>
    <row r="813" spans="1:28">
      <c r="A813" s="11">
        <v>0.71527777777777801</v>
      </c>
      <c r="B813" s="34">
        <v>44197.715277777781</v>
      </c>
      <c r="C813" s="8">
        <f t="shared" ca="1" si="302"/>
        <v>0.65714328408929445</v>
      </c>
      <c r="D813" s="8">
        <f t="shared" ca="1" si="302"/>
        <v>0.16728267281494669</v>
      </c>
      <c r="E813">
        <f t="shared" ca="1" si="286"/>
        <v>-1</v>
      </c>
      <c r="F813" s="6">
        <f t="shared" ca="1" si="287"/>
        <v>6.9444444444444447E-4</v>
      </c>
      <c r="G813" t="str">
        <f t="shared" ca="1" si="288"/>
        <v>Early Departure</v>
      </c>
      <c r="H813" s="5">
        <f t="shared" ca="1" si="289"/>
        <v>0.71458333333333357</v>
      </c>
      <c r="I813">
        <f t="shared" ca="1" si="303"/>
        <v>0.37402433302127269</v>
      </c>
      <c r="J813">
        <f t="shared" ca="1" si="303"/>
        <v>0.19112547649821099</v>
      </c>
      <c r="K813">
        <f t="shared" ca="1" si="290"/>
        <v>15</v>
      </c>
      <c r="L813" s="5">
        <f t="shared" ca="1" si="291"/>
        <v>0.7250000000000002</v>
      </c>
      <c r="M813" s="27">
        <f t="shared" ca="1" si="304"/>
        <v>0.68563767044373547</v>
      </c>
      <c r="N813" s="27">
        <f t="shared" ca="1" si="304"/>
        <v>0.317032147908345</v>
      </c>
      <c r="O813" s="8">
        <f t="shared" ca="1" si="292"/>
        <v>333</v>
      </c>
      <c r="P813" s="6">
        <f t="shared" ca="1" si="293"/>
        <v>0.23124999999999998</v>
      </c>
      <c r="Q813" s="5">
        <f t="shared" ca="1" si="294"/>
        <v>0.95625000000000016</v>
      </c>
      <c r="R813" s="27">
        <f t="shared" ca="1" si="305"/>
        <v>0.68765427860622508</v>
      </c>
      <c r="S813" s="27">
        <f t="shared" ca="1" si="305"/>
        <v>0.69632253241655595</v>
      </c>
      <c r="T813" s="27">
        <f t="shared" ca="1" si="295"/>
        <v>28</v>
      </c>
      <c r="U813" s="5">
        <f t="shared" ca="1" si="296"/>
        <v>0.97569444444444464</v>
      </c>
      <c r="V813" s="27">
        <f t="shared" ca="1" si="297"/>
        <v>375</v>
      </c>
      <c r="W813" s="35">
        <f t="shared" ca="1" si="298"/>
        <v>44197.975694444445</v>
      </c>
      <c r="X813" s="6" t="str">
        <f t="shared" ca="1" si="299"/>
        <v>Early Arrival</v>
      </c>
      <c r="Y813" s="6">
        <f t="shared" ca="1" si="300"/>
        <v>2.7777777773735579E-2</v>
      </c>
      <c r="Z813" s="8">
        <f t="shared" ca="1" si="284"/>
        <v>0</v>
      </c>
      <c r="AA813" s="8">
        <f t="shared" ca="1" si="301"/>
        <v>40</v>
      </c>
      <c r="AB813" s="8">
        <f t="shared" ca="1" si="285"/>
        <v>100</v>
      </c>
    </row>
    <row r="814" spans="1:28">
      <c r="A814" s="3">
        <v>0.71527777777777801</v>
      </c>
      <c r="B814" s="34">
        <v>44197.715277777781</v>
      </c>
      <c r="C814" s="8">
        <f t="shared" ca="1" si="302"/>
        <v>0.72487938971932619</v>
      </c>
      <c r="D814" s="8">
        <f t="shared" ca="1" si="302"/>
        <v>0.69930456899637461</v>
      </c>
      <c r="E814">
        <f t="shared" ca="1" si="286"/>
        <v>-4</v>
      </c>
      <c r="F814" s="6">
        <f t="shared" ca="1" si="287"/>
        <v>2.7777777777777779E-3</v>
      </c>
      <c r="G814" t="str">
        <f t="shared" ca="1" si="288"/>
        <v>Early Departure</v>
      </c>
      <c r="H814" s="5">
        <f t="shared" ca="1" si="289"/>
        <v>0.71250000000000024</v>
      </c>
      <c r="I814">
        <f t="shared" ca="1" si="303"/>
        <v>0.12310638516571015</v>
      </c>
      <c r="J814">
        <f t="shared" ca="1" si="303"/>
        <v>0.65304001798446021</v>
      </c>
      <c r="K814">
        <f t="shared" ca="1" si="290"/>
        <v>25</v>
      </c>
      <c r="L814" s="5">
        <f t="shared" ca="1" si="291"/>
        <v>0.7298611111111114</v>
      </c>
      <c r="M814" s="27">
        <f t="shared" ca="1" si="304"/>
        <v>0.45139116824766601</v>
      </c>
      <c r="N814" s="27">
        <f t="shared" ca="1" si="304"/>
        <v>0.96272426657457033</v>
      </c>
      <c r="O814" s="8">
        <f t="shared" ca="1" si="292"/>
        <v>393</v>
      </c>
      <c r="P814" s="6">
        <f t="shared" ca="1" si="293"/>
        <v>0.27291666666666664</v>
      </c>
      <c r="Q814" s="5">
        <f t="shared" ca="1" si="294"/>
        <v>1.002777777777778</v>
      </c>
      <c r="R814" s="27">
        <f t="shared" ca="1" si="305"/>
        <v>9.792073820927516E-2</v>
      </c>
      <c r="S814" s="27">
        <f t="shared" ca="1" si="305"/>
        <v>0.87241927475357672</v>
      </c>
      <c r="T814" s="27">
        <f t="shared" ca="1" si="295"/>
        <v>38</v>
      </c>
      <c r="U814" s="5">
        <f t="shared" ca="1" si="296"/>
        <v>1.0291666666666668</v>
      </c>
      <c r="V814" s="27">
        <f t="shared" ca="1" si="297"/>
        <v>452</v>
      </c>
      <c r="W814" s="35">
        <f t="shared" ca="1" si="298"/>
        <v>44198.029166666667</v>
      </c>
      <c r="X814" s="6" t="str">
        <f t="shared" ca="1" si="299"/>
        <v>Late</v>
      </c>
      <c r="Y814" s="6">
        <f t="shared" ca="1" si="300"/>
        <v>2.5694444448163267E-2</v>
      </c>
      <c r="Z814" s="8">
        <f t="shared" ca="1" si="284"/>
        <v>0</v>
      </c>
      <c r="AA814" s="8">
        <f t="shared" ca="1" si="301"/>
        <v>37</v>
      </c>
      <c r="AB814" s="8">
        <f t="shared" ca="1" si="285"/>
        <v>370</v>
      </c>
    </row>
    <row r="815" spans="1:28">
      <c r="A815" s="11">
        <v>0.71527777777777801</v>
      </c>
      <c r="B815" s="34">
        <v>44197.715277777781</v>
      </c>
      <c r="C815" s="8">
        <f t="shared" ca="1" si="302"/>
        <v>0.63068224604944134</v>
      </c>
      <c r="D815" s="8">
        <f t="shared" ca="1" si="302"/>
        <v>0.44806129480630741</v>
      </c>
      <c r="E815">
        <f t="shared" ca="1" si="286"/>
        <v>-2</v>
      </c>
      <c r="F815" s="6">
        <f t="shared" ca="1" si="287"/>
        <v>1.3888888888888889E-3</v>
      </c>
      <c r="G815" t="str">
        <f t="shared" ca="1" si="288"/>
        <v>Early Departure</v>
      </c>
      <c r="H815" s="5">
        <f t="shared" ca="1" si="289"/>
        <v>0.71388888888888913</v>
      </c>
      <c r="I815">
        <f t="shared" ca="1" si="303"/>
        <v>0.88096991583910356</v>
      </c>
      <c r="J815">
        <f t="shared" ca="1" si="303"/>
        <v>0.64526953883872618</v>
      </c>
      <c r="K815">
        <f t="shared" ca="1" si="290"/>
        <v>28</v>
      </c>
      <c r="L815" s="5">
        <f t="shared" ca="1" si="291"/>
        <v>0.73333333333333361</v>
      </c>
      <c r="M815" s="27">
        <f t="shared" ca="1" si="304"/>
        <v>6.5401503443887288E-2</v>
      </c>
      <c r="N815" s="27">
        <f t="shared" ca="1" si="304"/>
        <v>0.7219628611394362</v>
      </c>
      <c r="O815" s="8">
        <f t="shared" ca="1" si="292"/>
        <v>351</v>
      </c>
      <c r="P815" s="6">
        <f t="shared" ca="1" si="293"/>
        <v>0.24374999999999999</v>
      </c>
      <c r="Q815" s="5">
        <f t="shared" ca="1" si="294"/>
        <v>0.97708333333333364</v>
      </c>
      <c r="R815" s="27">
        <f t="shared" ca="1" si="305"/>
        <v>8.0617071902032711E-3</v>
      </c>
      <c r="S815" s="27">
        <f t="shared" ca="1" si="305"/>
        <v>0.55590321334442205</v>
      </c>
      <c r="T815" s="27">
        <f t="shared" ca="1" si="295"/>
        <v>15</v>
      </c>
      <c r="U815" s="5">
        <f t="shared" ca="1" si="296"/>
        <v>0.98750000000000027</v>
      </c>
      <c r="V815" s="27">
        <f t="shared" ca="1" si="297"/>
        <v>392</v>
      </c>
      <c r="W815" s="35">
        <f t="shared" ca="1" si="298"/>
        <v>44197.987500000003</v>
      </c>
      <c r="X815" s="6" t="str">
        <f t="shared" ca="1" si="299"/>
        <v>Early Arrival</v>
      </c>
      <c r="Y815" s="6">
        <f t="shared" ca="1" si="300"/>
        <v>1.597222221607808E-2</v>
      </c>
      <c r="Z815" s="8">
        <f t="shared" ca="1" si="284"/>
        <v>0</v>
      </c>
      <c r="AA815" s="8">
        <f t="shared" ca="1" si="301"/>
        <v>23</v>
      </c>
      <c r="AB815" s="8">
        <f t="shared" ca="1" si="285"/>
        <v>-230</v>
      </c>
    </row>
    <row r="816" spans="1:28">
      <c r="A816" s="3">
        <v>0.71527777777777801</v>
      </c>
      <c r="B816" s="34">
        <v>44197.715277777781</v>
      </c>
      <c r="C816" s="8">
        <f t="shared" ca="1" si="302"/>
        <v>0.61506080559285903</v>
      </c>
      <c r="D816" s="8">
        <f t="shared" ca="1" si="302"/>
        <v>0.51506974082959756</v>
      </c>
      <c r="E816">
        <f t="shared" ca="1" si="286"/>
        <v>-2</v>
      </c>
      <c r="F816" s="6">
        <f t="shared" ca="1" si="287"/>
        <v>1.3888888888888889E-3</v>
      </c>
      <c r="G816" t="str">
        <f t="shared" ca="1" si="288"/>
        <v>Early Departure</v>
      </c>
      <c r="H816" s="5">
        <f t="shared" ca="1" si="289"/>
        <v>0.71388888888888913</v>
      </c>
      <c r="I816">
        <f t="shared" ca="1" si="303"/>
        <v>9.8636296483240904E-2</v>
      </c>
      <c r="J816">
        <f t="shared" ca="1" si="303"/>
        <v>8.484962128831619E-2</v>
      </c>
      <c r="K816">
        <f t="shared" ca="1" si="290"/>
        <v>10</v>
      </c>
      <c r="L816" s="5">
        <f t="shared" ca="1" si="291"/>
        <v>0.72083333333333355</v>
      </c>
      <c r="M816" s="27">
        <f t="shared" ca="1" si="304"/>
        <v>0.32797950161203371</v>
      </c>
      <c r="N816" s="27">
        <f t="shared" ca="1" si="304"/>
        <v>9.1187898264705192E-2</v>
      </c>
      <c r="O816" s="8">
        <f t="shared" ca="1" si="292"/>
        <v>321</v>
      </c>
      <c r="P816" s="6">
        <f t="shared" ca="1" si="293"/>
        <v>0.22291666666666665</v>
      </c>
      <c r="Q816" s="5">
        <f t="shared" ca="1" si="294"/>
        <v>0.9437500000000002</v>
      </c>
      <c r="R816" s="27">
        <f t="shared" ca="1" si="305"/>
        <v>0.29627915181214004</v>
      </c>
      <c r="S816" s="27">
        <f t="shared" ca="1" si="305"/>
        <v>4.9701741283403322E-4</v>
      </c>
      <c r="T816" s="27">
        <f t="shared" ca="1" si="295"/>
        <v>6</v>
      </c>
      <c r="U816" s="5">
        <f t="shared" ca="1" si="296"/>
        <v>0.94791666666666685</v>
      </c>
      <c r="V816" s="27">
        <f t="shared" ca="1" si="297"/>
        <v>335</v>
      </c>
      <c r="W816" s="35">
        <f t="shared" ca="1" si="298"/>
        <v>44197.947916666672</v>
      </c>
      <c r="X816" s="6" t="str">
        <f t="shared" ca="1" si="299"/>
        <v>Early Arrival</v>
      </c>
      <c r="Y816" s="6">
        <f t="shared" ca="1" si="300"/>
        <v>5.5555555547471158E-2</v>
      </c>
      <c r="Z816" s="8">
        <f t="shared" ca="1" si="284"/>
        <v>1</v>
      </c>
      <c r="AA816" s="8">
        <f t="shared" ca="1" si="301"/>
        <v>20</v>
      </c>
      <c r="AB816" s="8">
        <f t="shared" ca="1" si="285"/>
        <v>500</v>
      </c>
    </row>
    <row r="817" spans="1:28">
      <c r="A817" s="11">
        <v>0.71527777777777801</v>
      </c>
      <c r="B817" s="34">
        <v>44197.715277777781</v>
      </c>
      <c r="C817" s="8">
        <f t="shared" ca="1" si="302"/>
        <v>0.35244891806532475</v>
      </c>
      <c r="D817" s="8">
        <f t="shared" ca="1" si="302"/>
        <v>0.68645174878155568</v>
      </c>
      <c r="E817">
        <f t="shared" ca="1" si="286"/>
        <v>25</v>
      </c>
      <c r="F817" s="6">
        <f t="shared" ca="1" si="287"/>
        <v>1.7361111111111112E-2</v>
      </c>
      <c r="G817" t="str">
        <f t="shared" ca="1" si="288"/>
        <v>Late</v>
      </c>
      <c r="H817" s="5">
        <f t="shared" ca="1" si="289"/>
        <v>0.73263888888888917</v>
      </c>
      <c r="I817">
        <f t="shared" ca="1" si="303"/>
        <v>0.6474680428180265</v>
      </c>
      <c r="J817">
        <f t="shared" ca="1" si="303"/>
        <v>0.88034779947075525</v>
      </c>
      <c r="K817">
        <f t="shared" ca="1" si="290"/>
        <v>40</v>
      </c>
      <c r="L817" s="5">
        <f t="shared" ca="1" si="291"/>
        <v>0.76041666666666696</v>
      </c>
      <c r="M817" s="27">
        <f t="shared" ca="1" si="304"/>
        <v>5.6970114914421832E-2</v>
      </c>
      <c r="N817" s="27">
        <f t="shared" ca="1" si="304"/>
        <v>0.18851855627476743</v>
      </c>
      <c r="O817" s="8">
        <f t="shared" ca="1" si="292"/>
        <v>325</v>
      </c>
      <c r="P817" s="6">
        <f t="shared" ca="1" si="293"/>
        <v>0.22569444444444445</v>
      </c>
      <c r="Q817" s="5">
        <f t="shared" ca="1" si="294"/>
        <v>0.98611111111111138</v>
      </c>
      <c r="R817" s="27">
        <f t="shared" ca="1" si="305"/>
        <v>6.3975313973874903E-2</v>
      </c>
      <c r="S817" s="27">
        <f t="shared" ca="1" si="305"/>
        <v>0.2859881050302322</v>
      </c>
      <c r="T817" s="27">
        <f t="shared" ca="1" si="295"/>
        <v>12</v>
      </c>
      <c r="U817" s="5">
        <f t="shared" ca="1" si="296"/>
        <v>0.99444444444444469</v>
      </c>
      <c r="V817" s="27">
        <f t="shared" ca="1" si="297"/>
        <v>402</v>
      </c>
      <c r="W817" s="35">
        <f t="shared" ca="1" si="298"/>
        <v>44197.994444444448</v>
      </c>
      <c r="X817" s="6" t="str">
        <f t="shared" ca="1" si="299"/>
        <v>Early Arrival</v>
      </c>
      <c r="Y817" s="6">
        <f t="shared" ca="1" si="300"/>
        <v>9.0277777708251961E-3</v>
      </c>
      <c r="Z817" s="8">
        <f t="shared" ca="1" si="284"/>
        <v>0</v>
      </c>
      <c r="AA817" s="8">
        <f t="shared" ca="1" si="301"/>
        <v>13</v>
      </c>
      <c r="AB817" s="8">
        <f t="shared" ca="1" si="285"/>
        <v>-130</v>
      </c>
    </row>
    <row r="818" spans="1:28">
      <c r="A818" s="3">
        <v>0.71527777777777801</v>
      </c>
      <c r="B818" s="34">
        <v>44197.715277777781</v>
      </c>
      <c r="C818" s="8">
        <f t="shared" ca="1" si="302"/>
        <v>0.84690110864630364</v>
      </c>
      <c r="D818" s="8">
        <f t="shared" ca="1" si="302"/>
        <v>0.93172509151593608</v>
      </c>
      <c r="E818">
        <f t="shared" ca="1" si="286"/>
        <v>-9</v>
      </c>
      <c r="F818" s="6">
        <f t="shared" ca="1" si="287"/>
        <v>6.2499999999999995E-3</v>
      </c>
      <c r="G818" t="str">
        <f t="shared" ca="1" si="288"/>
        <v>Early Departure</v>
      </c>
      <c r="H818" s="5">
        <f t="shared" ca="1" si="289"/>
        <v>0.70902777777777803</v>
      </c>
      <c r="I818">
        <f t="shared" ca="1" si="303"/>
        <v>0.14279211395470259</v>
      </c>
      <c r="J818">
        <f t="shared" ca="1" si="303"/>
        <v>0.83998672552596954</v>
      </c>
      <c r="K818">
        <f t="shared" ca="1" si="290"/>
        <v>29</v>
      </c>
      <c r="L818" s="5">
        <f t="shared" ca="1" si="291"/>
        <v>0.72916666666666696</v>
      </c>
      <c r="M818" s="27">
        <f t="shared" ca="1" si="304"/>
        <v>0.2115022763283162</v>
      </c>
      <c r="N818" s="27">
        <f t="shared" ca="1" si="304"/>
        <v>0.61525040555431076</v>
      </c>
      <c r="O818" s="8">
        <f t="shared" ca="1" si="292"/>
        <v>347</v>
      </c>
      <c r="P818" s="6">
        <f t="shared" ca="1" si="293"/>
        <v>0.24097222222222223</v>
      </c>
      <c r="Q818" s="5">
        <f t="shared" ca="1" si="294"/>
        <v>0.97013888888888922</v>
      </c>
      <c r="R818" s="27">
        <f t="shared" ca="1" si="305"/>
        <v>0.23063636074857541</v>
      </c>
      <c r="S818" s="27">
        <f t="shared" ca="1" si="305"/>
        <v>0.7755801898462179</v>
      </c>
      <c r="T818" s="27">
        <f t="shared" ca="1" si="295"/>
        <v>32</v>
      </c>
      <c r="U818" s="5">
        <f t="shared" ca="1" si="296"/>
        <v>0.99236111111111147</v>
      </c>
      <c r="V818" s="27">
        <f t="shared" ca="1" si="297"/>
        <v>399</v>
      </c>
      <c r="W818" s="35">
        <f t="shared" ca="1" si="298"/>
        <v>44197.992361111115</v>
      </c>
      <c r="X818" s="6" t="str">
        <f t="shared" ca="1" si="299"/>
        <v>Early Arrival</v>
      </c>
      <c r="Y818" s="6">
        <f t="shared" ca="1" si="300"/>
        <v>1.1111111103673466E-2</v>
      </c>
      <c r="Z818" s="8">
        <f t="shared" ca="1" si="284"/>
        <v>0</v>
      </c>
      <c r="AA818" s="8">
        <f t="shared" ca="1" si="301"/>
        <v>16</v>
      </c>
      <c r="AB818" s="8">
        <f t="shared" ca="1" si="285"/>
        <v>-160</v>
      </c>
    </row>
    <row r="819" spans="1:28">
      <c r="A819" s="11">
        <v>0.71527777777777801</v>
      </c>
      <c r="B819" s="34">
        <v>44197.715277777781</v>
      </c>
      <c r="C819" s="8">
        <f t="shared" ca="1" si="302"/>
        <v>0.81823961602802942</v>
      </c>
      <c r="D819" s="8">
        <f t="shared" ca="1" si="302"/>
        <v>0.36177571979728629</v>
      </c>
      <c r="E819">
        <f t="shared" ca="1" si="286"/>
        <v>-1</v>
      </c>
      <c r="F819" s="6">
        <f t="shared" ca="1" si="287"/>
        <v>6.9444444444444447E-4</v>
      </c>
      <c r="G819" t="str">
        <f t="shared" ca="1" si="288"/>
        <v>Early Departure</v>
      </c>
      <c r="H819" s="5">
        <f t="shared" ca="1" si="289"/>
        <v>0.71458333333333357</v>
      </c>
      <c r="I819">
        <f t="shared" ca="1" si="303"/>
        <v>0.82234822197444202</v>
      </c>
      <c r="J819">
        <f t="shared" ca="1" si="303"/>
        <v>0.69286078447651434</v>
      </c>
      <c r="K819">
        <f t="shared" ca="1" si="290"/>
        <v>30</v>
      </c>
      <c r="L819" s="5">
        <f t="shared" ca="1" si="291"/>
        <v>0.73541666666666694</v>
      </c>
      <c r="M819" s="27">
        <f t="shared" ca="1" si="304"/>
        <v>0.77216302767189227</v>
      </c>
      <c r="N819" s="27">
        <f t="shared" ca="1" si="304"/>
        <v>0.55379888815327949</v>
      </c>
      <c r="O819" s="8">
        <f t="shared" ca="1" si="292"/>
        <v>348</v>
      </c>
      <c r="P819" s="6">
        <f t="shared" ca="1" si="293"/>
        <v>0.24166666666666667</v>
      </c>
      <c r="Q819" s="5">
        <f t="shared" ca="1" si="294"/>
        <v>0.97708333333333364</v>
      </c>
      <c r="R819" s="27">
        <f t="shared" ca="1" si="305"/>
        <v>0.35546300185089863</v>
      </c>
      <c r="S819" s="27">
        <f t="shared" ca="1" si="305"/>
        <v>0.16353331134277638</v>
      </c>
      <c r="T819" s="27">
        <f t="shared" ca="1" si="295"/>
        <v>10</v>
      </c>
      <c r="U819" s="5">
        <f t="shared" ca="1" si="296"/>
        <v>0.98402777777777806</v>
      </c>
      <c r="V819" s="27">
        <f t="shared" ca="1" si="297"/>
        <v>387</v>
      </c>
      <c r="W819" s="35">
        <f t="shared" ca="1" si="298"/>
        <v>44197.984027777784</v>
      </c>
      <c r="X819" s="6" t="str">
        <f t="shared" ca="1" si="299"/>
        <v>Early Arrival</v>
      </c>
      <c r="Y819" s="6">
        <f t="shared" ca="1" si="300"/>
        <v>1.9444444435066544E-2</v>
      </c>
      <c r="Z819" s="8">
        <f t="shared" ca="1" si="284"/>
        <v>0</v>
      </c>
      <c r="AA819" s="8">
        <f t="shared" ca="1" si="301"/>
        <v>28</v>
      </c>
      <c r="AB819" s="8">
        <f t="shared" ca="1" si="285"/>
        <v>-280</v>
      </c>
    </row>
    <row r="820" spans="1:28">
      <c r="A820" s="3">
        <v>0.71527777777777801</v>
      </c>
      <c r="B820" s="34">
        <v>44197.715277777781</v>
      </c>
      <c r="C820" s="8">
        <f t="shared" ca="1" si="302"/>
        <v>0.43789453836470704</v>
      </c>
      <c r="D820" s="8">
        <f t="shared" ca="1" si="302"/>
        <v>0.97767265240681878</v>
      </c>
      <c r="E820">
        <f t="shared" ca="1" si="286"/>
        <v>83</v>
      </c>
      <c r="F820" s="6">
        <f t="shared" ca="1" si="287"/>
        <v>5.7638888888888885E-2</v>
      </c>
      <c r="G820" t="str">
        <f t="shared" ca="1" si="288"/>
        <v>Late</v>
      </c>
      <c r="H820" s="5">
        <f t="shared" ca="1" si="289"/>
        <v>0.77291666666666692</v>
      </c>
      <c r="I820">
        <f t="shared" ca="1" si="303"/>
        <v>0.33611077791814925</v>
      </c>
      <c r="J820">
        <f t="shared" ca="1" si="303"/>
        <v>0.47819666527135629</v>
      </c>
      <c r="K820">
        <f t="shared" ca="1" si="290"/>
        <v>23</v>
      </c>
      <c r="L820" s="5">
        <f t="shared" ca="1" si="291"/>
        <v>0.78888888888888919</v>
      </c>
      <c r="M820" s="27">
        <f t="shared" ca="1" si="304"/>
        <v>0.65929094809244193</v>
      </c>
      <c r="N820" s="27">
        <f t="shared" ca="1" si="304"/>
        <v>3.4851982397966497E-3</v>
      </c>
      <c r="O820" s="8">
        <f t="shared" ca="1" si="292"/>
        <v>317</v>
      </c>
      <c r="P820" s="6">
        <f t="shared" ca="1" si="293"/>
        <v>0.22013888888888888</v>
      </c>
      <c r="Q820" s="5">
        <f t="shared" ca="1" si="294"/>
        <v>1.0090277777777781</v>
      </c>
      <c r="R820" s="27">
        <f t="shared" ca="1" si="305"/>
        <v>0.67651596563648964</v>
      </c>
      <c r="S820" s="27">
        <f t="shared" ca="1" si="305"/>
        <v>0.62527655119465042</v>
      </c>
      <c r="T820" s="27">
        <f t="shared" ca="1" si="295"/>
        <v>25</v>
      </c>
      <c r="U820" s="5">
        <f t="shared" ca="1" si="296"/>
        <v>1.0263888888888892</v>
      </c>
      <c r="V820" s="27">
        <f t="shared" ca="1" si="297"/>
        <v>448</v>
      </c>
      <c r="W820" s="35">
        <f t="shared" ca="1" si="298"/>
        <v>44198.026388888895</v>
      </c>
      <c r="X820" s="6" t="str">
        <f t="shared" ca="1" si="299"/>
        <v>Late</v>
      </c>
      <c r="Y820" s="6">
        <f t="shared" ca="1" si="300"/>
        <v>2.291666667588288E-2</v>
      </c>
      <c r="Z820" s="8">
        <f t="shared" ca="1" si="284"/>
        <v>0</v>
      </c>
      <c r="AA820" s="8">
        <f t="shared" ca="1" si="301"/>
        <v>33</v>
      </c>
      <c r="AB820" s="8">
        <f t="shared" ca="1" si="285"/>
        <v>330</v>
      </c>
    </row>
    <row r="821" spans="1:28">
      <c r="A821" s="11">
        <v>0.71527777777777801</v>
      </c>
      <c r="B821" s="34">
        <v>44197.715277777781</v>
      </c>
      <c r="C821" s="8">
        <f t="shared" ca="1" si="302"/>
        <v>0.57501730301941067</v>
      </c>
      <c r="D821" s="8">
        <f t="shared" ca="1" si="302"/>
        <v>0.86920567487928169</v>
      </c>
      <c r="E821">
        <f t="shared" ca="1" si="286"/>
        <v>-6</v>
      </c>
      <c r="F821" s="6">
        <f t="shared" ca="1" si="287"/>
        <v>4.1666666666666666E-3</v>
      </c>
      <c r="G821" t="str">
        <f t="shared" ca="1" si="288"/>
        <v>Early Departure</v>
      </c>
      <c r="H821" s="5">
        <f t="shared" ca="1" si="289"/>
        <v>0.71111111111111136</v>
      </c>
      <c r="I821">
        <f t="shared" ca="1" si="303"/>
        <v>0.76379346944350568</v>
      </c>
      <c r="J821">
        <f t="shared" ca="1" si="303"/>
        <v>0.28759441167504129</v>
      </c>
      <c r="K821">
        <f t="shared" ca="1" si="290"/>
        <v>17</v>
      </c>
      <c r="L821" s="5">
        <f t="shared" ca="1" si="291"/>
        <v>0.72291666666666687</v>
      </c>
      <c r="M821" s="27">
        <f t="shared" ca="1" si="304"/>
        <v>0.24755059319700778</v>
      </c>
      <c r="N821" s="27">
        <f t="shared" ca="1" si="304"/>
        <v>0.99861855266850552</v>
      </c>
      <c r="O821" s="8">
        <f t="shared" ca="1" si="292"/>
        <v>361</v>
      </c>
      <c r="P821" s="6">
        <f t="shared" ca="1" si="293"/>
        <v>0.25069444444444444</v>
      </c>
      <c r="Q821" s="5">
        <f t="shared" ca="1" si="294"/>
        <v>0.97361111111111132</v>
      </c>
      <c r="R821" s="27">
        <f t="shared" ca="1" si="305"/>
        <v>0.98937098780624733</v>
      </c>
      <c r="S821" s="27">
        <f t="shared" ca="1" si="305"/>
        <v>0.58268033564205857</v>
      </c>
      <c r="T821" s="27">
        <f t="shared" ca="1" si="295"/>
        <v>24</v>
      </c>
      <c r="U821" s="5">
        <f t="shared" ca="1" si="296"/>
        <v>0.99027777777777803</v>
      </c>
      <c r="V821" s="27">
        <f t="shared" ca="1" si="297"/>
        <v>396</v>
      </c>
      <c r="W821" s="35">
        <f t="shared" ca="1" si="298"/>
        <v>44197.990277777782</v>
      </c>
      <c r="X821" s="6" t="str">
        <f t="shared" ca="1" si="299"/>
        <v>Early Arrival</v>
      </c>
      <c r="Y821" s="6">
        <f t="shared" ca="1" si="300"/>
        <v>1.3194444436521735E-2</v>
      </c>
      <c r="Z821" s="8">
        <f t="shared" ca="1" si="284"/>
        <v>0</v>
      </c>
      <c r="AA821" s="8">
        <f t="shared" ca="1" si="301"/>
        <v>19</v>
      </c>
      <c r="AB821" s="8">
        <f t="shared" ca="1" si="285"/>
        <v>-190</v>
      </c>
    </row>
    <row r="822" spans="1:28">
      <c r="A822" s="3">
        <v>0.71527777777777801</v>
      </c>
      <c r="B822" s="34">
        <v>44197.715277777781</v>
      </c>
      <c r="C822" s="8">
        <f t="shared" ca="1" si="302"/>
        <v>0.63027672640449905</v>
      </c>
      <c r="D822" s="8">
        <f t="shared" ca="1" si="302"/>
        <v>0.69128498160712359</v>
      </c>
      <c r="E822">
        <f t="shared" ca="1" si="286"/>
        <v>-4</v>
      </c>
      <c r="F822" s="6">
        <f t="shared" ca="1" si="287"/>
        <v>2.7777777777777779E-3</v>
      </c>
      <c r="G822" t="str">
        <f t="shared" ca="1" si="288"/>
        <v>Early Departure</v>
      </c>
      <c r="H822" s="5">
        <f t="shared" ca="1" si="289"/>
        <v>0.71250000000000024</v>
      </c>
      <c r="I822">
        <f t="shared" ca="1" si="303"/>
        <v>5.7066412529790389E-2</v>
      </c>
      <c r="J822">
        <f t="shared" ca="1" si="303"/>
        <v>0.92389729645645069</v>
      </c>
      <c r="K822">
        <f t="shared" ca="1" si="290"/>
        <v>30</v>
      </c>
      <c r="L822" s="5">
        <f t="shared" ca="1" si="291"/>
        <v>0.73333333333333361</v>
      </c>
      <c r="M822" s="27">
        <f t="shared" ca="1" si="304"/>
        <v>0.23009522165443919</v>
      </c>
      <c r="N822" s="27">
        <f t="shared" ca="1" si="304"/>
        <v>4.2889124430571357E-2</v>
      </c>
      <c r="O822" s="8">
        <f t="shared" ca="1" si="292"/>
        <v>310</v>
      </c>
      <c r="P822" s="6">
        <f t="shared" ca="1" si="293"/>
        <v>0.21527777777777779</v>
      </c>
      <c r="Q822" s="5">
        <f t="shared" ca="1" si="294"/>
        <v>0.9486111111111114</v>
      </c>
      <c r="R822" s="27">
        <f t="shared" ca="1" si="305"/>
        <v>0.37959862864263705</v>
      </c>
      <c r="S822" s="27">
        <f t="shared" ca="1" si="305"/>
        <v>0.65407310409766317</v>
      </c>
      <c r="T822" s="27">
        <f t="shared" ca="1" si="295"/>
        <v>27</v>
      </c>
      <c r="U822" s="5">
        <f t="shared" ca="1" si="296"/>
        <v>0.96736111111111145</v>
      </c>
      <c r="V822" s="27">
        <f t="shared" ca="1" si="297"/>
        <v>363</v>
      </c>
      <c r="W822" s="35">
        <f t="shared" ca="1" si="298"/>
        <v>44197.967361111114</v>
      </c>
      <c r="X822" s="6" t="str">
        <f t="shared" ca="1" si="299"/>
        <v>Early Arrival</v>
      </c>
      <c r="Y822" s="6">
        <f t="shared" ca="1" si="300"/>
        <v>3.6111111105128657E-2</v>
      </c>
      <c r="Z822" s="8">
        <f t="shared" ca="1" si="284"/>
        <v>0</v>
      </c>
      <c r="AA822" s="8">
        <f t="shared" ca="1" si="301"/>
        <v>52</v>
      </c>
      <c r="AB822" s="8">
        <f t="shared" ca="1" si="285"/>
        <v>220</v>
      </c>
    </row>
    <row r="823" spans="1:28">
      <c r="A823" s="11">
        <v>0.71527777777777801</v>
      </c>
      <c r="B823" s="34">
        <v>44197.715277777781</v>
      </c>
      <c r="C823" s="8">
        <f t="shared" ca="1" si="302"/>
        <v>0.44259102476322698</v>
      </c>
      <c r="D823" s="8">
        <f t="shared" ca="1" si="302"/>
        <v>7.3930970044080668E-2</v>
      </c>
      <c r="E823">
        <f t="shared" ca="1" si="286"/>
        <v>2</v>
      </c>
      <c r="F823" s="6">
        <f t="shared" ca="1" si="287"/>
        <v>1.3888888888888889E-3</v>
      </c>
      <c r="G823" t="str">
        <f t="shared" ca="1" si="288"/>
        <v>Late</v>
      </c>
      <c r="H823" s="5">
        <f t="shared" ca="1" si="289"/>
        <v>0.7166666666666669</v>
      </c>
      <c r="I823">
        <f t="shared" ca="1" si="303"/>
        <v>0.11122697618819599</v>
      </c>
      <c r="J823">
        <f t="shared" ca="1" si="303"/>
        <v>0.9916345923864448</v>
      </c>
      <c r="K823">
        <f t="shared" ca="1" si="290"/>
        <v>31</v>
      </c>
      <c r="L823" s="5">
        <f t="shared" ca="1" si="291"/>
        <v>0.73819444444444471</v>
      </c>
      <c r="M823" s="27">
        <f t="shared" ca="1" si="304"/>
        <v>0.30441021543383595</v>
      </c>
      <c r="N823" s="27">
        <f t="shared" ca="1" si="304"/>
        <v>0.46502483651455961</v>
      </c>
      <c r="O823" s="8">
        <f t="shared" ca="1" si="292"/>
        <v>341</v>
      </c>
      <c r="P823" s="6">
        <f t="shared" ca="1" si="293"/>
        <v>0.23680555555555557</v>
      </c>
      <c r="Q823" s="5">
        <f t="shared" ca="1" si="294"/>
        <v>0.97500000000000031</v>
      </c>
      <c r="R823" s="27">
        <f t="shared" ca="1" si="305"/>
        <v>5.6810179837871511E-2</v>
      </c>
      <c r="S823" s="27">
        <f t="shared" ca="1" si="305"/>
        <v>0.75668707186671602</v>
      </c>
      <c r="T823" s="27">
        <f t="shared" ca="1" si="295"/>
        <v>17</v>
      </c>
      <c r="U823" s="5">
        <f t="shared" ca="1" si="296"/>
        <v>0.98680555555555582</v>
      </c>
      <c r="V823" s="27">
        <f t="shared" ca="1" si="297"/>
        <v>391</v>
      </c>
      <c r="W823" s="35">
        <f t="shared" ca="1" si="298"/>
        <v>44197.986805555556</v>
      </c>
      <c r="X823" s="6" t="str">
        <f t="shared" ca="1" si="299"/>
        <v>Early Arrival</v>
      </c>
      <c r="Y823" s="6">
        <f t="shared" ca="1" si="300"/>
        <v>1.6666666662786156E-2</v>
      </c>
      <c r="Z823" s="8">
        <f t="shared" ca="1" si="284"/>
        <v>0</v>
      </c>
      <c r="AA823" s="8">
        <f t="shared" ca="1" si="301"/>
        <v>24</v>
      </c>
      <c r="AB823" s="8">
        <f t="shared" ca="1" si="285"/>
        <v>-240</v>
      </c>
    </row>
    <row r="824" spans="1:28">
      <c r="A824" s="3">
        <v>0.71527777777777801</v>
      </c>
      <c r="B824" s="34">
        <v>44197.715277777781</v>
      </c>
      <c r="C824" s="8">
        <f t="shared" ca="1" si="302"/>
        <v>0.46562379519752473</v>
      </c>
      <c r="D824" s="8">
        <f t="shared" ca="1" si="302"/>
        <v>0.62616683330160161</v>
      </c>
      <c r="E824">
        <f t="shared" ca="1" si="286"/>
        <v>22</v>
      </c>
      <c r="F824" s="6">
        <f t="shared" ca="1" si="287"/>
        <v>1.5277777777777777E-2</v>
      </c>
      <c r="G824" t="str">
        <f t="shared" ca="1" si="288"/>
        <v>Late</v>
      </c>
      <c r="H824" s="5">
        <f t="shared" ca="1" si="289"/>
        <v>0.73055555555555574</v>
      </c>
      <c r="I824">
        <f t="shared" ca="1" si="303"/>
        <v>0.50379995837165836</v>
      </c>
      <c r="J824">
        <f t="shared" ca="1" si="303"/>
        <v>0.34316901951495338</v>
      </c>
      <c r="K824">
        <f t="shared" ca="1" si="290"/>
        <v>19</v>
      </c>
      <c r="L824" s="5">
        <f t="shared" ca="1" si="291"/>
        <v>0.74375000000000013</v>
      </c>
      <c r="M824" s="27">
        <f t="shared" ca="1" si="304"/>
        <v>0.58392189085916313</v>
      </c>
      <c r="N824" s="27">
        <f t="shared" ca="1" si="304"/>
        <v>0.72545874970406821</v>
      </c>
      <c r="O824" s="8">
        <f t="shared" ca="1" si="292"/>
        <v>362</v>
      </c>
      <c r="P824" s="6">
        <f t="shared" ca="1" si="293"/>
        <v>0.25138888888888888</v>
      </c>
      <c r="Q824" s="5">
        <f t="shared" ca="1" si="294"/>
        <v>0.99513888888888902</v>
      </c>
      <c r="R824" s="27">
        <f t="shared" ca="1" si="305"/>
        <v>5.8747835665235448E-2</v>
      </c>
      <c r="S824" s="27">
        <f t="shared" ca="1" si="305"/>
        <v>0.69529706416693826</v>
      </c>
      <c r="T824" s="27">
        <f t="shared" ca="1" si="295"/>
        <v>16</v>
      </c>
      <c r="U824" s="5">
        <f t="shared" ca="1" si="296"/>
        <v>1.0062500000000001</v>
      </c>
      <c r="V824" s="27">
        <f t="shared" ca="1" si="297"/>
        <v>419</v>
      </c>
      <c r="W824" s="35">
        <f t="shared" ca="1" si="298"/>
        <v>44198.006250000006</v>
      </c>
      <c r="X824" s="6" t="str">
        <f t="shared" ca="1" si="299"/>
        <v>Late</v>
      </c>
      <c r="Y824" s="6">
        <f t="shared" ca="1" si="300"/>
        <v>2.7777777868323028E-3</v>
      </c>
      <c r="Z824" s="8">
        <f t="shared" ca="1" si="284"/>
        <v>0</v>
      </c>
      <c r="AA824" s="8">
        <f t="shared" ca="1" si="301"/>
        <v>4</v>
      </c>
      <c r="AB824" s="8">
        <f t="shared" ca="1" si="285"/>
        <v>40</v>
      </c>
    </row>
    <row r="825" spans="1:28">
      <c r="A825" s="11">
        <v>0.71527777777777801</v>
      </c>
      <c r="B825" s="34">
        <v>44197.715277777781</v>
      </c>
      <c r="C825" s="8">
        <f t="shared" ca="1" si="302"/>
        <v>0.58132914064709107</v>
      </c>
      <c r="D825" s="8">
        <f t="shared" ca="1" si="302"/>
        <v>0.90701944426939507</v>
      </c>
      <c r="E825">
        <f t="shared" ca="1" si="286"/>
        <v>-8</v>
      </c>
      <c r="F825" s="6">
        <f t="shared" ca="1" si="287"/>
        <v>5.5555555555555558E-3</v>
      </c>
      <c r="G825" t="str">
        <f t="shared" ca="1" si="288"/>
        <v>Early Departure</v>
      </c>
      <c r="H825" s="5">
        <f t="shared" ca="1" si="289"/>
        <v>0.70972222222222248</v>
      </c>
      <c r="I825">
        <f t="shared" ca="1" si="303"/>
        <v>0.89949283635794719</v>
      </c>
      <c r="J825">
        <f t="shared" ca="1" si="303"/>
        <v>0.48083224382704981</v>
      </c>
      <c r="K825">
        <f t="shared" ca="1" si="290"/>
        <v>23</v>
      </c>
      <c r="L825" s="5">
        <f t="shared" ca="1" si="291"/>
        <v>0.72569444444444475</v>
      </c>
      <c r="M825" s="27">
        <f t="shared" ca="1" si="304"/>
        <v>0.60426347694370874</v>
      </c>
      <c r="N825" s="27">
        <f t="shared" ca="1" si="304"/>
        <v>0.96531175850098438</v>
      </c>
      <c r="O825" s="8">
        <f t="shared" ca="1" si="292"/>
        <v>393</v>
      </c>
      <c r="P825" s="6">
        <f t="shared" ca="1" si="293"/>
        <v>0.27291666666666664</v>
      </c>
      <c r="Q825" s="5">
        <f t="shared" ca="1" si="294"/>
        <v>0.99861111111111134</v>
      </c>
      <c r="R825" s="27">
        <f t="shared" ca="1" si="305"/>
        <v>2.0987362293257705E-2</v>
      </c>
      <c r="S825" s="27">
        <f t="shared" ca="1" si="305"/>
        <v>8.8422225687503464E-2</v>
      </c>
      <c r="T825" s="27">
        <f t="shared" ca="1" si="295"/>
        <v>8</v>
      </c>
      <c r="U825" s="5">
        <f t="shared" ca="1" si="296"/>
        <v>1.0041666666666669</v>
      </c>
      <c r="V825" s="27">
        <f t="shared" ca="1" si="297"/>
        <v>416</v>
      </c>
      <c r="W825" s="35">
        <f t="shared" ca="1" si="298"/>
        <v>44198.004166666673</v>
      </c>
      <c r="X825" s="6" t="str">
        <f t="shared" ca="1" si="299"/>
        <v>Late</v>
      </c>
      <c r="Y825" s="6">
        <f t="shared" ca="1" si="300"/>
        <v>6.9444445398403332E-4</v>
      </c>
      <c r="Z825" s="8">
        <f t="shared" ca="1" si="284"/>
        <v>0</v>
      </c>
      <c r="AA825" s="8">
        <f t="shared" ca="1" si="301"/>
        <v>1</v>
      </c>
      <c r="AB825" s="8">
        <f t="shared" ca="1" si="285"/>
        <v>10</v>
      </c>
    </row>
    <row r="826" spans="1:28">
      <c r="A826" s="3">
        <v>0.71527777777777801</v>
      </c>
      <c r="B826" s="34">
        <v>44197.715277777781</v>
      </c>
      <c r="C826" s="8">
        <f t="shared" ca="1" si="302"/>
        <v>0.66492095551201824</v>
      </c>
      <c r="D826" s="8">
        <f t="shared" ca="1" si="302"/>
        <v>0.28119333622378195</v>
      </c>
      <c r="E826">
        <f t="shared" ca="1" si="286"/>
        <v>-1</v>
      </c>
      <c r="F826" s="6">
        <f t="shared" ca="1" si="287"/>
        <v>6.9444444444444447E-4</v>
      </c>
      <c r="G826" t="str">
        <f t="shared" ca="1" si="288"/>
        <v>Early Departure</v>
      </c>
      <c r="H826" s="5">
        <f t="shared" ca="1" si="289"/>
        <v>0.71458333333333357</v>
      </c>
      <c r="I826">
        <f t="shared" ca="1" si="303"/>
        <v>0.97036465334111566</v>
      </c>
      <c r="J826">
        <f t="shared" ca="1" si="303"/>
        <v>0.62236534313655545</v>
      </c>
      <c r="K826">
        <f t="shared" ca="1" si="290"/>
        <v>28</v>
      </c>
      <c r="L826" s="5">
        <f t="shared" ca="1" si="291"/>
        <v>0.73402777777777806</v>
      </c>
      <c r="M826" s="27">
        <f t="shared" ca="1" si="304"/>
        <v>0.38147522416716007</v>
      </c>
      <c r="N826" s="27">
        <f t="shared" ca="1" si="304"/>
        <v>0.9383338021201959</v>
      </c>
      <c r="O826" s="8">
        <f t="shared" ca="1" si="292"/>
        <v>388</v>
      </c>
      <c r="P826" s="6">
        <f t="shared" ca="1" si="293"/>
        <v>0.26944444444444443</v>
      </c>
      <c r="Q826" s="5">
        <f t="shared" ca="1" si="294"/>
        <v>1.0034722222222225</v>
      </c>
      <c r="R826" s="27">
        <f t="shared" ca="1" si="305"/>
        <v>0.18442730300654042</v>
      </c>
      <c r="S826" s="27">
        <f t="shared" ca="1" si="305"/>
        <v>0.22430271078239861</v>
      </c>
      <c r="T826" s="27">
        <f t="shared" ca="1" si="295"/>
        <v>12</v>
      </c>
      <c r="U826" s="5">
        <f t="shared" ca="1" si="296"/>
        <v>1.0118055555555558</v>
      </c>
      <c r="V826" s="27">
        <f t="shared" ca="1" si="297"/>
        <v>427</v>
      </c>
      <c r="W826" s="35">
        <f t="shared" ca="1" si="298"/>
        <v>44198.011805555558</v>
      </c>
      <c r="X826" s="6" t="str">
        <f t="shared" ca="1" si="299"/>
        <v>Late</v>
      </c>
      <c r="Y826" s="6">
        <f t="shared" ca="1" si="300"/>
        <v>8.3333333386690356E-3</v>
      </c>
      <c r="Z826" s="8">
        <f t="shared" ca="1" si="284"/>
        <v>0</v>
      </c>
      <c r="AA826" s="8">
        <f t="shared" ca="1" si="301"/>
        <v>12</v>
      </c>
      <c r="AB826" s="8">
        <f t="shared" ca="1" si="285"/>
        <v>120</v>
      </c>
    </row>
    <row r="827" spans="1:28">
      <c r="A827" s="11">
        <v>0.71527777777777801</v>
      </c>
      <c r="B827" s="34">
        <v>44197.715277777781</v>
      </c>
      <c r="C827" s="8">
        <f t="shared" ca="1" si="302"/>
        <v>0.23800112838375409</v>
      </c>
      <c r="D827" s="8">
        <f t="shared" ca="1" si="302"/>
        <v>0.39837386968028099</v>
      </c>
      <c r="E827">
        <f t="shared" ca="1" si="286"/>
        <v>11</v>
      </c>
      <c r="F827" s="6">
        <f t="shared" ca="1" si="287"/>
        <v>7.6388888888888886E-3</v>
      </c>
      <c r="G827" t="str">
        <f t="shared" ca="1" si="288"/>
        <v>Late</v>
      </c>
      <c r="H827" s="5">
        <f t="shared" ca="1" si="289"/>
        <v>0.72291666666666687</v>
      </c>
      <c r="I827">
        <f t="shared" ca="1" si="303"/>
        <v>0.58804250933166302</v>
      </c>
      <c r="J827">
        <f t="shared" ca="1" si="303"/>
        <v>6.6490575402326835E-2</v>
      </c>
      <c r="K827">
        <f t="shared" ca="1" si="290"/>
        <v>12</v>
      </c>
      <c r="L827" s="5">
        <f t="shared" ca="1" si="291"/>
        <v>0.73125000000000018</v>
      </c>
      <c r="M827" s="27">
        <f t="shared" ca="1" si="304"/>
        <v>0.12322854509923431</v>
      </c>
      <c r="N827" s="27">
        <f t="shared" ca="1" si="304"/>
        <v>0.89581622276821715</v>
      </c>
      <c r="O827" s="8">
        <f t="shared" ca="1" si="292"/>
        <v>358</v>
      </c>
      <c r="P827" s="6">
        <f t="shared" ca="1" si="293"/>
        <v>0.24861111111111112</v>
      </c>
      <c r="Q827" s="5">
        <f t="shared" ca="1" si="294"/>
        <v>0.97986111111111129</v>
      </c>
      <c r="R827" s="27">
        <f t="shared" ca="1" si="305"/>
        <v>0.81840559958451653</v>
      </c>
      <c r="S827" s="27">
        <f t="shared" ca="1" si="305"/>
        <v>0.84944177611852323</v>
      </c>
      <c r="T827" s="27">
        <f t="shared" ca="1" si="295"/>
        <v>37</v>
      </c>
      <c r="U827" s="5">
        <f t="shared" ca="1" si="296"/>
        <v>1.0055555555555558</v>
      </c>
      <c r="V827" s="27">
        <f t="shared" ca="1" si="297"/>
        <v>418</v>
      </c>
      <c r="W827" s="35">
        <f t="shared" ca="1" si="298"/>
        <v>44198.005555555559</v>
      </c>
      <c r="X827" s="6" t="str">
        <f t="shared" ca="1" si="299"/>
        <v>Late</v>
      </c>
      <c r="Y827" s="6">
        <f t="shared" ca="1" si="300"/>
        <v>2.0833333401242271E-3</v>
      </c>
      <c r="Z827" s="8">
        <f t="shared" ca="1" si="284"/>
        <v>0</v>
      </c>
      <c r="AA827" s="8">
        <f t="shared" ca="1" si="301"/>
        <v>3</v>
      </c>
      <c r="AB827" s="8">
        <f t="shared" ca="1" si="285"/>
        <v>30</v>
      </c>
    </row>
    <row r="828" spans="1:28">
      <c r="A828" s="3">
        <v>0.71527777777777801</v>
      </c>
      <c r="B828" s="34">
        <v>44197.715277777781</v>
      </c>
      <c r="C828" s="8">
        <f t="shared" ca="1" si="302"/>
        <v>0.58407061179411845</v>
      </c>
      <c r="D828" s="8">
        <f t="shared" ca="1" si="302"/>
        <v>0.96822025426836411</v>
      </c>
      <c r="E828">
        <f t="shared" ca="1" si="286"/>
        <v>-11</v>
      </c>
      <c r="F828" s="6">
        <f t="shared" ca="1" si="287"/>
        <v>7.6388888888888886E-3</v>
      </c>
      <c r="G828" t="str">
        <f t="shared" ca="1" si="288"/>
        <v>Early Departure</v>
      </c>
      <c r="H828" s="5">
        <f t="shared" ca="1" si="289"/>
        <v>0.70763888888888915</v>
      </c>
      <c r="I828">
        <f t="shared" ca="1" si="303"/>
        <v>0.5866902239134254</v>
      </c>
      <c r="J828">
        <f t="shared" ca="1" si="303"/>
        <v>0.54510775209930495</v>
      </c>
      <c r="K828">
        <f t="shared" ca="1" si="290"/>
        <v>25</v>
      </c>
      <c r="L828" s="5">
        <f t="shared" ca="1" si="291"/>
        <v>0.72500000000000031</v>
      </c>
      <c r="M828" s="27">
        <f t="shared" ca="1" si="304"/>
        <v>0.78241360238742952</v>
      </c>
      <c r="N828" s="27">
        <f t="shared" ca="1" si="304"/>
        <v>0.30010477557440474</v>
      </c>
      <c r="O828" s="8">
        <f t="shared" ca="1" si="292"/>
        <v>332</v>
      </c>
      <c r="P828" s="6">
        <f t="shared" ca="1" si="293"/>
        <v>0.23055555555555554</v>
      </c>
      <c r="Q828" s="5">
        <f t="shared" ca="1" si="294"/>
        <v>0.95555555555555582</v>
      </c>
      <c r="R828" s="27">
        <f t="shared" ca="1" si="305"/>
        <v>0.52301046671306217</v>
      </c>
      <c r="S828" s="27">
        <f t="shared" ca="1" si="305"/>
        <v>0.60045371516833101</v>
      </c>
      <c r="T828" s="27">
        <f t="shared" ca="1" si="295"/>
        <v>24</v>
      </c>
      <c r="U828" s="5">
        <f t="shared" ca="1" si="296"/>
        <v>0.97222222222222254</v>
      </c>
      <c r="V828" s="27">
        <f t="shared" ca="1" si="297"/>
        <v>370</v>
      </c>
      <c r="W828" s="35">
        <f t="shared" ca="1" si="298"/>
        <v>44197.972222222226</v>
      </c>
      <c r="X828" s="6" t="str">
        <f t="shared" ca="1" si="299"/>
        <v>Early Arrival</v>
      </c>
      <c r="Y828" s="6">
        <f t="shared" ca="1" si="300"/>
        <v>3.1249999992724042E-2</v>
      </c>
      <c r="Z828" s="8">
        <f t="shared" ca="1" si="284"/>
        <v>0</v>
      </c>
      <c r="AA828" s="8">
        <f t="shared" ca="1" si="301"/>
        <v>45</v>
      </c>
      <c r="AB828" s="8">
        <f t="shared" ca="1" si="285"/>
        <v>150</v>
      </c>
    </row>
    <row r="829" spans="1:28">
      <c r="A829" s="11">
        <v>0.71527777777777801</v>
      </c>
      <c r="B829" s="34">
        <v>44197.715277777781</v>
      </c>
      <c r="C829" s="8">
        <f t="shared" ca="1" si="302"/>
        <v>0.83103252237863079</v>
      </c>
      <c r="D829" s="8">
        <f t="shared" ca="1" si="302"/>
        <v>0.96454213880918471</v>
      </c>
      <c r="E829">
        <f t="shared" ca="1" si="286"/>
        <v>-11</v>
      </c>
      <c r="F829" s="6">
        <f t="shared" ca="1" si="287"/>
        <v>7.6388888888888886E-3</v>
      </c>
      <c r="G829" t="str">
        <f t="shared" ca="1" si="288"/>
        <v>Early Departure</v>
      </c>
      <c r="H829" s="5">
        <f t="shared" ca="1" si="289"/>
        <v>0.70763888888888915</v>
      </c>
      <c r="I829">
        <f t="shared" ca="1" si="303"/>
        <v>0.8770262220364563</v>
      </c>
      <c r="J829">
        <f t="shared" ca="1" si="303"/>
        <v>0.95846650208524287</v>
      </c>
      <c r="K829">
        <f t="shared" ca="1" si="290"/>
        <v>46</v>
      </c>
      <c r="L829" s="5">
        <f t="shared" ca="1" si="291"/>
        <v>0.73958333333333359</v>
      </c>
      <c r="M829" s="27">
        <f t="shared" ca="1" si="304"/>
        <v>0.76517058485418377</v>
      </c>
      <c r="N829" s="27">
        <f t="shared" ca="1" si="304"/>
        <v>0.83505235746518869</v>
      </c>
      <c r="O829" s="8">
        <f t="shared" ca="1" si="292"/>
        <v>373</v>
      </c>
      <c r="P829" s="6">
        <f t="shared" ca="1" si="293"/>
        <v>0.2590277777777778</v>
      </c>
      <c r="Q829" s="5">
        <f t="shared" ca="1" si="294"/>
        <v>0.99861111111111134</v>
      </c>
      <c r="R829" s="27">
        <f t="shared" ca="1" si="305"/>
        <v>0.87633417018530813</v>
      </c>
      <c r="S829" s="27">
        <f t="shared" ca="1" si="305"/>
        <v>0.46665964219078515</v>
      </c>
      <c r="T829" s="27">
        <f t="shared" ca="1" si="295"/>
        <v>20</v>
      </c>
      <c r="U829" s="5">
        <f t="shared" ca="1" si="296"/>
        <v>1.0125000000000002</v>
      </c>
      <c r="V829" s="27">
        <f t="shared" ca="1" si="297"/>
        <v>428</v>
      </c>
      <c r="W829" s="35">
        <f t="shared" ca="1" si="298"/>
        <v>44198.012500000004</v>
      </c>
      <c r="X829" s="6" t="str">
        <f t="shared" ca="1" si="299"/>
        <v>Late</v>
      </c>
      <c r="Y829" s="6">
        <f t="shared" ca="1" si="300"/>
        <v>9.0277777853771113E-3</v>
      </c>
      <c r="Z829" s="8">
        <f t="shared" ca="1" si="284"/>
        <v>0</v>
      </c>
      <c r="AA829" s="8">
        <f t="shared" ca="1" si="301"/>
        <v>13</v>
      </c>
      <c r="AB829" s="8">
        <f t="shared" ca="1" si="285"/>
        <v>130</v>
      </c>
    </row>
    <row r="830" spans="1:28">
      <c r="A830" s="3">
        <v>0.71527777777777801</v>
      </c>
      <c r="B830" s="34">
        <v>44197.715277777781</v>
      </c>
      <c r="C830" s="8">
        <f t="shared" ca="1" si="302"/>
        <v>0.59603774383004249</v>
      </c>
      <c r="D830" s="8">
        <f t="shared" ca="1" si="302"/>
        <v>0.68316416896934373</v>
      </c>
      <c r="E830">
        <f t="shared" ca="1" si="286"/>
        <v>-4</v>
      </c>
      <c r="F830" s="6">
        <f t="shared" ca="1" si="287"/>
        <v>2.7777777777777779E-3</v>
      </c>
      <c r="G830" t="str">
        <f t="shared" ca="1" si="288"/>
        <v>Early Departure</v>
      </c>
      <c r="H830" s="5">
        <f t="shared" ca="1" si="289"/>
        <v>0.71250000000000024</v>
      </c>
      <c r="I830">
        <f t="shared" ca="1" si="303"/>
        <v>0.55238621834118862</v>
      </c>
      <c r="J830">
        <f t="shared" ca="1" si="303"/>
        <v>0.23086617677040377</v>
      </c>
      <c r="K830">
        <f t="shared" ca="1" si="290"/>
        <v>16</v>
      </c>
      <c r="L830" s="5">
        <f t="shared" ca="1" si="291"/>
        <v>0.72361111111111132</v>
      </c>
      <c r="M830" s="27">
        <f t="shared" ca="1" si="304"/>
        <v>0.52190536083866979</v>
      </c>
      <c r="N830" s="27">
        <f t="shared" ca="1" si="304"/>
        <v>6.1798727622263239E-2</v>
      </c>
      <c r="O830" s="8">
        <f t="shared" ca="1" si="292"/>
        <v>320</v>
      </c>
      <c r="P830" s="6">
        <f t="shared" ca="1" si="293"/>
        <v>0.22222222222222221</v>
      </c>
      <c r="Q830" s="5">
        <f t="shared" ca="1" si="294"/>
        <v>0.94583333333333353</v>
      </c>
      <c r="R830" s="27">
        <f t="shared" ca="1" si="305"/>
        <v>0.29281950512441224</v>
      </c>
      <c r="S830" s="27">
        <f t="shared" ca="1" si="305"/>
        <v>0.47769511538888176</v>
      </c>
      <c r="T830" s="27">
        <f t="shared" ca="1" si="295"/>
        <v>20</v>
      </c>
      <c r="U830" s="5">
        <f t="shared" ca="1" si="296"/>
        <v>0.95972222222222237</v>
      </c>
      <c r="V830" s="27">
        <f t="shared" ca="1" si="297"/>
        <v>352</v>
      </c>
      <c r="W830" s="35">
        <f t="shared" ca="1" si="298"/>
        <v>44197.959722222222</v>
      </c>
      <c r="X830" s="6" t="str">
        <f t="shared" ca="1" si="299"/>
        <v>Early Arrival</v>
      </c>
      <c r="Y830" s="6">
        <f t="shared" ca="1" si="300"/>
        <v>4.3749999997089617E-2</v>
      </c>
      <c r="Z830" s="8">
        <f t="shared" ca="1" si="284"/>
        <v>1</v>
      </c>
      <c r="AA830" s="8">
        <f t="shared" ca="1" si="301"/>
        <v>3</v>
      </c>
      <c r="AB830" s="8">
        <f t="shared" ca="1" si="285"/>
        <v>330</v>
      </c>
    </row>
    <row r="831" spans="1:28">
      <c r="A831" s="11">
        <v>0.71527777777777801</v>
      </c>
      <c r="B831" s="34">
        <v>44197.715277777781</v>
      </c>
      <c r="C831" s="8">
        <f t="shared" ca="1" si="302"/>
        <v>0.46361141186197163</v>
      </c>
      <c r="D831" s="8">
        <f t="shared" ca="1" si="302"/>
        <v>0.51080382221234233</v>
      </c>
      <c r="E831">
        <f t="shared" ca="1" si="286"/>
        <v>16</v>
      </c>
      <c r="F831" s="6">
        <f t="shared" ca="1" si="287"/>
        <v>1.1111111111111112E-2</v>
      </c>
      <c r="G831" t="str">
        <f t="shared" ca="1" si="288"/>
        <v>Late</v>
      </c>
      <c r="H831" s="5">
        <f t="shared" ca="1" si="289"/>
        <v>0.72638888888888908</v>
      </c>
      <c r="I831">
        <f t="shared" ca="1" si="303"/>
        <v>0.85267562395335295</v>
      </c>
      <c r="J831">
        <f t="shared" ca="1" si="303"/>
        <v>0.96255385845593677</v>
      </c>
      <c r="K831">
        <f t="shared" ca="1" si="290"/>
        <v>46</v>
      </c>
      <c r="L831" s="5">
        <f t="shared" ca="1" si="291"/>
        <v>0.75833333333333353</v>
      </c>
      <c r="M831" s="27">
        <f t="shared" ca="1" si="304"/>
        <v>0.35753323338058152</v>
      </c>
      <c r="N831" s="27">
        <f t="shared" ca="1" si="304"/>
        <v>0.76024932189017635</v>
      </c>
      <c r="O831" s="8">
        <f t="shared" ca="1" si="292"/>
        <v>365</v>
      </c>
      <c r="P831" s="6">
        <f t="shared" ca="1" si="293"/>
        <v>0.25347222222222221</v>
      </c>
      <c r="Q831" s="5">
        <f t="shared" ca="1" si="294"/>
        <v>1.0118055555555556</v>
      </c>
      <c r="R831" s="27">
        <f t="shared" ca="1" si="305"/>
        <v>0.34089132139907574</v>
      </c>
      <c r="S831" s="27">
        <f t="shared" ca="1" si="305"/>
        <v>0.72552702823762649</v>
      </c>
      <c r="T831" s="27">
        <f t="shared" ca="1" si="295"/>
        <v>30</v>
      </c>
      <c r="U831" s="5">
        <f t="shared" ca="1" si="296"/>
        <v>1.0326388888888889</v>
      </c>
      <c r="V831" s="27">
        <f t="shared" ca="1" si="297"/>
        <v>457</v>
      </c>
      <c r="W831" s="35">
        <f t="shared" ca="1" si="298"/>
        <v>44198.032638888893</v>
      </c>
      <c r="X831" s="6" t="str">
        <f t="shared" ca="1" si="299"/>
        <v>Late</v>
      </c>
      <c r="Y831" s="6">
        <f t="shared" ca="1" si="300"/>
        <v>2.9166666674427688E-2</v>
      </c>
      <c r="Z831" s="8">
        <f t="shared" ca="1" si="284"/>
        <v>0</v>
      </c>
      <c r="AA831" s="8">
        <f t="shared" ca="1" si="301"/>
        <v>42</v>
      </c>
      <c r="AB831" s="8">
        <f t="shared" ca="1" si="285"/>
        <v>420</v>
      </c>
    </row>
    <row r="832" spans="1:28">
      <c r="A832" s="3">
        <v>0.71527777777777801</v>
      </c>
      <c r="B832" s="34">
        <v>44197.715277777781</v>
      </c>
      <c r="C832" s="8">
        <f t="shared" ca="1" si="302"/>
        <v>0.87382374732674817</v>
      </c>
      <c r="D832" s="8">
        <f t="shared" ca="1" si="302"/>
        <v>0.6164493106878236</v>
      </c>
      <c r="E832">
        <f t="shared" ca="1" si="286"/>
        <v>-3</v>
      </c>
      <c r="F832" s="6">
        <f t="shared" ca="1" si="287"/>
        <v>2.0833333333333333E-3</v>
      </c>
      <c r="G832" t="str">
        <f t="shared" ca="1" si="288"/>
        <v>Early Departure</v>
      </c>
      <c r="H832" s="5">
        <f t="shared" ca="1" si="289"/>
        <v>0.71319444444444469</v>
      </c>
      <c r="I832">
        <f t="shared" ca="1" si="303"/>
        <v>0.89733280860159925</v>
      </c>
      <c r="J832">
        <f t="shared" ca="1" si="303"/>
        <v>0.34656354193689631</v>
      </c>
      <c r="K832">
        <f t="shared" ca="1" si="290"/>
        <v>19</v>
      </c>
      <c r="L832" s="5">
        <f t="shared" ca="1" si="291"/>
        <v>0.72638888888888908</v>
      </c>
      <c r="M832" s="27">
        <f t="shared" ca="1" si="304"/>
        <v>0.11332544186421678</v>
      </c>
      <c r="N832" s="27">
        <f t="shared" ca="1" si="304"/>
        <v>0.66238642682708215</v>
      </c>
      <c r="O832" s="8">
        <f t="shared" ca="1" si="292"/>
        <v>349</v>
      </c>
      <c r="P832" s="6">
        <f t="shared" ca="1" si="293"/>
        <v>0.24236111111111111</v>
      </c>
      <c r="Q832" s="5">
        <f t="shared" ca="1" si="294"/>
        <v>0.96875000000000022</v>
      </c>
      <c r="R832" s="27">
        <f t="shared" ca="1" si="305"/>
        <v>0.500386675961907</v>
      </c>
      <c r="S832" s="27">
        <f t="shared" ca="1" si="305"/>
        <v>1.853100058768542E-2</v>
      </c>
      <c r="T832" s="27">
        <f t="shared" ca="1" si="295"/>
        <v>7</v>
      </c>
      <c r="U832" s="5">
        <f t="shared" ca="1" si="296"/>
        <v>0.97361111111111132</v>
      </c>
      <c r="V832" s="27">
        <f t="shared" ca="1" si="297"/>
        <v>372</v>
      </c>
      <c r="W832" s="35">
        <f t="shared" ca="1" si="298"/>
        <v>44197.973611111112</v>
      </c>
      <c r="X832" s="6" t="str">
        <f t="shared" ca="1" si="299"/>
        <v>Early Arrival</v>
      </c>
      <c r="Y832" s="6">
        <f t="shared" ca="1" si="300"/>
        <v>2.9861111106583849E-2</v>
      </c>
      <c r="Z832" s="8">
        <f t="shared" ca="1" si="284"/>
        <v>0</v>
      </c>
      <c r="AA832" s="8">
        <f t="shared" ca="1" si="301"/>
        <v>43</v>
      </c>
      <c r="AB832" s="8">
        <f t="shared" ca="1" si="285"/>
        <v>130</v>
      </c>
    </row>
    <row r="833" spans="1:28">
      <c r="A833" s="11">
        <v>0.71527777777777801</v>
      </c>
      <c r="B833" s="34">
        <v>44197.715277777781</v>
      </c>
      <c r="C833" s="8">
        <f t="shared" ca="1" si="302"/>
        <v>0.94988407501128913</v>
      </c>
      <c r="D833" s="8">
        <f t="shared" ca="1" si="302"/>
        <v>7.4989386145511205E-2</v>
      </c>
      <c r="E833">
        <f t="shared" ca="1" si="286"/>
        <v>0</v>
      </c>
      <c r="F833" s="6">
        <f t="shared" ca="1" si="287"/>
        <v>0</v>
      </c>
      <c r="G833" t="str">
        <f t="shared" ca="1" si="288"/>
        <v>On Time</v>
      </c>
      <c r="H833" s="5">
        <f t="shared" ca="1" si="289"/>
        <v>0.71527777777777801</v>
      </c>
      <c r="I833">
        <f t="shared" ca="1" si="303"/>
        <v>0.66991151159871121</v>
      </c>
      <c r="J833">
        <f t="shared" ca="1" si="303"/>
        <v>0.56475942915168853</v>
      </c>
      <c r="K833">
        <f t="shared" ca="1" si="290"/>
        <v>26</v>
      </c>
      <c r="L833" s="5">
        <f t="shared" ca="1" si="291"/>
        <v>0.73333333333333361</v>
      </c>
      <c r="M833" s="27">
        <f t="shared" ca="1" si="304"/>
        <v>0.94714260155296726</v>
      </c>
      <c r="N833" s="27">
        <f t="shared" ca="1" si="304"/>
        <v>0.270862276530903</v>
      </c>
      <c r="O833" s="8">
        <f t="shared" ca="1" si="292"/>
        <v>330</v>
      </c>
      <c r="P833" s="6">
        <f t="shared" ca="1" si="293"/>
        <v>0.22916666666666666</v>
      </c>
      <c r="Q833" s="5">
        <f t="shared" ca="1" si="294"/>
        <v>0.96250000000000024</v>
      </c>
      <c r="R833" s="27">
        <f t="shared" ca="1" si="305"/>
        <v>0.2231020103213337</v>
      </c>
      <c r="S833" s="27">
        <f t="shared" ca="1" si="305"/>
        <v>0.31222012431088908</v>
      </c>
      <c r="T833" s="27">
        <f t="shared" ca="1" si="295"/>
        <v>15</v>
      </c>
      <c r="U833" s="5">
        <f t="shared" ca="1" si="296"/>
        <v>0.97291666666666687</v>
      </c>
      <c r="V833" s="27">
        <f t="shared" ca="1" si="297"/>
        <v>371</v>
      </c>
      <c r="W833" s="35">
        <f t="shared" ca="1" si="298"/>
        <v>44197.972916666673</v>
      </c>
      <c r="X833" s="6" t="str">
        <f t="shared" ca="1" si="299"/>
        <v>Early Arrival</v>
      </c>
      <c r="Y833" s="6">
        <f t="shared" ca="1" si="300"/>
        <v>3.0555555546015967E-2</v>
      </c>
      <c r="Z833" s="8">
        <f t="shared" ca="1" si="284"/>
        <v>0</v>
      </c>
      <c r="AA833" s="8">
        <f t="shared" ca="1" si="301"/>
        <v>44</v>
      </c>
      <c r="AB833" s="8">
        <f t="shared" ca="1" si="285"/>
        <v>140</v>
      </c>
    </row>
    <row r="834" spans="1:28">
      <c r="A834" s="3">
        <v>0.71527777777777801</v>
      </c>
      <c r="B834" s="34">
        <v>44197.715277777781</v>
      </c>
      <c r="C834" s="8">
        <f t="shared" ca="1" si="302"/>
        <v>0.29098312682151761</v>
      </c>
      <c r="D834" s="8">
        <f t="shared" ca="1" si="302"/>
        <v>0.46609589613154689</v>
      </c>
      <c r="E834">
        <f t="shared" ca="1" si="286"/>
        <v>14</v>
      </c>
      <c r="F834" s="6">
        <f t="shared" ca="1" si="287"/>
        <v>9.7222222222222224E-3</v>
      </c>
      <c r="G834" t="str">
        <f t="shared" ca="1" si="288"/>
        <v>Late</v>
      </c>
      <c r="H834" s="5">
        <f t="shared" ca="1" si="289"/>
        <v>0.7250000000000002</v>
      </c>
      <c r="I834">
        <f t="shared" ca="1" si="303"/>
        <v>0.70457221291798455</v>
      </c>
      <c r="J834">
        <f t="shared" ca="1" si="303"/>
        <v>0.48375539950202684</v>
      </c>
      <c r="K834">
        <f t="shared" ca="1" si="290"/>
        <v>23</v>
      </c>
      <c r="L834" s="5">
        <f t="shared" ca="1" si="291"/>
        <v>0.74097222222222248</v>
      </c>
      <c r="M834" s="27">
        <f t="shared" ca="1" si="304"/>
        <v>0.36437173429249248</v>
      </c>
      <c r="N834" s="27">
        <f t="shared" ca="1" si="304"/>
        <v>0.79012619789685934</v>
      </c>
      <c r="O834" s="8">
        <f t="shared" ca="1" si="292"/>
        <v>368</v>
      </c>
      <c r="P834" s="6">
        <f t="shared" ca="1" si="293"/>
        <v>0.25555555555555559</v>
      </c>
      <c r="Q834" s="5">
        <f t="shared" ca="1" si="294"/>
        <v>0.99652777777777812</v>
      </c>
      <c r="R834" s="27">
        <f t="shared" ca="1" si="305"/>
        <v>0.69532341341489756</v>
      </c>
      <c r="S834" s="27">
        <f t="shared" ca="1" si="305"/>
        <v>0.26239716534098878</v>
      </c>
      <c r="T834" s="27">
        <f t="shared" ca="1" si="295"/>
        <v>13</v>
      </c>
      <c r="U834" s="5">
        <f t="shared" ca="1" si="296"/>
        <v>1.005555555555556</v>
      </c>
      <c r="V834" s="27">
        <f t="shared" ca="1" si="297"/>
        <v>418</v>
      </c>
      <c r="W834" s="35">
        <f t="shared" ca="1" si="298"/>
        <v>44198.005555555559</v>
      </c>
      <c r="X834" s="6" t="str">
        <f t="shared" ca="1" si="299"/>
        <v>Late</v>
      </c>
      <c r="Y834" s="6">
        <f t="shared" ca="1" si="300"/>
        <v>2.0833333401242271E-3</v>
      </c>
      <c r="Z834" s="8">
        <f t="shared" ca="1" si="284"/>
        <v>0</v>
      </c>
      <c r="AA834" s="8">
        <f t="shared" ca="1" si="301"/>
        <v>3</v>
      </c>
      <c r="AB834" s="8">
        <f t="shared" ca="1" si="285"/>
        <v>30</v>
      </c>
    </row>
    <row r="835" spans="1:28">
      <c r="A835" s="11">
        <v>0.71527777777777801</v>
      </c>
      <c r="B835" s="34">
        <v>44197.715277777781</v>
      </c>
      <c r="C835" s="8">
        <f t="shared" ca="1" si="302"/>
        <v>0.78791588215694619</v>
      </c>
      <c r="D835" s="8">
        <f t="shared" ca="1" si="302"/>
        <v>0.17762764002576881</v>
      </c>
      <c r="E835">
        <f t="shared" ca="1" si="286"/>
        <v>-1</v>
      </c>
      <c r="F835" s="6">
        <f t="shared" ca="1" si="287"/>
        <v>6.9444444444444447E-4</v>
      </c>
      <c r="G835" t="str">
        <f t="shared" ca="1" si="288"/>
        <v>Early Departure</v>
      </c>
      <c r="H835" s="5">
        <f t="shared" ca="1" si="289"/>
        <v>0.71458333333333357</v>
      </c>
      <c r="I835">
        <f t="shared" ca="1" si="303"/>
        <v>0.70565671871832036</v>
      </c>
      <c r="J835">
        <f t="shared" ca="1" si="303"/>
        <v>0.97415555021970646</v>
      </c>
      <c r="K835">
        <f t="shared" ca="1" si="290"/>
        <v>48</v>
      </c>
      <c r="L835" s="5">
        <f t="shared" ca="1" si="291"/>
        <v>0.7479166666666669</v>
      </c>
      <c r="M835" s="27">
        <f t="shared" ca="1" si="304"/>
        <v>0.91721615135836532</v>
      </c>
      <c r="N835" s="27">
        <f t="shared" ca="1" si="304"/>
        <v>0.71896658759234644</v>
      </c>
      <c r="O835" s="8">
        <f t="shared" ca="1" si="292"/>
        <v>361</v>
      </c>
      <c r="P835" s="6">
        <f t="shared" ca="1" si="293"/>
        <v>0.25069444444444444</v>
      </c>
      <c r="Q835" s="5">
        <f t="shared" ca="1" si="294"/>
        <v>0.99861111111111134</v>
      </c>
      <c r="R835" s="27">
        <f t="shared" ca="1" si="305"/>
        <v>0.69402733218314328</v>
      </c>
      <c r="S835" s="27">
        <f t="shared" ca="1" si="305"/>
        <v>0.23906443267786004</v>
      </c>
      <c r="T835" s="27">
        <f t="shared" ca="1" si="295"/>
        <v>12</v>
      </c>
      <c r="U835" s="5">
        <f t="shared" ca="1" si="296"/>
        <v>1.0069444444444446</v>
      </c>
      <c r="V835" s="27">
        <f t="shared" ca="1" si="297"/>
        <v>420</v>
      </c>
      <c r="W835" s="35">
        <f t="shared" ca="1" si="298"/>
        <v>44198.006944444445</v>
      </c>
      <c r="X835" s="6" t="str">
        <f t="shared" ca="1" si="299"/>
        <v>Late</v>
      </c>
      <c r="Y835" s="6">
        <f t="shared" ca="1" si="300"/>
        <v>3.4722222262644209E-3</v>
      </c>
      <c r="Z835" s="8">
        <f t="shared" ref="Z835:Z898" ca="1" si="306">HOUR(Y835)</f>
        <v>0</v>
      </c>
      <c r="AA835" s="8">
        <f t="shared" ca="1" si="301"/>
        <v>5</v>
      </c>
      <c r="AB835" s="8">
        <f t="shared" ref="AB835:AB898" ca="1" si="307">IF(X835="Early Arrival",IF(((Z835*60)+AA835)&lt;=$AF$5,((Z835*60)+AA835)*(-$AF$8),(((Z835*60)+AA835)-$AF$5)*$AF$6),((Z835*60)+AA835)*($AF$8))</f>
        <v>50</v>
      </c>
    </row>
    <row r="836" spans="1:28">
      <c r="A836" s="3">
        <v>0.71527777777777801</v>
      </c>
      <c r="B836" s="34">
        <v>44197.715277777781</v>
      </c>
      <c r="C836" s="8">
        <f t="shared" ca="1" si="302"/>
        <v>0.7447499586501003</v>
      </c>
      <c r="D836" s="8">
        <f t="shared" ca="1" si="302"/>
        <v>0.14624535963866814</v>
      </c>
      <c r="E836">
        <f t="shared" ca="1" si="286"/>
        <v>-1</v>
      </c>
      <c r="F836" s="6">
        <f t="shared" ca="1" si="287"/>
        <v>6.9444444444444447E-4</v>
      </c>
      <c r="G836" t="str">
        <f t="shared" ca="1" si="288"/>
        <v>Early Departure</v>
      </c>
      <c r="H836" s="5">
        <f t="shared" ca="1" si="289"/>
        <v>0.71458333333333357</v>
      </c>
      <c r="I836">
        <f t="shared" ca="1" si="303"/>
        <v>8.9673532199283645E-3</v>
      </c>
      <c r="J836">
        <f t="shared" ca="1" si="303"/>
        <v>0.59236213796792869</v>
      </c>
      <c r="K836">
        <f t="shared" ca="1" si="290"/>
        <v>24</v>
      </c>
      <c r="L836" s="5">
        <f t="shared" ca="1" si="291"/>
        <v>0.73125000000000029</v>
      </c>
      <c r="M836" s="27">
        <f t="shared" ca="1" si="304"/>
        <v>0.57350521133636556</v>
      </c>
      <c r="N836" s="27">
        <f t="shared" ca="1" si="304"/>
        <v>0.73282566496357948</v>
      </c>
      <c r="O836" s="8">
        <f t="shared" ca="1" si="292"/>
        <v>362</v>
      </c>
      <c r="P836" s="6">
        <f t="shared" ca="1" si="293"/>
        <v>0.25138888888888888</v>
      </c>
      <c r="Q836" s="5">
        <f t="shared" ca="1" si="294"/>
        <v>0.98263888888888917</v>
      </c>
      <c r="R836" s="27">
        <f t="shared" ca="1" si="305"/>
        <v>0.51407010962143529</v>
      </c>
      <c r="S836" s="27">
        <f t="shared" ca="1" si="305"/>
        <v>0.10090975497414911</v>
      </c>
      <c r="T836" s="27">
        <f t="shared" ca="1" si="295"/>
        <v>9</v>
      </c>
      <c r="U836" s="5">
        <f t="shared" ca="1" si="296"/>
        <v>0.98888888888888915</v>
      </c>
      <c r="V836" s="27">
        <f t="shared" ca="1" si="297"/>
        <v>394</v>
      </c>
      <c r="W836" s="35">
        <f t="shared" ca="1" si="298"/>
        <v>44197.988888888889</v>
      </c>
      <c r="X836" s="6" t="str">
        <f t="shared" ca="1" si="299"/>
        <v>Early Arrival</v>
      </c>
      <c r="Y836" s="6">
        <f t="shared" ca="1" si="300"/>
        <v>1.4583333329937886E-2</v>
      </c>
      <c r="Z836" s="8">
        <f t="shared" ca="1" si="306"/>
        <v>0</v>
      </c>
      <c r="AA836" s="8">
        <f t="shared" ca="1" si="301"/>
        <v>21</v>
      </c>
      <c r="AB836" s="8">
        <f t="shared" ca="1" si="307"/>
        <v>-210</v>
      </c>
    </row>
    <row r="837" spans="1:28">
      <c r="A837" s="11">
        <v>0.71527777777777801</v>
      </c>
      <c r="B837" s="34">
        <v>44197.715277777781</v>
      </c>
      <c r="C837" s="8">
        <f t="shared" ca="1" si="302"/>
        <v>0.80781751918315181</v>
      </c>
      <c r="D837" s="8">
        <f t="shared" ca="1" si="302"/>
        <v>0.87566309046747659</v>
      </c>
      <c r="E837">
        <f t="shared" ca="1" si="286"/>
        <v>-7</v>
      </c>
      <c r="F837" s="6">
        <f t="shared" ca="1" si="287"/>
        <v>4.8611111111111112E-3</v>
      </c>
      <c r="G837" t="str">
        <f t="shared" ca="1" si="288"/>
        <v>Early Departure</v>
      </c>
      <c r="H837" s="5">
        <f t="shared" ca="1" si="289"/>
        <v>0.71041666666666692</v>
      </c>
      <c r="I837">
        <f t="shared" ca="1" si="303"/>
        <v>0.78547213590077336</v>
      </c>
      <c r="J837">
        <f t="shared" ca="1" si="303"/>
        <v>0.80037155748062372</v>
      </c>
      <c r="K837">
        <f t="shared" ca="1" si="290"/>
        <v>35</v>
      </c>
      <c r="L837" s="5">
        <f t="shared" ca="1" si="291"/>
        <v>0.7347222222222225</v>
      </c>
      <c r="M837" s="27">
        <f t="shared" ca="1" si="304"/>
        <v>0.43275066256607708</v>
      </c>
      <c r="N837" s="27">
        <f t="shared" ca="1" si="304"/>
        <v>0.38745470717272645</v>
      </c>
      <c r="O837" s="8">
        <f t="shared" ca="1" si="292"/>
        <v>337</v>
      </c>
      <c r="P837" s="6">
        <f t="shared" ca="1" si="293"/>
        <v>0.23402777777777781</v>
      </c>
      <c r="Q837" s="5">
        <f t="shared" ca="1" si="294"/>
        <v>0.96875000000000033</v>
      </c>
      <c r="R837" s="27">
        <f t="shared" ca="1" si="305"/>
        <v>0.92140491510422495</v>
      </c>
      <c r="S837" s="27">
        <f t="shared" ca="1" si="305"/>
        <v>0.59868531474487585</v>
      </c>
      <c r="T837" s="27">
        <f t="shared" ca="1" si="295"/>
        <v>24</v>
      </c>
      <c r="U837" s="5">
        <f t="shared" ca="1" si="296"/>
        <v>0.98541666666666705</v>
      </c>
      <c r="V837" s="27">
        <f t="shared" ca="1" si="297"/>
        <v>389</v>
      </c>
      <c r="W837" s="35">
        <f t="shared" ca="1" si="298"/>
        <v>44197.98541666667</v>
      </c>
      <c r="X837" s="6" t="str">
        <f t="shared" ca="1" si="299"/>
        <v>Early Arrival</v>
      </c>
      <c r="Y837" s="6">
        <f t="shared" ca="1" si="300"/>
        <v>1.805555554892635E-2</v>
      </c>
      <c r="Z837" s="8">
        <f t="shared" ca="1" si="306"/>
        <v>0</v>
      </c>
      <c r="AA837" s="8">
        <f t="shared" ca="1" si="301"/>
        <v>26</v>
      </c>
      <c r="AB837" s="8">
        <f t="shared" ca="1" si="307"/>
        <v>-260</v>
      </c>
    </row>
    <row r="838" spans="1:28">
      <c r="A838" s="3">
        <v>0.71527777777777801</v>
      </c>
      <c r="B838" s="34">
        <v>44197.715277777781</v>
      </c>
      <c r="C838" s="8">
        <f t="shared" ca="1" si="302"/>
        <v>0.34165427853245101</v>
      </c>
      <c r="D838" s="8">
        <f t="shared" ca="1" si="302"/>
        <v>0.81258257202558692</v>
      </c>
      <c r="E838">
        <f t="shared" ca="1" si="286"/>
        <v>37</v>
      </c>
      <c r="F838" s="6">
        <f t="shared" ca="1" si="287"/>
        <v>2.5694444444444447E-2</v>
      </c>
      <c r="G838" t="str">
        <f t="shared" ca="1" si="288"/>
        <v>Late</v>
      </c>
      <c r="H838" s="5">
        <f t="shared" ca="1" si="289"/>
        <v>0.74097222222222248</v>
      </c>
      <c r="I838">
        <f t="shared" ca="1" si="303"/>
        <v>0.3663434539353676</v>
      </c>
      <c r="J838">
        <f t="shared" ca="1" si="303"/>
        <v>0.2434357620084463</v>
      </c>
      <c r="K838">
        <f t="shared" ca="1" si="290"/>
        <v>16</v>
      </c>
      <c r="L838" s="5">
        <f t="shared" ca="1" si="291"/>
        <v>0.75208333333333355</v>
      </c>
      <c r="M838" s="27">
        <f t="shared" ca="1" si="304"/>
        <v>0.9183239867293439</v>
      </c>
      <c r="N838" s="27">
        <f t="shared" ca="1" si="304"/>
        <v>0.70080645547885834</v>
      </c>
      <c r="O838" s="8">
        <f t="shared" ca="1" si="292"/>
        <v>359</v>
      </c>
      <c r="P838" s="6">
        <f t="shared" ca="1" si="293"/>
        <v>0.24930555555555556</v>
      </c>
      <c r="Q838" s="5">
        <f t="shared" ca="1" si="294"/>
        <v>1.0013888888888891</v>
      </c>
      <c r="R838" s="27">
        <f t="shared" ca="1" si="305"/>
        <v>0.44464617917831384</v>
      </c>
      <c r="S838" s="27">
        <f t="shared" ca="1" si="305"/>
        <v>0.10068454294305929</v>
      </c>
      <c r="T838" s="27">
        <f t="shared" ca="1" si="295"/>
        <v>9</v>
      </c>
      <c r="U838" s="5">
        <f t="shared" ca="1" si="296"/>
        <v>1.0076388888888892</v>
      </c>
      <c r="V838" s="27">
        <f t="shared" ca="1" si="297"/>
        <v>421</v>
      </c>
      <c r="W838" s="35">
        <f t="shared" ca="1" si="298"/>
        <v>44198.007638888892</v>
      </c>
      <c r="X838" s="6" t="str">
        <f t="shared" ca="1" si="299"/>
        <v>Late</v>
      </c>
      <c r="Y838" s="6">
        <f t="shared" ca="1" si="300"/>
        <v>4.1666666729724966E-3</v>
      </c>
      <c r="Z838" s="8">
        <f t="shared" ca="1" si="306"/>
        <v>0</v>
      </c>
      <c r="AA838" s="8">
        <f t="shared" ca="1" si="301"/>
        <v>6</v>
      </c>
      <c r="AB838" s="8">
        <f t="shared" ca="1" si="307"/>
        <v>60</v>
      </c>
    </row>
    <row r="839" spans="1:28">
      <c r="A839" s="11">
        <v>0.71527777777777801</v>
      </c>
      <c r="B839" s="34">
        <v>44197.715277777781</v>
      </c>
      <c r="C839" s="8">
        <f t="shared" ca="1" si="302"/>
        <v>0.64485955128109407</v>
      </c>
      <c r="D839" s="8">
        <f t="shared" ca="1" si="302"/>
        <v>0.27231895074742818</v>
      </c>
      <c r="E839">
        <f t="shared" ca="1" si="286"/>
        <v>-1</v>
      </c>
      <c r="F839" s="6">
        <f t="shared" ca="1" si="287"/>
        <v>6.9444444444444447E-4</v>
      </c>
      <c r="G839" t="str">
        <f t="shared" ca="1" si="288"/>
        <v>Early Departure</v>
      </c>
      <c r="H839" s="5">
        <f t="shared" ca="1" si="289"/>
        <v>0.71458333333333357</v>
      </c>
      <c r="I839">
        <f t="shared" ca="1" si="303"/>
        <v>0.10588603006789155</v>
      </c>
      <c r="J839">
        <f t="shared" ca="1" si="303"/>
        <v>0.76206310306823155</v>
      </c>
      <c r="K839">
        <f t="shared" ca="1" si="290"/>
        <v>27</v>
      </c>
      <c r="L839" s="5">
        <f t="shared" ca="1" si="291"/>
        <v>0.73333333333333361</v>
      </c>
      <c r="M839" s="27">
        <f t="shared" ca="1" si="304"/>
        <v>0.82595158867773477</v>
      </c>
      <c r="N839" s="27">
        <f t="shared" ca="1" si="304"/>
        <v>0.31998049341278911</v>
      </c>
      <c r="O839" s="8">
        <f t="shared" ca="1" si="292"/>
        <v>333</v>
      </c>
      <c r="P839" s="6">
        <f t="shared" ca="1" si="293"/>
        <v>0.23124999999999998</v>
      </c>
      <c r="Q839" s="5">
        <f t="shared" ca="1" si="294"/>
        <v>0.96458333333333357</v>
      </c>
      <c r="R839" s="27">
        <f t="shared" ca="1" si="305"/>
        <v>0.15252432912518354</v>
      </c>
      <c r="S839" s="27">
        <f t="shared" ca="1" si="305"/>
        <v>0.19874632399906744</v>
      </c>
      <c r="T839" s="27">
        <f t="shared" ca="1" si="295"/>
        <v>11</v>
      </c>
      <c r="U839" s="5">
        <f t="shared" ca="1" si="296"/>
        <v>0.97222222222222243</v>
      </c>
      <c r="V839" s="27">
        <f t="shared" ca="1" si="297"/>
        <v>370</v>
      </c>
      <c r="W839" s="35">
        <f t="shared" ca="1" si="298"/>
        <v>44197.972222222226</v>
      </c>
      <c r="X839" s="6" t="str">
        <f t="shared" ca="1" si="299"/>
        <v>Early Arrival</v>
      </c>
      <c r="Y839" s="6">
        <f t="shared" ca="1" si="300"/>
        <v>3.1249999992724042E-2</v>
      </c>
      <c r="Z839" s="8">
        <f t="shared" ca="1" si="306"/>
        <v>0</v>
      </c>
      <c r="AA839" s="8">
        <f t="shared" ca="1" si="301"/>
        <v>45</v>
      </c>
      <c r="AB839" s="8">
        <f t="shared" ca="1" si="307"/>
        <v>150</v>
      </c>
    </row>
    <row r="840" spans="1:28">
      <c r="A840" s="3">
        <v>0.71527777777777801</v>
      </c>
      <c r="B840" s="34">
        <v>44197.715277777781</v>
      </c>
      <c r="C840" s="8">
        <f t="shared" ca="1" si="302"/>
        <v>0.82834159712230859</v>
      </c>
      <c r="D840" s="8">
        <f t="shared" ca="1" si="302"/>
        <v>0.98804045415569741</v>
      </c>
      <c r="E840">
        <f t="shared" ca="1" si="286"/>
        <v>-14</v>
      </c>
      <c r="F840" s="6">
        <f t="shared" ca="1" si="287"/>
        <v>9.7222222222222224E-3</v>
      </c>
      <c r="G840" t="str">
        <f t="shared" ca="1" si="288"/>
        <v>Early Departure</v>
      </c>
      <c r="H840" s="5">
        <f t="shared" ca="1" si="289"/>
        <v>0.70555555555555582</v>
      </c>
      <c r="I840">
        <f t="shared" ca="1" si="303"/>
        <v>0.64618620991096476</v>
      </c>
      <c r="J840">
        <f t="shared" ca="1" si="303"/>
        <v>0.3578340892423979</v>
      </c>
      <c r="K840">
        <f t="shared" ca="1" si="290"/>
        <v>19</v>
      </c>
      <c r="L840" s="5">
        <f t="shared" ca="1" si="291"/>
        <v>0.71875000000000022</v>
      </c>
      <c r="M840" s="27">
        <f t="shared" ca="1" si="304"/>
        <v>0.59285441353826496</v>
      </c>
      <c r="N840" s="27">
        <f t="shared" ca="1" si="304"/>
        <v>0.58028958354092641</v>
      </c>
      <c r="O840" s="8">
        <f t="shared" ca="1" si="292"/>
        <v>350</v>
      </c>
      <c r="P840" s="6">
        <f t="shared" ca="1" si="293"/>
        <v>0.24305555555555555</v>
      </c>
      <c r="Q840" s="5">
        <f t="shared" ca="1" si="294"/>
        <v>0.9618055555555558</v>
      </c>
      <c r="R840" s="27">
        <f t="shared" ca="1" si="305"/>
        <v>0.84436957458777684</v>
      </c>
      <c r="S840" s="27">
        <f t="shared" ca="1" si="305"/>
        <v>0.16242399072626312</v>
      </c>
      <c r="T840" s="27">
        <f t="shared" ca="1" si="295"/>
        <v>10</v>
      </c>
      <c r="U840" s="5">
        <f t="shared" ca="1" si="296"/>
        <v>0.96875000000000022</v>
      </c>
      <c r="V840" s="27">
        <f t="shared" ca="1" si="297"/>
        <v>365</v>
      </c>
      <c r="W840" s="35">
        <f t="shared" ca="1" si="298"/>
        <v>44197.96875</v>
      </c>
      <c r="X840" s="6" t="str">
        <f t="shared" ca="1" si="299"/>
        <v>Early Arrival</v>
      </c>
      <c r="Y840" s="6">
        <f t="shared" ca="1" si="300"/>
        <v>3.4722222218988463E-2</v>
      </c>
      <c r="Z840" s="8">
        <f t="shared" ca="1" si="306"/>
        <v>0</v>
      </c>
      <c r="AA840" s="8">
        <f t="shared" ca="1" si="301"/>
        <v>50</v>
      </c>
      <c r="AB840" s="8">
        <f t="shared" ca="1" si="307"/>
        <v>200</v>
      </c>
    </row>
    <row r="841" spans="1:28">
      <c r="A841" s="11">
        <v>0.71527777777777801</v>
      </c>
      <c r="B841" s="34">
        <v>44197.715277777781</v>
      </c>
      <c r="C841" s="8">
        <f t="shared" ca="1" si="302"/>
        <v>0.25792330261634078</v>
      </c>
      <c r="D841" s="8">
        <f t="shared" ca="1" si="302"/>
        <v>0.2997862453455864</v>
      </c>
      <c r="E841">
        <f t="shared" ca="1" si="286"/>
        <v>8</v>
      </c>
      <c r="F841" s="6">
        <f t="shared" ca="1" si="287"/>
        <v>5.5555555555555558E-3</v>
      </c>
      <c r="G841" t="str">
        <f t="shared" ca="1" si="288"/>
        <v>Late</v>
      </c>
      <c r="H841" s="5">
        <f t="shared" ca="1" si="289"/>
        <v>0.72083333333333355</v>
      </c>
      <c r="I841">
        <f t="shared" ca="1" si="303"/>
        <v>0.69048640073467071</v>
      </c>
      <c r="J841">
        <f t="shared" ca="1" si="303"/>
        <v>6.6867162474502972E-2</v>
      </c>
      <c r="K841">
        <f t="shared" ca="1" si="290"/>
        <v>12</v>
      </c>
      <c r="L841" s="5">
        <f t="shared" ca="1" si="291"/>
        <v>0.72916666666666685</v>
      </c>
      <c r="M841" s="27">
        <f t="shared" ca="1" si="304"/>
        <v>0.11593445907430555</v>
      </c>
      <c r="N841" s="27">
        <f t="shared" ca="1" si="304"/>
        <v>4.4143359602079046E-2</v>
      </c>
      <c r="O841" s="8">
        <f t="shared" ca="1" si="292"/>
        <v>310</v>
      </c>
      <c r="P841" s="6">
        <f t="shared" ca="1" si="293"/>
        <v>0.21527777777777779</v>
      </c>
      <c r="Q841" s="5">
        <f t="shared" ca="1" si="294"/>
        <v>0.94444444444444464</v>
      </c>
      <c r="R841" s="27">
        <f t="shared" ca="1" si="305"/>
        <v>9.0417132344887352E-2</v>
      </c>
      <c r="S841" s="27">
        <f t="shared" ca="1" si="305"/>
        <v>0.71780900537340175</v>
      </c>
      <c r="T841" s="27">
        <f t="shared" ca="1" si="295"/>
        <v>29</v>
      </c>
      <c r="U841" s="5">
        <f t="shared" ca="1" si="296"/>
        <v>0.96458333333333357</v>
      </c>
      <c r="V841" s="27">
        <f t="shared" ca="1" si="297"/>
        <v>359</v>
      </c>
      <c r="W841" s="35">
        <f t="shared" ca="1" si="298"/>
        <v>44197.964583333334</v>
      </c>
      <c r="X841" s="6" t="str">
        <f t="shared" ca="1" si="299"/>
        <v>Early Arrival</v>
      </c>
      <c r="Y841" s="6">
        <f t="shared" ca="1" si="300"/>
        <v>3.8888888884685002E-2</v>
      </c>
      <c r="Z841" s="8">
        <f t="shared" ca="1" si="306"/>
        <v>0</v>
      </c>
      <c r="AA841" s="8">
        <f t="shared" ca="1" si="301"/>
        <v>56</v>
      </c>
      <c r="AB841" s="8">
        <f t="shared" ca="1" si="307"/>
        <v>260</v>
      </c>
    </row>
    <row r="842" spans="1:28">
      <c r="A842" s="3">
        <v>0.71527777777777801</v>
      </c>
      <c r="B842" s="34">
        <v>44197.715277777781</v>
      </c>
      <c r="C842" s="8">
        <f t="shared" ca="1" si="302"/>
        <v>0.77758683677023821</v>
      </c>
      <c r="D842" s="8">
        <f t="shared" ca="1" si="302"/>
        <v>0.86767417005525094</v>
      </c>
      <c r="E842">
        <f t="shared" ca="1" si="286"/>
        <v>-6</v>
      </c>
      <c r="F842" s="6">
        <f t="shared" ca="1" si="287"/>
        <v>4.1666666666666666E-3</v>
      </c>
      <c r="G842" t="str">
        <f t="shared" ca="1" si="288"/>
        <v>Early Departure</v>
      </c>
      <c r="H842" s="5">
        <f t="shared" ca="1" si="289"/>
        <v>0.71111111111111136</v>
      </c>
      <c r="I842">
        <f t="shared" ca="1" si="303"/>
        <v>0.43690860877403526</v>
      </c>
      <c r="J842">
        <f t="shared" ca="1" si="303"/>
        <v>1.0512343299195481E-2</v>
      </c>
      <c r="K842">
        <f t="shared" ca="1" si="290"/>
        <v>11</v>
      </c>
      <c r="L842" s="5">
        <f t="shared" ca="1" si="291"/>
        <v>0.71875000000000022</v>
      </c>
      <c r="M842" s="27">
        <f t="shared" ca="1" si="304"/>
        <v>3.2173649145782135E-2</v>
      </c>
      <c r="N842" s="27">
        <f t="shared" ca="1" si="304"/>
        <v>0.10620785464518667</v>
      </c>
      <c r="O842" s="8">
        <f t="shared" ca="1" si="292"/>
        <v>318</v>
      </c>
      <c r="P842" s="6">
        <f t="shared" ca="1" si="293"/>
        <v>0.22083333333333333</v>
      </c>
      <c r="Q842" s="5">
        <f t="shared" ca="1" si="294"/>
        <v>0.93958333333333355</v>
      </c>
      <c r="R842" s="27">
        <f t="shared" ca="1" si="305"/>
        <v>0.53762832028516805</v>
      </c>
      <c r="S842" s="27">
        <f t="shared" ca="1" si="305"/>
        <v>0.94889361297083497</v>
      </c>
      <c r="T842" s="27">
        <f t="shared" ca="1" si="295"/>
        <v>45</v>
      </c>
      <c r="U842" s="5">
        <f t="shared" ca="1" si="296"/>
        <v>0.97083333333333355</v>
      </c>
      <c r="V842" s="27">
        <f t="shared" ca="1" si="297"/>
        <v>368</v>
      </c>
      <c r="W842" s="35">
        <f t="shared" ca="1" si="298"/>
        <v>44197.97083333334</v>
      </c>
      <c r="X842" s="6" t="str">
        <f t="shared" ca="1" si="299"/>
        <v>Early Arrival</v>
      </c>
      <c r="Y842" s="6">
        <f t="shared" ca="1" si="300"/>
        <v>3.2638888878864236E-2</v>
      </c>
      <c r="Z842" s="8">
        <f t="shared" ca="1" si="306"/>
        <v>0</v>
      </c>
      <c r="AA842" s="8">
        <f t="shared" ca="1" si="301"/>
        <v>47</v>
      </c>
      <c r="AB842" s="8">
        <f t="shared" ca="1" si="307"/>
        <v>170</v>
      </c>
    </row>
    <row r="843" spans="1:28">
      <c r="A843" s="11">
        <v>0.71527777777777801</v>
      </c>
      <c r="B843" s="34">
        <v>44197.715277777781</v>
      </c>
      <c r="C843" s="8">
        <f t="shared" ca="1" si="302"/>
        <v>0.56409547943409488</v>
      </c>
      <c r="D843" s="8">
        <f t="shared" ca="1" si="302"/>
        <v>0.56585954604685551</v>
      </c>
      <c r="E843">
        <f t="shared" ref="E843:E906" ca="1" si="308">VALUE(IF(C843&lt;$AG$14,ROUND((-LN(1-D843)/$AF$12),0),IF(AND(C843&gt;=$AG$14,C843&lt;$AG$15),-ROUND((-LN(1-D843)/$AF$13),0),0)))</f>
        <v>-3</v>
      </c>
      <c r="F843" s="6">
        <f t="shared" ref="F843:F906" ca="1" si="309">TIME(QUOTIENT(E843,60),IF(E843&gt;0,(E843-(QUOTIENT(E843,60)*60)),((-E843)-(QUOTIENT(E843,60)*60))),0)</f>
        <v>2.0833333333333333E-3</v>
      </c>
      <c r="G843" t="str">
        <f t="shared" ref="G843:G906" ca="1" si="310">IF(E843&lt;0,"Early Departure",IF(E843=0,"On Time","Late"))</f>
        <v>Early Departure</v>
      </c>
      <c r="H843" s="5">
        <f t="shared" ref="H843:H906" ca="1" si="311">IF(G843="Late",A843+F843,IF(G843="Early Departure",A843-F843,A843))</f>
        <v>0.71319444444444469</v>
      </c>
      <c r="I843">
        <f t="shared" ca="1" si="303"/>
        <v>0.44659836774495398</v>
      </c>
      <c r="J843">
        <f t="shared" ca="1" si="303"/>
        <v>0.58677516440049693</v>
      </c>
      <c r="K843">
        <f t="shared" ref="K843:K906" ca="1" si="312">ROUND(IF(($AF$28-$AF$26)/($AF$27-$AF$26)&gt;=I843,(SQRT(J843*(($AF$27-$AF$26)*($AF$28-$AF$26))))+$AF$26,($AF$27-SQRT((1-J843)*($AF$27-$AF$26)*($AF$27-$AF$28)))),0)</f>
        <v>26</v>
      </c>
      <c r="L843" s="5">
        <f t="shared" ref="L843:L906" ca="1" si="313">H843+TIME(0,K843,0)</f>
        <v>0.73125000000000029</v>
      </c>
      <c r="M843" s="27">
        <f t="shared" ca="1" si="304"/>
        <v>0.23201943999712771</v>
      </c>
      <c r="N843" s="27">
        <f t="shared" ca="1" si="304"/>
        <v>0.89474560830694227</v>
      </c>
      <c r="O843" s="8">
        <f t="shared" ref="O843:O906" ca="1" si="314">ROUND(IF(($AF$22-$AF$20)/($AF$21-$AF$20)&gt;=M843,(SQRT(N843*(($AF$21-$AF$20)*($AF$22-$AF$20))))+$AF$20,($AF$21-SQRT((1-N843)*($AF$21-$AF$20)*($AF$21-$AF$22)))),0)</f>
        <v>358</v>
      </c>
      <c r="P843" s="6">
        <f t="shared" ref="P843:P906" ca="1" si="315">TIME(QUOTIENT(O843,60),O843-(QUOTIENT(O843,60)*60),0)</f>
        <v>0.24861111111111112</v>
      </c>
      <c r="Q843" s="5">
        <f t="shared" ref="Q843:Q906" ca="1" si="316">L843+P843</f>
        <v>0.9798611111111114</v>
      </c>
      <c r="R843" s="27">
        <f t="shared" ca="1" si="305"/>
        <v>0.81211464762348629</v>
      </c>
      <c r="S843" s="27">
        <f t="shared" ca="1" si="305"/>
        <v>0.60155705026024586</v>
      </c>
      <c r="T843" s="27">
        <f t="shared" ref="T843:T906" ca="1" si="317">ROUND(IF(($AF$34-$AF$32)/($AF$33-$AF$32)&gt;=R843,(SQRT(S843*(($AF$33-$AF$32)*($AF$34-$AF$32))))+$AF$32,($AF$33-SQRT((1-S843)*($AF$33-$AF$32)*($AF$33-$AF$34)))),0)</f>
        <v>24</v>
      </c>
      <c r="U843" s="5">
        <f t="shared" ref="U843:U906" ca="1" si="318">Q843+TIME(0,T843,0)</f>
        <v>0.99652777777777812</v>
      </c>
      <c r="V843" s="27">
        <f t="shared" ref="V843:V906" ca="1" si="319">SUM(T843,O843,K843,E843)</f>
        <v>405</v>
      </c>
      <c r="W843" s="35">
        <f t="shared" ref="W843:W906" ca="1" si="320">B843+TIME(0,V843,0)</f>
        <v>44197.996527777781</v>
      </c>
      <c r="X843" s="6" t="str">
        <f t="shared" ref="X843:X906" ca="1" si="321">IF($AF$7=W843,"On Time",IF($AF$7&gt;W843,"Early Arrival","Late"))</f>
        <v>Early Arrival</v>
      </c>
      <c r="Y843" s="6">
        <f t="shared" ref="Y843:Y906" ca="1" si="322">IF(X843="On Time",0,IF(X843="Early Arrival",$AF$7-W843,W843-$AF$7))</f>
        <v>6.9444444379769266E-3</v>
      </c>
      <c r="Z843" s="8">
        <f t="shared" ca="1" si="306"/>
        <v>0</v>
      </c>
      <c r="AA843" s="8">
        <f t="shared" ref="AA843:AA906" ca="1" si="323">MINUTE(Y843)</f>
        <v>10</v>
      </c>
      <c r="AB843" s="8">
        <f t="shared" ca="1" si="307"/>
        <v>-100</v>
      </c>
    </row>
    <row r="844" spans="1:28">
      <c r="A844" s="3">
        <v>0.71527777777777801</v>
      </c>
      <c r="B844" s="34">
        <v>44197.715277777781</v>
      </c>
      <c r="C844" s="8">
        <f t="shared" ca="1" si="302"/>
        <v>0.51792220362988872</v>
      </c>
      <c r="D844" s="8">
        <f t="shared" ca="1" si="302"/>
        <v>0.63308882077921735</v>
      </c>
      <c r="E844">
        <f t="shared" ca="1" si="308"/>
        <v>22</v>
      </c>
      <c r="F844" s="6">
        <f t="shared" ca="1" si="309"/>
        <v>1.5277777777777777E-2</v>
      </c>
      <c r="G844" t="str">
        <f t="shared" ca="1" si="310"/>
        <v>Late</v>
      </c>
      <c r="H844" s="5">
        <f t="shared" ca="1" si="311"/>
        <v>0.73055555555555574</v>
      </c>
      <c r="I844">
        <f t="shared" ca="1" si="303"/>
        <v>0.76162071447021817</v>
      </c>
      <c r="J844">
        <f t="shared" ca="1" si="303"/>
        <v>0.55349236325426787</v>
      </c>
      <c r="K844">
        <f t="shared" ca="1" si="312"/>
        <v>25</v>
      </c>
      <c r="L844" s="5">
        <f t="shared" ca="1" si="313"/>
        <v>0.7479166666666669</v>
      </c>
      <c r="M844" s="27">
        <f t="shared" ca="1" si="304"/>
        <v>0.64096549173505246</v>
      </c>
      <c r="N844" s="27">
        <f t="shared" ca="1" si="304"/>
        <v>0.73368321930809322</v>
      </c>
      <c r="O844" s="8">
        <f t="shared" ca="1" si="314"/>
        <v>362</v>
      </c>
      <c r="P844" s="6">
        <f t="shared" ca="1" si="315"/>
        <v>0.25138888888888888</v>
      </c>
      <c r="Q844" s="5">
        <f t="shared" ca="1" si="316"/>
        <v>0.99930555555555578</v>
      </c>
      <c r="R844" s="27">
        <f t="shared" ca="1" si="305"/>
        <v>0.69409261079550999</v>
      </c>
      <c r="S844" s="27">
        <f t="shared" ca="1" si="305"/>
        <v>0.83929801307942942</v>
      </c>
      <c r="T844" s="27">
        <f t="shared" ca="1" si="317"/>
        <v>36</v>
      </c>
      <c r="U844" s="5">
        <f t="shared" ca="1" si="318"/>
        <v>1.0243055555555558</v>
      </c>
      <c r="V844" s="27">
        <f t="shared" ca="1" si="319"/>
        <v>445</v>
      </c>
      <c r="W844" s="35">
        <f t="shared" ca="1" si="320"/>
        <v>44198.024305555562</v>
      </c>
      <c r="X844" s="6" t="str">
        <f t="shared" ca="1" si="321"/>
        <v>Late</v>
      </c>
      <c r="Y844" s="6">
        <f t="shared" ca="1" si="322"/>
        <v>2.083333334303461E-2</v>
      </c>
      <c r="Z844" s="8">
        <f t="shared" ca="1" si="306"/>
        <v>0</v>
      </c>
      <c r="AA844" s="8">
        <f t="shared" ca="1" si="323"/>
        <v>30</v>
      </c>
      <c r="AB844" s="8">
        <f t="shared" ca="1" si="307"/>
        <v>300</v>
      </c>
    </row>
    <row r="845" spans="1:28">
      <c r="A845" s="11">
        <v>0.71527777777777801</v>
      </c>
      <c r="B845" s="34">
        <v>44197.715277777781</v>
      </c>
      <c r="C845" s="8">
        <f t="shared" ca="1" si="302"/>
        <v>0.13154788582669519</v>
      </c>
      <c r="D845" s="8">
        <f t="shared" ca="1" si="302"/>
        <v>0.74449382535586472</v>
      </c>
      <c r="E845">
        <f t="shared" ca="1" si="308"/>
        <v>30</v>
      </c>
      <c r="F845" s="6">
        <f t="shared" ca="1" si="309"/>
        <v>2.0833333333333332E-2</v>
      </c>
      <c r="G845" t="str">
        <f t="shared" ca="1" si="310"/>
        <v>Late</v>
      </c>
      <c r="H845" s="5">
        <f t="shared" ca="1" si="311"/>
        <v>0.73611111111111138</v>
      </c>
      <c r="I845">
        <f t="shared" ca="1" si="303"/>
        <v>0.41774723332712826</v>
      </c>
      <c r="J845">
        <f t="shared" ca="1" si="303"/>
        <v>0.37199190152872474</v>
      </c>
      <c r="K845">
        <f t="shared" ca="1" si="312"/>
        <v>20</v>
      </c>
      <c r="L845" s="5">
        <f t="shared" ca="1" si="313"/>
        <v>0.75000000000000022</v>
      </c>
      <c r="M845" s="27">
        <f t="shared" ca="1" si="304"/>
        <v>0.4529209179796776</v>
      </c>
      <c r="N845" s="27">
        <f t="shared" ca="1" si="304"/>
        <v>0.14662029549854749</v>
      </c>
      <c r="O845" s="8">
        <f t="shared" ca="1" si="314"/>
        <v>324</v>
      </c>
      <c r="P845" s="6">
        <f t="shared" ca="1" si="315"/>
        <v>0.22500000000000001</v>
      </c>
      <c r="Q845" s="5">
        <f t="shared" ca="1" si="316"/>
        <v>0.9750000000000002</v>
      </c>
      <c r="R845" s="27">
        <f t="shared" ca="1" si="305"/>
        <v>0.80308576907899654</v>
      </c>
      <c r="S845" s="27">
        <f t="shared" ca="1" si="305"/>
        <v>0.66415409684823401</v>
      </c>
      <c r="T845" s="27">
        <f t="shared" ca="1" si="317"/>
        <v>27</v>
      </c>
      <c r="U845" s="5">
        <f t="shared" ca="1" si="318"/>
        <v>0.99375000000000024</v>
      </c>
      <c r="V845" s="27">
        <f t="shared" ca="1" si="319"/>
        <v>401</v>
      </c>
      <c r="W845" s="35">
        <f t="shared" ca="1" si="320"/>
        <v>44197.993750000001</v>
      </c>
      <c r="X845" s="6" t="str">
        <f t="shared" ca="1" si="321"/>
        <v>Early Arrival</v>
      </c>
      <c r="Y845" s="6">
        <f t="shared" ca="1" si="322"/>
        <v>9.7222222175332718E-3</v>
      </c>
      <c r="Z845" s="8">
        <f t="shared" ca="1" si="306"/>
        <v>0</v>
      </c>
      <c r="AA845" s="8">
        <f t="shared" ca="1" si="323"/>
        <v>14</v>
      </c>
      <c r="AB845" s="8">
        <f t="shared" ca="1" si="307"/>
        <v>-140</v>
      </c>
    </row>
    <row r="846" spans="1:28">
      <c r="A846" s="3">
        <v>0.71527777777777801</v>
      </c>
      <c r="B846" s="34">
        <v>44197.715277777781</v>
      </c>
      <c r="C846" s="8">
        <f t="shared" ca="1" si="302"/>
        <v>0.12373330646561675</v>
      </c>
      <c r="D846" s="8">
        <f t="shared" ca="1" si="302"/>
        <v>0.6649506518802103</v>
      </c>
      <c r="E846">
        <f t="shared" ca="1" si="308"/>
        <v>24</v>
      </c>
      <c r="F846" s="6">
        <f t="shared" ca="1" si="309"/>
        <v>1.6666666666666666E-2</v>
      </c>
      <c r="G846" t="str">
        <f t="shared" ca="1" si="310"/>
        <v>Late</v>
      </c>
      <c r="H846" s="5">
        <f t="shared" ca="1" si="311"/>
        <v>0.73194444444444473</v>
      </c>
      <c r="I846">
        <f t="shared" ca="1" si="303"/>
        <v>0.83110355918418699</v>
      </c>
      <c r="J846">
        <f t="shared" ca="1" si="303"/>
        <v>0.56785822895783511</v>
      </c>
      <c r="K846">
        <f t="shared" ca="1" si="312"/>
        <v>26</v>
      </c>
      <c r="L846" s="5">
        <f t="shared" ca="1" si="313"/>
        <v>0.75000000000000033</v>
      </c>
      <c r="M846" s="27">
        <f t="shared" ca="1" si="304"/>
        <v>0.5880017100960041</v>
      </c>
      <c r="N846" s="27">
        <f t="shared" ca="1" si="304"/>
        <v>0.47869117191911337</v>
      </c>
      <c r="O846" s="8">
        <f t="shared" ca="1" si="314"/>
        <v>343</v>
      </c>
      <c r="P846" s="6">
        <f t="shared" ca="1" si="315"/>
        <v>0.23819444444444446</v>
      </c>
      <c r="Q846" s="5">
        <f t="shared" ca="1" si="316"/>
        <v>0.98819444444444482</v>
      </c>
      <c r="R846" s="27">
        <f t="shared" ca="1" si="305"/>
        <v>0.28428846309622613</v>
      </c>
      <c r="S846" s="27">
        <f t="shared" ca="1" si="305"/>
        <v>0.49075048062345272</v>
      </c>
      <c r="T846" s="27">
        <f t="shared" ca="1" si="317"/>
        <v>20</v>
      </c>
      <c r="U846" s="5">
        <f t="shared" ca="1" si="318"/>
        <v>1.0020833333333337</v>
      </c>
      <c r="V846" s="27">
        <f t="shared" ca="1" si="319"/>
        <v>413</v>
      </c>
      <c r="W846" s="35">
        <f t="shared" ca="1" si="320"/>
        <v>44198.00208333334</v>
      </c>
      <c r="X846" s="6" t="str">
        <f t="shared" ca="1" si="321"/>
        <v>Early Arrival</v>
      </c>
      <c r="Y846" s="6">
        <f t="shared" ca="1" si="322"/>
        <v>1.3888888788642362E-3</v>
      </c>
      <c r="Z846" s="8">
        <f t="shared" ca="1" si="306"/>
        <v>0</v>
      </c>
      <c r="AA846" s="8">
        <f t="shared" ca="1" si="323"/>
        <v>2</v>
      </c>
      <c r="AB846" s="8">
        <f t="shared" ca="1" si="307"/>
        <v>-20</v>
      </c>
    </row>
    <row r="847" spans="1:28">
      <c r="A847" s="11">
        <v>0.71527777777777801</v>
      </c>
      <c r="B847" s="34">
        <v>44197.715277777781</v>
      </c>
      <c r="C847" s="8">
        <f t="shared" ca="1" si="302"/>
        <v>0.54190930833305706</v>
      </c>
      <c r="D847" s="8">
        <f t="shared" ca="1" si="302"/>
        <v>0.47942703110011176</v>
      </c>
      <c r="E847">
        <f t="shared" ca="1" si="308"/>
        <v>-2</v>
      </c>
      <c r="F847" s="6">
        <f t="shared" ca="1" si="309"/>
        <v>1.3888888888888889E-3</v>
      </c>
      <c r="G847" t="str">
        <f t="shared" ca="1" si="310"/>
        <v>Early Departure</v>
      </c>
      <c r="H847" s="5">
        <f t="shared" ca="1" si="311"/>
        <v>0.71388888888888913</v>
      </c>
      <c r="I847">
        <f t="shared" ca="1" si="303"/>
        <v>0.76671700929781195</v>
      </c>
      <c r="J847">
        <f t="shared" ca="1" si="303"/>
        <v>0.71507606042093741</v>
      </c>
      <c r="K847">
        <f t="shared" ca="1" si="312"/>
        <v>31</v>
      </c>
      <c r="L847" s="5">
        <f t="shared" ca="1" si="313"/>
        <v>0.73541666666666694</v>
      </c>
      <c r="M847" s="27">
        <f t="shared" ca="1" si="304"/>
        <v>0.62815411820444988</v>
      </c>
      <c r="N847" s="27">
        <f t="shared" ca="1" si="304"/>
        <v>0.22107463729870047</v>
      </c>
      <c r="O847" s="8">
        <f t="shared" ca="1" si="314"/>
        <v>328</v>
      </c>
      <c r="P847" s="6">
        <f t="shared" ca="1" si="315"/>
        <v>0.22777777777777777</v>
      </c>
      <c r="Q847" s="5">
        <f t="shared" ca="1" si="316"/>
        <v>0.96319444444444469</v>
      </c>
      <c r="R847" s="27">
        <f t="shared" ca="1" si="305"/>
        <v>0.55181493053978004</v>
      </c>
      <c r="S847" s="27">
        <f t="shared" ca="1" si="305"/>
        <v>0.1905714942614416</v>
      </c>
      <c r="T847" s="27">
        <f t="shared" ca="1" si="317"/>
        <v>11</v>
      </c>
      <c r="U847" s="5">
        <f t="shared" ca="1" si="318"/>
        <v>0.97083333333333355</v>
      </c>
      <c r="V847" s="27">
        <f t="shared" ca="1" si="319"/>
        <v>368</v>
      </c>
      <c r="W847" s="35">
        <f t="shared" ca="1" si="320"/>
        <v>44197.97083333334</v>
      </c>
      <c r="X847" s="6" t="str">
        <f t="shared" ca="1" si="321"/>
        <v>Early Arrival</v>
      </c>
      <c r="Y847" s="6">
        <f t="shared" ca="1" si="322"/>
        <v>3.2638888878864236E-2</v>
      </c>
      <c r="Z847" s="8">
        <f t="shared" ca="1" si="306"/>
        <v>0</v>
      </c>
      <c r="AA847" s="8">
        <f t="shared" ca="1" si="323"/>
        <v>47</v>
      </c>
      <c r="AB847" s="8">
        <f t="shared" ca="1" si="307"/>
        <v>170</v>
      </c>
    </row>
    <row r="848" spans="1:28">
      <c r="A848" s="3">
        <v>0.71527777777777801</v>
      </c>
      <c r="B848" s="34">
        <v>44197.715277777781</v>
      </c>
      <c r="C848" s="8">
        <f t="shared" ca="1" si="302"/>
        <v>0.43566090411419267</v>
      </c>
      <c r="D848" s="8">
        <f t="shared" ca="1" si="302"/>
        <v>0.45680530446168277</v>
      </c>
      <c r="E848">
        <f t="shared" ca="1" si="308"/>
        <v>13</v>
      </c>
      <c r="F848" s="6">
        <f t="shared" ca="1" si="309"/>
        <v>9.0277777777777787E-3</v>
      </c>
      <c r="G848" t="str">
        <f t="shared" ca="1" si="310"/>
        <v>Late</v>
      </c>
      <c r="H848" s="5">
        <f t="shared" ca="1" si="311"/>
        <v>0.72430555555555576</v>
      </c>
      <c r="I848">
        <f t="shared" ca="1" si="303"/>
        <v>0.90564862624691611</v>
      </c>
      <c r="J848">
        <f t="shared" ca="1" si="303"/>
        <v>3.4922306032337813E-2</v>
      </c>
      <c r="K848">
        <f t="shared" ca="1" si="312"/>
        <v>11</v>
      </c>
      <c r="L848" s="5">
        <f t="shared" ca="1" si="313"/>
        <v>0.73194444444444462</v>
      </c>
      <c r="M848" s="27">
        <f t="shared" ca="1" si="304"/>
        <v>0.97763806814837351</v>
      </c>
      <c r="N848" s="27">
        <f t="shared" ca="1" si="304"/>
        <v>0.93081615563666231</v>
      </c>
      <c r="O848" s="8">
        <f t="shared" ca="1" si="314"/>
        <v>386</v>
      </c>
      <c r="P848" s="6">
        <f t="shared" ca="1" si="315"/>
        <v>0.26805555555555555</v>
      </c>
      <c r="Q848" s="5">
        <f t="shared" ca="1" si="316"/>
        <v>1.0000000000000002</v>
      </c>
      <c r="R848" s="27">
        <f t="shared" ca="1" si="305"/>
        <v>0.71419226728322527</v>
      </c>
      <c r="S848" s="27">
        <f t="shared" ca="1" si="305"/>
        <v>0.97627657346368069</v>
      </c>
      <c r="T848" s="27">
        <f t="shared" ca="1" si="317"/>
        <v>48</v>
      </c>
      <c r="U848" s="5">
        <f t="shared" ca="1" si="318"/>
        <v>1.0333333333333337</v>
      </c>
      <c r="V848" s="27">
        <f t="shared" ca="1" si="319"/>
        <v>458</v>
      </c>
      <c r="W848" s="35">
        <f t="shared" ca="1" si="320"/>
        <v>44198.03333333334</v>
      </c>
      <c r="X848" s="6" t="str">
        <f t="shared" ca="1" si="321"/>
        <v>Late</v>
      </c>
      <c r="Y848" s="6">
        <f t="shared" ca="1" si="322"/>
        <v>2.9861111121135764E-2</v>
      </c>
      <c r="Z848" s="8">
        <f t="shared" ca="1" si="306"/>
        <v>0</v>
      </c>
      <c r="AA848" s="8">
        <f t="shared" ca="1" si="323"/>
        <v>43</v>
      </c>
      <c r="AB848" s="8">
        <f t="shared" ca="1" si="307"/>
        <v>430</v>
      </c>
    </row>
    <row r="849" spans="1:28">
      <c r="A849" s="11">
        <v>0.71527777777777801</v>
      </c>
      <c r="B849" s="34">
        <v>44197.715277777781</v>
      </c>
      <c r="C849" s="8">
        <f t="shared" ca="1" si="302"/>
        <v>0.12951648300384788</v>
      </c>
      <c r="D849" s="8">
        <f t="shared" ca="1" si="302"/>
        <v>0.6823940570586543</v>
      </c>
      <c r="E849">
        <f t="shared" ca="1" si="308"/>
        <v>25</v>
      </c>
      <c r="F849" s="6">
        <f t="shared" ca="1" si="309"/>
        <v>1.7361111111111112E-2</v>
      </c>
      <c r="G849" t="str">
        <f t="shared" ca="1" si="310"/>
        <v>Late</v>
      </c>
      <c r="H849" s="5">
        <f t="shared" ca="1" si="311"/>
        <v>0.73263888888888917</v>
      </c>
      <c r="I849">
        <f t="shared" ca="1" si="303"/>
        <v>0.74097106186779049</v>
      </c>
      <c r="J849">
        <f t="shared" ca="1" si="303"/>
        <v>0.56430103924046982</v>
      </c>
      <c r="K849">
        <f t="shared" ca="1" si="312"/>
        <v>25</v>
      </c>
      <c r="L849" s="5">
        <f t="shared" ca="1" si="313"/>
        <v>0.75000000000000033</v>
      </c>
      <c r="M849" s="27">
        <f t="shared" ca="1" si="304"/>
        <v>0.64241796189300227</v>
      </c>
      <c r="N849" s="27">
        <f t="shared" ca="1" si="304"/>
        <v>0.79533875920326558</v>
      </c>
      <c r="O849" s="8">
        <f t="shared" ca="1" si="314"/>
        <v>368</v>
      </c>
      <c r="P849" s="6">
        <f t="shared" ca="1" si="315"/>
        <v>0.25555555555555559</v>
      </c>
      <c r="Q849" s="5">
        <f t="shared" ca="1" si="316"/>
        <v>1.005555555555556</v>
      </c>
      <c r="R849" s="27">
        <f t="shared" ca="1" si="305"/>
        <v>0.94283446941438542</v>
      </c>
      <c r="S849" s="27">
        <f t="shared" ca="1" si="305"/>
        <v>0.86967284026207514</v>
      </c>
      <c r="T849" s="27">
        <f t="shared" ca="1" si="317"/>
        <v>38</v>
      </c>
      <c r="U849" s="5">
        <f t="shared" ca="1" si="318"/>
        <v>1.0319444444444448</v>
      </c>
      <c r="V849" s="27">
        <f t="shared" ca="1" si="319"/>
        <v>456</v>
      </c>
      <c r="W849" s="35">
        <f t="shared" ca="1" si="320"/>
        <v>44198.031944444447</v>
      </c>
      <c r="X849" s="6" t="str">
        <f t="shared" ca="1" si="321"/>
        <v>Late</v>
      </c>
      <c r="Y849" s="6">
        <f t="shared" ca="1" si="322"/>
        <v>2.8472222227719612E-2</v>
      </c>
      <c r="Z849" s="8">
        <f t="shared" ca="1" si="306"/>
        <v>0</v>
      </c>
      <c r="AA849" s="8">
        <f t="shared" ca="1" si="323"/>
        <v>41</v>
      </c>
      <c r="AB849" s="8">
        <f t="shared" ca="1" si="307"/>
        <v>410</v>
      </c>
    </row>
    <row r="850" spans="1:28">
      <c r="A850" s="3">
        <v>0.71527777777777801</v>
      </c>
      <c r="B850" s="34">
        <v>44197.715277777781</v>
      </c>
      <c r="C850" s="8">
        <f t="shared" ca="1" si="302"/>
        <v>0.88367638275071314</v>
      </c>
      <c r="D850" s="8">
        <f t="shared" ca="1" si="302"/>
        <v>0.13969812761921807</v>
      </c>
      <c r="E850">
        <f t="shared" ca="1" si="308"/>
        <v>0</v>
      </c>
      <c r="F850" s="6">
        <f t="shared" ca="1" si="309"/>
        <v>0</v>
      </c>
      <c r="G850" t="str">
        <f t="shared" ca="1" si="310"/>
        <v>On Time</v>
      </c>
      <c r="H850" s="5">
        <f t="shared" ca="1" si="311"/>
        <v>0.71527777777777801</v>
      </c>
      <c r="I850">
        <f t="shared" ca="1" si="303"/>
        <v>0.32984350153337472</v>
      </c>
      <c r="J850">
        <f t="shared" ca="1" si="303"/>
        <v>0.44467430049526135</v>
      </c>
      <c r="K850">
        <f t="shared" ca="1" si="312"/>
        <v>22</v>
      </c>
      <c r="L850" s="5">
        <f t="shared" ca="1" si="313"/>
        <v>0.73055555555555574</v>
      </c>
      <c r="M850" s="27">
        <f t="shared" ca="1" si="304"/>
        <v>0.47011560783139938</v>
      </c>
      <c r="N850" s="27">
        <f t="shared" ca="1" si="304"/>
        <v>0.10309493525253854</v>
      </c>
      <c r="O850" s="8">
        <f t="shared" ca="1" si="314"/>
        <v>322</v>
      </c>
      <c r="P850" s="6">
        <f t="shared" ca="1" si="315"/>
        <v>0.22361111111111109</v>
      </c>
      <c r="Q850" s="5">
        <f t="shared" ca="1" si="316"/>
        <v>0.95416666666666683</v>
      </c>
      <c r="R850" s="27">
        <f t="shared" ca="1" si="305"/>
        <v>0.82178695641687494</v>
      </c>
      <c r="S850" s="27">
        <f t="shared" ca="1" si="305"/>
        <v>0.975757172170999</v>
      </c>
      <c r="T850" s="27">
        <f t="shared" ca="1" si="317"/>
        <v>48</v>
      </c>
      <c r="U850" s="5">
        <f t="shared" ca="1" si="318"/>
        <v>0.98750000000000016</v>
      </c>
      <c r="V850" s="27">
        <f t="shared" ca="1" si="319"/>
        <v>392</v>
      </c>
      <c r="W850" s="35">
        <f t="shared" ca="1" si="320"/>
        <v>44197.987500000003</v>
      </c>
      <c r="X850" s="6" t="str">
        <f t="shared" ca="1" si="321"/>
        <v>Early Arrival</v>
      </c>
      <c r="Y850" s="6">
        <f t="shared" ca="1" si="322"/>
        <v>1.597222221607808E-2</v>
      </c>
      <c r="Z850" s="8">
        <f t="shared" ca="1" si="306"/>
        <v>0</v>
      </c>
      <c r="AA850" s="8">
        <f t="shared" ca="1" si="323"/>
        <v>23</v>
      </c>
      <c r="AB850" s="8">
        <f t="shared" ca="1" si="307"/>
        <v>-230</v>
      </c>
    </row>
    <row r="851" spans="1:28">
      <c r="A851" s="11">
        <v>0.71527777777777801</v>
      </c>
      <c r="B851" s="34">
        <v>44197.715277777781</v>
      </c>
      <c r="C851" s="8">
        <f t="shared" ref="C851:D914" ca="1" si="324">RAND()</f>
        <v>0.21326971318553301</v>
      </c>
      <c r="D851" s="8">
        <f t="shared" ca="1" si="324"/>
        <v>0.49354169392831726</v>
      </c>
      <c r="E851">
        <f t="shared" ca="1" si="308"/>
        <v>15</v>
      </c>
      <c r="F851" s="6">
        <f t="shared" ca="1" si="309"/>
        <v>1.0416666666666666E-2</v>
      </c>
      <c r="G851" t="str">
        <f t="shared" ca="1" si="310"/>
        <v>Late</v>
      </c>
      <c r="H851" s="5">
        <f t="shared" ca="1" si="311"/>
        <v>0.72569444444444464</v>
      </c>
      <c r="I851">
        <f t="shared" ref="I851:J914" ca="1" si="325">RAND()</f>
        <v>0.25852167471493581</v>
      </c>
      <c r="J851">
        <f t="shared" ca="1" si="325"/>
        <v>0.82036086745307557</v>
      </c>
      <c r="K851">
        <f t="shared" ca="1" si="312"/>
        <v>28</v>
      </c>
      <c r="L851" s="5">
        <f t="shared" ca="1" si="313"/>
        <v>0.74513888888888913</v>
      </c>
      <c r="M851" s="27">
        <f t="shared" ref="M851:N914" ca="1" si="326">RAND()</f>
        <v>0.26001261872749371</v>
      </c>
      <c r="N851" s="27">
        <f t="shared" ca="1" si="326"/>
        <v>0.38709018803753203</v>
      </c>
      <c r="O851" s="8">
        <f t="shared" ca="1" si="314"/>
        <v>337</v>
      </c>
      <c r="P851" s="6">
        <f t="shared" ca="1" si="315"/>
        <v>0.23402777777777781</v>
      </c>
      <c r="Q851" s="5">
        <f t="shared" ca="1" si="316"/>
        <v>0.97916666666666696</v>
      </c>
      <c r="R851" s="27">
        <f t="shared" ref="R851:S914" ca="1" si="327">RAND()</f>
        <v>3.4165420025634385E-2</v>
      </c>
      <c r="S851" s="27">
        <f t="shared" ca="1" si="327"/>
        <v>0.46047779296355018</v>
      </c>
      <c r="T851" s="27">
        <f t="shared" ca="1" si="317"/>
        <v>14</v>
      </c>
      <c r="U851" s="5">
        <f t="shared" ca="1" si="318"/>
        <v>0.98888888888888915</v>
      </c>
      <c r="V851" s="27">
        <f t="shared" ca="1" si="319"/>
        <v>394</v>
      </c>
      <c r="W851" s="35">
        <f t="shared" ca="1" si="320"/>
        <v>44197.988888888889</v>
      </c>
      <c r="X851" s="6" t="str">
        <f t="shared" ca="1" si="321"/>
        <v>Early Arrival</v>
      </c>
      <c r="Y851" s="6">
        <f t="shared" ca="1" si="322"/>
        <v>1.4583333329937886E-2</v>
      </c>
      <c r="Z851" s="8">
        <f t="shared" ca="1" si="306"/>
        <v>0</v>
      </c>
      <c r="AA851" s="8">
        <f t="shared" ca="1" si="323"/>
        <v>21</v>
      </c>
      <c r="AB851" s="8">
        <f t="shared" ca="1" si="307"/>
        <v>-210</v>
      </c>
    </row>
    <row r="852" spans="1:28">
      <c r="A852" s="3">
        <v>0.71527777777777801</v>
      </c>
      <c r="B852" s="34">
        <v>44197.715277777781</v>
      </c>
      <c r="C852" s="8">
        <f t="shared" ca="1" si="324"/>
        <v>0.73777378204680377</v>
      </c>
      <c r="D852" s="8">
        <f t="shared" ca="1" si="324"/>
        <v>0.7500362612808863</v>
      </c>
      <c r="E852">
        <f t="shared" ca="1" si="308"/>
        <v>-4</v>
      </c>
      <c r="F852" s="6">
        <f t="shared" ca="1" si="309"/>
        <v>2.7777777777777779E-3</v>
      </c>
      <c r="G852" t="str">
        <f t="shared" ca="1" si="310"/>
        <v>Early Departure</v>
      </c>
      <c r="H852" s="5">
        <f t="shared" ca="1" si="311"/>
        <v>0.71250000000000024</v>
      </c>
      <c r="I852">
        <f t="shared" ca="1" si="325"/>
        <v>0.28604248366809171</v>
      </c>
      <c r="J852">
        <f t="shared" ca="1" si="325"/>
        <v>0.88979211824207494</v>
      </c>
      <c r="K852">
        <f t="shared" ca="1" si="312"/>
        <v>30</v>
      </c>
      <c r="L852" s="5">
        <f t="shared" ca="1" si="313"/>
        <v>0.73333333333333361</v>
      </c>
      <c r="M852" s="27">
        <f t="shared" ca="1" si="326"/>
        <v>2.9489739590386477E-2</v>
      </c>
      <c r="N852" s="27">
        <f t="shared" ca="1" si="326"/>
        <v>0.21185296290003786</v>
      </c>
      <c r="O852" s="8">
        <f t="shared" ca="1" si="314"/>
        <v>326</v>
      </c>
      <c r="P852" s="6">
        <f t="shared" ca="1" si="315"/>
        <v>0.22638888888888889</v>
      </c>
      <c r="Q852" s="5">
        <f t="shared" ca="1" si="316"/>
        <v>0.95972222222222248</v>
      </c>
      <c r="R852" s="27">
        <f t="shared" ca="1" si="327"/>
        <v>0.35234091933623413</v>
      </c>
      <c r="S852" s="27">
        <f t="shared" ca="1" si="327"/>
        <v>0.5176460425442504</v>
      </c>
      <c r="T852" s="27">
        <f t="shared" ca="1" si="317"/>
        <v>21</v>
      </c>
      <c r="U852" s="5">
        <f t="shared" ca="1" si="318"/>
        <v>0.97430555555555576</v>
      </c>
      <c r="V852" s="27">
        <f t="shared" ca="1" si="319"/>
        <v>373</v>
      </c>
      <c r="W852" s="35">
        <f t="shared" ca="1" si="320"/>
        <v>44197.974305555559</v>
      </c>
      <c r="X852" s="6" t="str">
        <f t="shared" ca="1" si="321"/>
        <v>Early Arrival</v>
      </c>
      <c r="Y852" s="6">
        <f t="shared" ca="1" si="322"/>
        <v>2.9166666659875773E-2</v>
      </c>
      <c r="Z852" s="8">
        <f t="shared" ca="1" si="306"/>
        <v>0</v>
      </c>
      <c r="AA852" s="8">
        <f t="shared" ca="1" si="323"/>
        <v>42</v>
      </c>
      <c r="AB852" s="8">
        <f t="shared" ca="1" si="307"/>
        <v>120</v>
      </c>
    </row>
    <row r="853" spans="1:28">
      <c r="A853" s="11">
        <v>0.71527777777777801</v>
      </c>
      <c r="B853" s="34">
        <v>44197.715277777781</v>
      </c>
      <c r="C853" s="8">
        <f t="shared" ca="1" si="324"/>
        <v>0.34544479725743737</v>
      </c>
      <c r="D853" s="8">
        <f t="shared" ca="1" si="324"/>
        <v>0.2594507884513727</v>
      </c>
      <c r="E853">
        <f t="shared" ca="1" si="308"/>
        <v>7</v>
      </c>
      <c r="F853" s="6">
        <f t="shared" ca="1" si="309"/>
        <v>4.8611111111111112E-3</v>
      </c>
      <c r="G853" t="str">
        <f t="shared" ca="1" si="310"/>
        <v>Late</v>
      </c>
      <c r="H853" s="5">
        <f t="shared" ca="1" si="311"/>
        <v>0.72013888888888911</v>
      </c>
      <c r="I853">
        <f t="shared" ca="1" si="325"/>
        <v>9.2165007917888175E-3</v>
      </c>
      <c r="J853">
        <f t="shared" ca="1" si="325"/>
        <v>0.62887338669910542</v>
      </c>
      <c r="K853">
        <f t="shared" ca="1" si="312"/>
        <v>25</v>
      </c>
      <c r="L853" s="5">
        <f t="shared" ca="1" si="313"/>
        <v>0.73750000000000027</v>
      </c>
      <c r="M853" s="27">
        <f t="shared" ca="1" si="326"/>
        <v>0.66161896613261795</v>
      </c>
      <c r="N853" s="27">
        <f t="shared" ca="1" si="326"/>
        <v>0.60581206164397927</v>
      </c>
      <c r="O853" s="8">
        <f t="shared" ca="1" si="314"/>
        <v>352</v>
      </c>
      <c r="P853" s="6">
        <f t="shared" ca="1" si="315"/>
        <v>0.24444444444444446</v>
      </c>
      <c r="Q853" s="5">
        <f t="shared" ca="1" si="316"/>
        <v>0.98194444444444473</v>
      </c>
      <c r="R853" s="27">
        <f t="shared" ca="1" si="327"/>
        <v>0.12142355910460267</v>
      </c>
      <c r="S853" s="27">
        <f t="shared" ca="1" si="327"/>
        <v>0.42474129270572714</v>
      </c>
      <c r="T853" s="27">
        <f t="shared" ca="1" si="317"/>
        <v>18</v>
      </c>
      <c r="U853" s="5">
        <f t="shared" ca="1" si="318"/>
        <v>0.99444444444444469</v>
      </c>
      <c r="V853" s="27">
        <f t="shared" ca="1" si="319"/>
        <v>402</v>
      </c>
      <c r="W853" s="35">
        <f t="shared" ca="1" si="320"/>
        <v>44197.994444444448</v>
      </c>
      <c r="X853" s="6" t="str">
        <f t="shared" ca="1" si="321"/>
        <v>Early Arrival</v>
      </c>
      <c r="Y853" s="6">
        <f t="shared" ca="1" si="322"/>
        <v>9.0277777708251961E-3</v>
      </c>
      <c r="Z853" s="8">
        <f t="shared" ca="1" si="306"/>
        <v>0</v>
      </c>
      <c r="AA853" s="8">
        <f t="shared" ca="1" si="323"/>
        <v>13</v>
      </c>
      <c r="AB853" s="8">
        <f t="shared" ca="1" si="307"/>
        <v>-130</v>
      </c>
    </row>
    <row r="854" spans="1:28">
      <c r="A854" s="3">
        <v>0.71527777777777801</v>
      </c>
      <c r="B854" s="34">
        <v>44197.715277777781</v>
      </c>
      <c r="C854" s="8">
        <f t="shared" ca="1" si="324"/>
        <v>0.19917573467098049</v>
      </c>
      <c r="D854" s="8">
        <f t="shared" ca="1" si="324"/>
        <v>0.86645283267833173</v>
      </c>
      <c r="E854">
        <f t="shared" ca="1" si="308"/>
        <v>44</v>
      </c>
      <c r="F854" s="6">
        <f t="shared" ca="1" si="309"/>
        <v>3.0555555555555555E-2</v>
      </c>
      <c r="G854" t="str">
        <f t="shared" ca="1" si="310"/>
        <v>Late</v>
      </c>
      <c r="H854" s="5">
        <f t="shared" ca="1" si="311"/>
        <v>0.74583333333333357</v>
      </c>
      <c r="I854">
        <f t="shared" ca="1" si="325"/>
        <v>0.15489257505355214</v>
      </c>
      <c r="J854">
        <f t="shared" ca="1" si="325"/>
        <v>0.10169342965550132</v>
      </c>
      <c r="K854">
        <f t="shared" ca="1" si="312"/>
        <v>11</v>
      </c>
      <c r="L854" s="5">
        <f t="shared" ca="1" si="313"/>
        <v>0.75347222222222243</v>
      </c>
      <c r="M854" s="27">
        <f t="shared" ca="1" si="326"/>
        <v>0.31895416391812315</v>
      </c>
      <c r="N854" s="27">
        <f t="shared" ca="1" si="326"/>
        <v>0.95299238740024561</v>
      </c>
      <c r="O854" s="8">
        <f t="shared" ca="1" si="314"/>
        <v>391</v>
      </c>
      <c r="P854" s="6">
        <f t="shared" ca="1" si="315"/>
        <v>0.27152777777777776</v>
      </c>
      <c r="Q854" s="5">
        <f t="shared" ca="1" si="316"/>
        <v>1.0250000000000001</v>
      </c>
      <c r="R854" s="27">
        <f t="shared" ca="1" si="327"/>
        <v>0.16401804081905025</v>
      </c>
      <c r="S854" s="27">
        <f t="shared" ca="1" si="327"/>
        <v>0.19174167155845212</v>
      </c>
      <c r="T854" s="27">
        <f t="shared" ca="1" si="317"/>
        <v>11</v>
      </c>
      <c r="U854" s="5">
        <f t="shared" ca="1" si="318"/>
        <v>1.0326388888888891</v>
      </c>
      <c r="V854" s="27">
        <f t="shared" ca="1" si="319"/>
        <v>457</v>
      </c>
      <c r="W854" s="35">
        <f t="shared" ca="1" si="320"/>
        <v>44198.032638888893</v>
      </c>
      <c r="X854" s="6" t="str">
        <f t="shared" ca="1" si="321"/>
        <v>Late</v>
      </c>
      <c r="Y854" s="6">
        <f t="shared" ca="1" si="322"/>
        <v>2.9166666674427688E-2</v>
      </c>
      <c r="Z854" s="8">
        <f t="shared" ca="1" si="306"/>
        <v>0</v>
      </c>
      <c r="AA854" s="8">
        <f t="shared" ca="1" si="323"/>
        <v>42</v>
      </c>
      <c r="AB854" s="8">
        <f t="shared" ca="1" si="307"/>
        <v>420</v>
      </c>
    </row>
    <row r="855" spans="1:28">
      <c r="A855" s="11">
        <v>0.71527777777777801</v>
      </c>
      <c r="B855" s="34">
        <v>44197.715277777781</v>
      </c>
      <c r="C855" s="8">
        <f t="shared" ca="1" si="324"/>
        <v>0.66041124223901826</v>
      </c>
      <c r="D855" s="8">
        <f t="shared" ca="1" si="324"/>
        <v>0.69522098327551451</v>
      </c>
      <c r="E855">
        <f t="shared" ca="1" si="308"/>
        <v>-4</v>
      </c>
      <c r="F855" s="6">
        <f t="shared" ca="1" si="309"/>
        <v>2.7777777777777779E-3</v>
      </c>
      <c r="G855" t="str">
        <f t="shared" ca="1" si="310"/>
        <v>Early Departure</v>
      </c>
      <c r="H855" s="5">
        <f t="shared" ca="1" si="311"/>
        <v>0.71250000000000024</v>
      </c>
      <c r="I855">
        <f t="shared" ca="1" si="325"/>
        <v>0.97798465308251892</v>
      </c>
      <c r="J855">
        <f t="shared" ca="1" si="325"/>
        <v>0.3561054615039223</v>
      </c>
      <c r="K855">
        <f t="shared" ca="1" si="312"/>
        <v>19</v>
      </c>
      <c r="L855" s="5">
        <f t="shared" ca="1" si="313"/>
        <v>0.72569444444444464</v>
      </c>
      <c r="M855" s="27">
        <f t="shared" ca="1" si="326"/>
        <v>0.84573378765226037</v>
      </c>
      <c r="N855" s="27">
        <f t="shared" ca="1" si="326"/>
        <v>0.36513468988931674</v>
      </c>
      <c r="O855" s="8">
        <f t="shared" ca="1" si="314"/>
        <v>336</v>
      </c>
      <c r="P855" s="6">
        <f t="shared" ca="1" si="315"/>
        <v>0.23333333333333331</v>
      </c>
      <c r="Q855" s="5">
        <f t="shared" ca="1" si="316"/>
        <v>0.95902777777777792</v>
      </c>
      <c r="R855" s="27">
        <f t="shared" ca="1" si="327"/>
        <v>0.16332207781473362</v>
      </c>
      <c r="S855" s="27">
        <f t="shared" ca="1" si="327"/>
        <v>0.91867305814719191</v>
      </c>
      <c r="T855" s="27">
        <f t="shared" ca="1" si="317"/>
        <v>42</v>
      </c>
      <c r="U855" s="5">
        <f t="shared" ca="1" si="318"/>
        <v>0.9881944444444446</v>
      </c>
      <c r="V855" s="27">
        <f t="shared" ca="1" si="319"/>
        <v>393</v>
      </c>
      <c r="W855" s="35">
        <f t="shared" ca="1" si="320"/>
        <v>44197.98819444445</v>
      </c>
      <c r="X855" s="6" t="str">
        <f t="shared" ca="1" si="321"/>
        <v>Early Arrival</v>
      </c>
      <c r="Y855" s="6">
        <f t="shared" ca="1" si="322"/>
        <v>1.5277777769370005E-2</v>
      </c>
      <c r="Z855" s="8">
        <f t="shared" ca="1" si="306"/>
        <v>0</v>
      </c>
      <c r="AA855" s="8">
        <f t="shared" ca="1" si="323"/>
        <v>22</v>
      </c>
      <c r="AB855" s="8">
        <f t="shared" ca="1" si="307"/>
        <v>-220</v>
      </c>
    </row>
    <row r="856" spans="1:28">
      <c r="A856" s="3">
        <v>0.71527777777777801</v>
      </c>
      <c r="B856" s="34">
        <v>44197.715277777781</v>
      </c>
      <c r="C856" s="8">
        <f t="shared" ca="1" si="324"/>
        <v>9.3841918798462709E-2</v>
      </c>
      <c r="D856" s="8">
        <f t="shared" ca="1" si="324"/>
        <v>0.45422418435772283</v>
      </c>
      <c r="E856">
        <f t="shared" ca="1" si="308"/>
        <v>13</v>
      </c>
      <c r="F856" s="6">
        <f t="shared" ca="1" si="309"/>
        <v>9.0277777777777787E-3</v>
      </c>
      <c r="G856" t="str">
        <f t="shared" ca="1" si="310"/>
        <v>Late</v>
      </c>
      <c r="H856" s="5">
        <f t="shared" ca="1" si="311"/>
        <v>0.72430555555555576</v>
      </c>
      <c r="I856">
        <f t="shared" ca="1" si="325"/>
        <v>0.67941658757889656</v>
      </c>
      <c r="J856">
        <f t="shared" ca="1" si="325"/>
        <v>0.69689687988074189</v>
      </c>
      <c r="K856">
        <f t="shared" ca="1" si="312"/>
        <v>30</v>
      </c>
      <c r="L856" s="5">
        <f t="shared" ca="1" si="313"/>
        <v>0.74513888888888913</v>
      </c>
      <c r="M856" s="27">
        <f t="shared" ca="1" si="326"/>
        <v>0.96218622184270819</v>
      </c>
      <c r="N856" s="27">
        <f t="shared" ca="1" si="326"/>
        <v>0.9930927650767164</v>
      </c>
      <c r="O856" s="8">
        <f t="shared" ca="1" si="314"/>
        <v>403</v>
      </c>
      <c r="P856" s="6">
        <f t="shared" ca="1" si="315"/>
        <v>0.27986111111111112</v>
      </c>
      <c r="Q856" s="5">
        <f t="shared" ca="1" si="316"/>
        <v>1.0250000000000004</v>
      </c>
      <c r="R856" s="27">
        <f t="shared" ca="1" si="327"/>
        <v>0.68621116459821119</v>
      </c>
      <c r="S856" s="27">
        <f t="shared" ca="1" si="327"/>
        <v>0.7044340909084188</v>
      </c>
      <c r="T856" s="27">
        <f t="shared" ca="1" si="317"/>
        <v>29</v>
      </c>
      <c r="U856" s="5">
        <f t="shared" ca="1" si="318"/>
        <v>1.0451388888888893</v>
      </c>
      <c r="V856" s="27">
        <f t="shared" ca="1" si="319"/>
        <v>475</v>
      </c>
      <c r="W856" s="35">
        <f t="shared" ca="1" si="320"/>
        <v>44198.045138888891</v>
      </c>
      <c r="X856" s="6" t="str">
        <f t="shared" ca="1" si="321"/>
        <v>Late</v>
      </c>
      <c r="Y856" s="6">
        <f t="shared" ca="1" si="322"/>
        <v>4.1666666671517305E-2</v>
      </c>
      <c r="Z856" s="8">
        <f t="shared" ca="1" si="306"/>
        <v>1</v>
      </c>
      <c r="AA856" s="8">
        <f t="shared" ca="1" si="323"/>
        <v>0</v>
      </c>
      <c r="AB856" s="8">
        <f t="shared" ca="1" si="307"/>
        <v>600</v>
      </c>
    </row>
    <row r="857" spans="1:28">
      <c r="A857" s="11">
        <v>0.71527777777777801</v>
      </c>
      <c r="B857" s="34">
        <v>44197.715277777781</v>
      </c>
      <c r="C857" s="8">
        <f t="shared" ca="1" si="324"/>
        <v>0.97216885673465259</v>
      </c>
      <c r="D857" s="8">
        <f t="shared" ca="1" si="324"/>
        <v>0.81719598989871267</v>
      </c>
      <c r="E857">
        <f t="shared" ca="1" si="308"/>
        <v>0</v>
      </c>
      <c r="F857" s="6">
        <f t="shared" ca="1" si="309"/>
        <v>0</v>
      </c>
      <c r="G857" t="str">
        <f t="shared" ca="1" si="310"/>
        <v>On Time</v>
      </c>
      <c r="H857" s="5">
        <f t="shared" ca="1" si="311"/>
        <v>0.71527777777777801</v>
      </c>
      <c r="I857">
        <f t="shared" ca="1" si="325"/>
        <v>0.43924772082036456</v>
      </c>
      <c r="J857">
        <f t="shared" ca="1" si="325"/>
        <v>0.90539967981941261</v>
      </c>
      <c r="K857">
        <f t="shared" ca="1" si="312"/>
        <v>41</v>
      </c>
      <c r="L857" s="5">
        <f t="shared" ca="1" si="313"/>
        <v>0.74375000000000024</v>
      </c>
      <c r="M857" s="27">
        <f t="shared" ca="1" si="326"/>
        <v>0.55450873810920365</v>
      </c>
      <c r="N857" s="27">
        <f t="shared" ca="1" si="326"/>
        <v>0.55888172611272924</v>
      </c>
      <c r="O857" s="8">
        <f t="shared" ca="1" si="314"/>
        <v>348</v>
      </c>
      <c r="P857" s="6">
        <f t="shared" ca="1" si="315"/>
        <v>0.24166666666666667</v>
      </c>
      <c r="Q857" s="5">
        <f t="shared" ca="1" si="316"/>
        <v>0.98541666666666694</v>
      </c>
      <c r="R857" s="27">
        <f t="shared" ca="1" si="327"/>
        <v>0.16965392938207258</v>
      </c>
      <c r="S857" s="27">
        <f t="shared" ca="1" si="327"/>
        <v>3.8162166678551657E-2</v>
      </c>
      <c r="T857" s="27">
        <f t="shared" ca="1" si="317"/>
        <v>7</v>
      </c>
      <c r="U857" s="5">
        <f t="shared" ca="1" si="318"/>
        <v>0.99027777777777803</v>
      </c>
      <c r="V857" s="27">
        <f t="shared" ca="1" si="319"/>
        <v>396</v>
      </c>
      <c r="W857" s="35">
        <f t="shared" ca="1" si="320"/>
        <v>44197.990277777782</v>
      </c>
      <c r="X857" s="6" t="str">
        <f t="shared" ca="1" si="321"/>
        <v>Early Arrival</v>
      </c>
      <c r="Y857" s="6">
        <f t="shared" ca="1" si="322"/>
        <v>1.3194444436521735E-2</v>
      </c>
      <c r="Z857" s="8">
        <f t="shared" ca="1" si="306"/>
        <v>0</v>
      </c>
      <c r="AA857" s="8">
        <f t="shared" ca="1" si="323"/>
        <v>19</v>
      </c>
      <c r="AB857" s="8">
        <f t="shared" ca="1" si="307"/>
        <v>-190</v>
      </c>
    </row>
    <row r="858" spans="1:28">
      <c r="A858" s="3">
        <v>0.71527777777777801</v>
      </c>
      <c r="B858" s="34">
        <v>44197.715277777781</v>
      </c>
      <c r="C858" s="8">
        <f t="shared" ca="1" si="324"/>
        <v>0.88742762593261149</v>
      </c>
      <c r="D858" s="8">
        <f t="shared" ca="1" si="324"/>
        <v>0.15364092955014341</v>
      </c>
      <c r="E858">
        <f t="shared" ca="1" si="308"/>
        <v>-1</v>
      </c>
      <c r="F858" s="6">
        <f t="shared" ca="1" si="309"/>
        <v>6.9444444444444447E-4</v>
      </c>
      <c r="G858" t="str">
        <f t="shared" ca="1" si="310"/>
        <v>Early Departure</v>
      </c>
      <c r="H858" s="5">
        <f t="shared" ca="1" si="311"/>
        <v>0.71458333333333357</v>
      </c>
      <c r="I858">
        <f t="shared" ca="1" si="325"/>
        <v>0.79780753358798451</v>
      </c>
      <c r="J858">
        <f t="shared" ca="1" si="325"/>
        <v>3.1612129015433199E-2</v>
      </c>
      <c r="K858">
        <f t="shared" ca="1" si="312"/>
        <v>11</v>
      </c>
      <c r="L858" s="5">
        <f t="shared" ca="1" si="313"/>
        <v>0.72222222222222243</v>
      </c>
      <c r="M858" s="27">
        <f t="shared" ca="1" si="326"/>
        <v>0.8998163432248939</v>
      </c>
      <c r="N858" s="27">
        <f t="shared" ca="1" si="326"/>
        <v>0.3771414693595847</v>
      </c>
      <c r="O858" s="8">
        <f t="shared" ca="1" si="314"/>
        <v>337</v>
      </c>
      <c r="P858" s="6">
        <f t="shared" ca="1" si="315"/>
        <v>0.23402777777777781</v>
      </c>
      <c r="Q858" s="5">
        <f t="shared" ca="1" si="316"/>
        <v>0.95625000000000027</v>
      </c>
      <c r="R858" s="27">
        <f t="shared" ca="1" si="327"/>
        <v>0.94225793495559484</v>
      </c>
      <c r="S858" s="27">
        <f t="shared" ca="1" si="327"/>
        <v>0.58061086520389305</v>
      </c>
      <c r="T858" s="27">
        <f t="shared" ca="1" si="317"/>
        <v>24</v>
      </c>
      <c r="U858" s="5">
        <f t="shared" ca="1" si="318"/>
        <v>0.97291666666666698</v>
      </c>
      <c r="V858" s="27">
        <f t="shared" ca="1" si="319"/>
        <v>371</v>
      </c>
      <c r="W858" s="35">
        <f t="shared" ca="1" si="320"/>
        <v>44197.972916666673</v>
      </c>
      <c r="X858" s="6" t="str">
        <f t="shared" ca="1" si="321"/>
        <v>Early Arrival</v>
      </c>
      <c r="Y858" s="6">
        <f t="shared" ca="1" si="322"/>
        <v>3.0555555546015967E-2</v>
      </c>
      <c r="Z858" s="8">
        <f t="shared" ca="1" si="306"/>
        <v>0</v>
      </c>
      <c r="AA858" s="8">
        <f t="shared" ca="1" si="323"/>
        <v>44</v>
      </c>
      <c r="AB858" s="8">
        <f t="shared" ca="1" si="307"/>
        <v>140</v>
      </c>
    </row>
    <row r="859" spans="1:28">
      <c r="A859" s="11">
        <v>0.71527777777777801</v>
      </c>
      <c r="B859" s="34">
        <v>44197.715277777781</v>
      </c>
      <c r="C859" s="8">
        <f t="shared" ca="1" si="324"/>
        <v>0.11340008361963061</v>
      </c>
      <c r="D859" s="8">
        <f t="shared" ca="1" si="324"/>
        <v>0.28776929704276299</v>
      </c>
      <c r="E859">
        <f t="shared" ca="1" si="308"/>
        <v>7</v>
      </c>
      <c r="F859" s="6">
        <f t="shared" ca="1" si="309"/>
        <v>4.8611111111111112E-3</v>
      </c>
      <c r="G859" t="str">
        <f t="shared" ca="1" si="310"/>
        <v>Late</v>
      </c>
      <c r="H859" s="5">
        <f t="shared" ca="1" si="311"/>
        <v>0.72013888888888911</v>
      </c>
      <c r="I859">
        <f t="shared" ca="1" si="325"/>
        <v>0.67342088505352293</v>
      </c>
      <c r="J859">
        <f t="shared" ca="1" si="325"/>
        <v>0.17262771670787092</v>
      </c>
      <c r="K859">
        <f t="shared" ca="1" si="312"/>
        <v>14</v>
      </c>
      <c r="L859" s="5">
        <f t="shared" ca="1" si="313"/>
        <v>0.72986111111111129</v>
      </c>
      <c r="M859" s="27">
        <f t="shared" ca="1" si="326"/>
        <v>0.87119360460719464</v>
      </c>
      <c r="N859" s="27">
        <f t="shared" ca="1" si="326"/>
        <v>0.41064562690081186</v>
      </c>
      <c r="O859" s="8">
        <f t="shared" ca="1" si="314"/>
        <v>339</v>
      </c>
      <c r="P859" s="6">
        <f t="shared" ca="1" si="315"/>
        <v>0.23541666666666669</v>
      </c>
      <c r="Q859" s="5">
        <f t="shared" ca="1" si="316"/>
        <v>0.96527777777777801</v>
      </c>
      <c r="R859" s="27">
        <f t="shared" ca="1" si="327"/>
        <v>0.98775777055987213</v>
      </c>
      <c r="S859" s="27">
        <f t="shared" ca="1" si="327"/>
        <v>0.36458105146976871</v>
      </c>
      <c r="T859" s="27">
        <f t="shared" ca="1" si="317"/>
        <v>16</v>
      </c>
      <c r="U859" s="5">
        <f t="shared" ca="1" si="318"/>
        <v>0.97638888888888908</v>
      </c>
      <c r="V859" s="27">
        <f t="shared" ca="1" si="319"/>
        <v>376</v>
      </c>
      <c r="W859" s="35">
        <f t="shared" ca="1" si="320"/>
        <v>44197.976388888892</v>
      </c>
      <c r="X859" s="6" t="str">
        <f t="shared" ca="1" si="321"/>
        <v>Early Arrival</v>
      </c>
      <c r="Y859" s="6">
        <f t="shared" ca="1" si="322"/>
        <v>2.7083333327027503E-2</v>
      </c>
      <c r="Z859" s="8">
        <f t="shared" ca="1" si="306"/>
        <v>0</v>
      </c>
      <c r="AA859" s="8">
        <f t="shared" ca="1" si="323"/>
        <v>39</v>
      </c>
      <c r="AB859" s="8">
        <f t="shared" ca="1" si="307"/>
        <v>90</v>
      </c>
    </row>
    <row r="860" spans="1:28">
      <c r="A860" s="3">
        <v>0.71527777777777801</v>
      </c>
      <c r="B860" s="34">
        <v>44197.715277777781</v>
      </c>
      <c r="C860" s="8">
        <f t="shared" ca="1" si="324"/>
        <v>0.90770845855096638</v>
      </c>
      <c r="D860" s="8">
        <f t="shared" ca="1" si="324"/>
        <v>0.44822079412873284</v>
      </c>
      <c r="E860">
        <f t="shared" ca="1" si="308"/>
        <v>0</v>
      </c>
      <c r="F860" s="6">
        <f t="shared" ca="1" si="309"/>
        <v>0</v>
      </c>
      <c r="G860" t="str">
        <f t="shared" ca="1" si="310"/>
        <v>On Time</v>
      </c>
      <c r="H860" s="5">
        <f t="shared" ca="1" si="311"/>
        <v>0.71527777777777801</v>
      </c>
      <c r="I860">
        <f t="shared" ca="1" si="325"/>
        <v>0.72188668619660779</v>
      </c>
      <c r="J860">
        <f t="shared" ca="1" si="325"/>
        <v>0.71640548711456509</v>
      </c>
      <c r="K860">
        <f t="shared" ca="1" si="312"/>
        <v>31</v>
      </c>
      <c r="L860" s="5">
        <f t="shared" ca="1" si="313"/>
        <v>0.73680555555555582</v>
      </c>
      <c r="M860" s="27">
        <f t="shared" ca="1" si="326"/>
        <v>0.72011110399026146</v>
      </c>
      <c r="N860" s="27">
        <f t="shared" ca="1" si="326"/>
        <v>0.27452497436826317</v>
      </c>
      <c r="O860" s="8">
        <f t="shared" ca="1" si="314"/>
        <v>331</v>
      </c>
      <c r="P860" s="6">
        <f t="shared" ca="1" si="315"/>
        <v>0.2298611111111111</v>
      </c>
      <c r="Q860" s="5">
        <f t="shared" ca="1" si="316"/>
        <v>0.9666666666666669</v>
      </c>
      <c r="R860" s="27">
        <f t="shared" ca="1" si="327"/>
        <v>0.54836921255933357</v>
      </c>
      <c r="S860" s="27">
        <f t="shared" ca="1" si="327"/>
        <v>0.25149052761857393</v>
      </c>
      <c r="T860" s="27">
        <f t="shared" ca="1" si="317"/>
        <v>13</v>
      </c>
      <c r="U860" s="5">
        <f t="shared" ca="1" si="318"/>
        <v>0.97569444444444464</v>
      </c>
      <c r="V860" s="27">
        <f t="shared" ca="1" si="319"/>
        <v>375</v>
      </c>
      <c r="W860" s="35">
        <f t="shared" ca="1" si="320"/>
        <v>44197.975694444445</v>
      </c>
      <c r="X860" s="6" t="str">
        <f t="shared" ca="1" si="321"/>
        <v>Early Arrival</v>
      </c>
      <c r="Y860" s="6">
        <f t="shared" ca="1" si="322"/>
        <v>2.7777777773735579E-2</v>
      </c>
      <c r="Z860" s="8">
        <f t="shared" ca="1" si="306"/>
        <v>0</v>
      </c>
      <c r="AA860" s="8">
        <f t="shared" ca="1" si="323"/>
        <v>40</v>
      </c>
      <c r="AB860" s="8">
        <f t="shared" ca="1" si="307"/>
        <v>100</v>
      </c>
    </row>
    <row r="861" spans="1:28">
      <c r="A861" s="11">
        <v>0.71527777777777801</v>
      </c>
      <c r="B861" s="34">
        <v>44197.715277777781</v>
      </c>
      <c r="C861" s="8">
        <f t="shared" ca="1" si="324"/>
        <v>0.71027928126585405</v>
      </c>
      <c r="D861" s="8">
        <f t="shared" ca="1" si="324"/>
        <v>0.96754396646329488</v>
      </c>
      <c r="E861">
        <f t="shared" ca="1" si="308"/>
        <v>-11</v>
      </c>
      <c r="F861" s="6">
        <f t="shared" ca="1" si="309"/>
        <v>7.6388888888888886E-3</v>
      </c>
      <c r="G861" t="str">
        <f t="shared" ca="1" si="310"/>
        <v>Early Departure</v>
      </c>
      <c r="H861" s="5">
        <f t="shared" ca="1" si="311"/>
        <v>0.70763888888888915</v>
      </c>
      <c r="I861">
        <f t="shared" ca="1" si="325"/>
        <v>0.10151349288665157</v>
      </c>
      <c r="J861">
        <f t="shared" ca="1" si="325"/>
        <v>0.69483138053831206</v>
      </c>
      <c r="K861">
        <f t="shared" ca="1" si="312"/>
        <v>26</v>
      </c>
      <c r="L861" s="5">
        <f t="shared" ca="1" si="313"/>
        <v>0.72569444444444475</v>
      </c>
      <c r="M861" s="27">
        <f t="shared" ca="1" si="326"/>
        <v>0.5585006793520525</v>
      </c>
      <c r="N861" s="27">
        <f t="shared" ca="1" si="326"/>
        <v>0.23403360394757744</v>
      </c>
      <c r="O861" s="8">
        <f t="shared" ca="1" si="314"/>
        <v>328</v>
      </c>
      <c r="P861" s="6">
        <f t="shared" ca="1" si="315"/>
        <v>0.22777777777777777</v>
      </c>
      <c r="Q861" s="5">
        <f t="shared" ca="1" si="316"/>
        <v>0.9534722222222225</v>
      </c>
      <c r="R861" s="27">
        <f t="shared" ca="1" si="327"/>
        <v>0.47471058855814074</v>
      </c>
      <c r="S861" s="27">
        <f t="shared" ca="1" si="327"/>
        <v>0.23099140035561261</v>
      </c>
      <c r="T861" s="27">
        <f t="shared" ca="1" si="317"/>
        <v>12</v>
      </c>
      <c r="U861" s="5">
        <f t="shared" ca="1" si="318"/>
        <v>0.9618055555555558</v>
      </c>
      <c r="V861" s="27">
        <f t="shared" ca="1" si="319"/>
        <v>355</v>
      </c>
      <c r="W861" s="35">
        <f t="shared" ca="1" si="320"/>
        <v>44197.961805555562</v>
      </c>
      <c r="X861" s="6" t="str">
        <f t="shared" ca="1" si="321"/>
        <v>Early Arrival</v>
      </c>
      <c r="Y861" s="6">
        <f t="shared" ca="1" si="322"/>
        <v>4.166666665696539E-2</v>
      </c>
      <c r="Z861" s="8">
        <f t="shared" ca="1" si="306"/>
        <v>1</v>
      </c>
      <c r="AA861" s="8">
        <f t="shared" ca="1" si="323"/>
        <v>0</v>
      </c>
      <c r="AB861" s="8">
        <f t="shared" ca="1" si="307"/>
        <v>300</v>
      </c>
    </row>
    <row r="862" spans="1:28">
      <c r="A862" s="3">
        <v>0.71527777777777801</v>
      </c>
      <c r="B862" s="34">
        <v>44197.715277777781</v>
      </c>
      <c r="C862" s="8">
        <f t="shared" ca="1" si="324"/>
        <v>0.31997187725176668</v>
      </c>
      <c r="D862" s="8">
        <f t="shared" ca="1" si="324"/>
        <v>0.80572343283522818</v>
      </c>
      <c r="E862">
        <f t="shared" ca="1" si="308"/>
        <v>36</v>
      </c>
      <c r="F862" s="6">
        <f t="shared" ca="1" si="309"/>
        <v>2.4999999999999998E-2</v>
      </c>
      <c r="G862" t="str">
        <f t="shared" ca="1" si="310"/>
        <v>Late</v>
      </c>
      <c r="H862" s="5">
        <f t="shared" ca="1" si="311"/>
        <v>0.74027777777777803</v>
      </c>
      <c r="I862">
        <f t="shared" ca="1" si="325"/>
        <v>6.7284348229372348E-2</v>
      </c>
      <c r="J862">
        <f t="shared" ca="1" si="325"/>
        <v>0.48596546792297368</v>
      </c>
      <c r="K862">
        <f t="shared" ca="1" si="312"/>
        <v>22</v>
      </c>
      <c r="L862" s="5">
        <f t="shared" ca="1" si="313"/>
        <v>0.75555555555555576</v>
      </c>
      <c r="M862" s="27">
        <f t="shared" ca="1" si="326"/>
        <v>0.54801976348872306</v>
      </c>
      <c r="N862" s="27">
        <f t="shared" ca="1" si="326"/>
        <v>0.2996567686507452</v>
      </c>
      <c r="O862" s="8">
        <f t="shared" ca="1" si="314"/>
        <v>332</v>
      </c>
      <c r="P862" s="6">
        <f t="shared" ca="1" si="315"/>
        <v>0.23055555555555554</v>
      </c>
      <c r="Q862" s="5">
        <f t="shared" ca="1" si="316"/>
        <v>0.98611111111111127</v>
      </c>
      <c r="R862" s="27">
        <f t="shared" ca="1" si="327"/>
        <v>0.38355111252728391</v>
      </c>
      <c r="S862" s="27">
        <f t="shared" ca="1" si="327"/>
        <v>0.5070871757103198</v>
      </c>
      <c r="T862" s="27">
        <f t="shared" ca="1" si="317"/>
        <v>21</v>
      </c>
      <c r="U862" s="5">
        <f t="shared" ca="1" si="318"/>
        <v>1.0006944444444446</v>
      </c>
      <c r="V862" s="27">
        <f t="shared" ca="1" si="319"/>
        <v>411</v>
      </c>
      <c r="W862" s="35">
        <f t="shared" ca="1" si="320"/>
        <v>44198.000694444447</v>
      </c>
      <c r="X862" s="6" t="str">
        <f t="shared" ca="1" si="321"/>
        <v>Early Arrival</v>
      </c>
      <c r="Y862" s="6">
        <f t="shared" ca="1" si="322"/>
        <v>2.7777777722803876E-3</v>
      </c>
      <c r="Z862" s="8">
        <f t="shared" ca="1" si="306"/>
        <v>0</v>
      </c>
      <c r="AA862" s="8">
        <f t="shared" ca="1" si="323"/>
        <v>4</v>
      </c>
      <c r="AB862" s="8">
        <f t="shared" ca="1" si="307"/>
        <v>-40</v>
      </c>
    </row>
    <row r="863" spans="1:28">
      <c r="A863" s="11">
        <v>0.71527777777777801</v>
      </c>
      <c r="B863" s="34">
        <v>44197.715277777781</v>
      </c>
      <c r="C863" s="8">
        <f t="shared" ca="1" si="324"/>
        <v>0.32312722363208846</v>
      </c>
      <c r="D863" s="8">
        <f t="shared" ca="1" si="324"/>
        <v>0.89735142031518034</v>
      </c>
      <c r="E863">
        <f t="shared" ca="1" si="308"/>
        <v>50</v>
      </c>
      <c r="F863" s="6">
        <f t="shared" ca="1" si="309"/>
        <v>3.4722222222222224E-2</v>
      </c>
      <c r="G863" t="str">
        <f t="shared" ca="1" si="310"/>
        <v>Late</v>
      </c>
      <c r="H863" s="5">
        <f t="shared" ca="1" si="311"/>
        <v>0.75000000000000022</v>
      </c>
      <c r="I863">
        <f t="shared" ca="1" si="325"/>
        <v>0.33775918291566409</v>
      </c>
      <c r="J863">
        <f t="shared" ca="1" si="325"/>
        <v>0.77880606796940965</v>
      </c>
      <c r="K863">
        <f t="shared" ca="1" si="312"/>
        <v>34</v>
      </c>
      <c r="L863" s="5">
        <f t="shared" ca="1" si="313"/>
        <v>0.77361111111111136</v>
      </c>
      <c r="M863" s="27">
        <f t="shared" ca="1" si="326"/>
        <v>0.85387074341681957</v>
      </c>
      <c r="N863" s="27">
        <f t="shared" ca="1" si="326"/>
        <v>0.27915138694082664</v>
      </c>
      <c r="O863" s="8">
        <f t="shared" ca="1" si="314"/>
        <v>331</v>
      </c>
      <c r="P863" s="6">
        <f t="shared" ca="1" si="315"/>
        <v>0.2298611111111111</v>
      </c>
      <c r="Q863" s="5">
        <f t="shared" ca="1" si="316"/>
        <v>1.0034722222222225</v>
      </c>
      <c r="R863" s="27">
        <f t="shared" ca="1" si="327"/>
        <v>0.13351189164351829</v>
      </c>
      <c r="S863" s="27">
        <f t="shared" ca="1" si="327"/>
        <v>0.39772309505162706</v>
      </c>
      <c r="T863" s="27">
        <f t="shared" ca="1" si="317"/>
        <v>17</v>
      </c>
      <c r="U863" s="5">
        <f t="shared" ca="1" si="318"/>
        <v>1.0152777777777782</v>
      </c>
      <c r="V863" s="27">
        <f t="shared" ca="1" si="319"/>
        <v>432</v>
      </c>
      <c r="W863" s="35">
        <f t="shared" ca="1" si="320"/>
        <v>44198.015277777784</v>
      </c>
      <c r="X863" s="6" t="str">
        <f t="shared" ca="1" si="321"/>
        <v>Late</v>
      </c>
      <c r="Y863" s="6">
        <f t="shared" ca="1" si="322"/>
        <v>1.1805555564933456E-2</v>
      </c>
      <c r="Z863" s="8">
        <f t="shared" ca="1" si="306"/>
        <v>0</v>
      </c>
      <c r="AA863" s="8">
        <f t="shared" ca="1" si="323"/>
        <v>17</v>
      </c>
      <c r="AB863" s="8">
        <f t="shared" ca="1" si="307"/>
        <v>170</v>
      </c>
    </row>
    <row r="864" spans="1:28">
      <c r="A864" s="3">
        <v>0.71527777777777801</v>
      </c>
      <c r="B864" s="34">
        <v>44197.715277777781</v>
      </c>
      <c r="C864" s="8">
        <f t="shared" ca="1" si="324"/>
        <v>0.54633976460223754</v>
      </c>
      <c r="D864" s="8">
        <f t="shared" ca="1" si="324"/>
        <v>0.49532310584812134</v>
      </c>
      <c r="E864">
        <f t="shared" ca="1" si="308"/>
        <v>-2</v>
      </c>
      <c r="F864" s="6">
        <f t="shared" ca="1" si="309"/>
        <v>1.3888888888888889E-3</v>
      </c>
      <c r="G864" t="str">
        <f t="shared" ca="1" si="310"/>
        <v>Early Departure</v>
      </c>
      <c r="H864" s="5">
        <f t="shared" ca="1" si="311"/>
        <v>0.71388888888888913</v>
      </c>
      <c r="I864">
        <f t="shared" ca="1" si="325"/>
        <v>0.12709491857397315</v>
      </c>
      <c r="J864">
        <f t="shared" ca="1" si="325"/>
        <v>0.99775119416594482</v>
      </c>
      <c r="K864">
        <f t="shared" ca="1" si="312"/>
        <v>31</v>
      </c>
      <c r="L864" s="5">
        <f t="shared" ca="1" si="313"/>
        <v>0.73541666666666694</v>
      </c>
      <c r="M864" s="27">
        <f t="shared" ca="1" si="326"/>
        <v>0.55617074848003023</v>
      </c>
      <c r="N864" s="27">
        <f t="shared" ca="1" si="326"/>
        <v>0.67594354156939662</v>
      </c>
      <c r="O864" s="8">
        <f t="shared" ca="1" si="314"/>
        <v>357</v>
      </c>
      <c r="P864" s="6">
        <f t="shared" ca="1" si="315"/>
        <v>0.24791666666666667</v>
      </c>
      <c r="Q864" s="5">
        <f t="shared" ca="1" si="316"/>
        <v>0.98333333333333361</v>
      </c>
      <c r="R864" s="27">
        <f t="shared" ca="1" si="327"/>
        <v>0.48274500127577247</v>
      </c>
      <c r="S864" s="27">
        <f t="shared" ca="1" si="327"/>
        <v>0.85009343985655172</v>
      </c>
      <c r="T864" s="27">
        <f t="shared" ca="1" si="317"/>
        <v>37</v>
      </c>
      <c r="U864" s="5">
        <f t="shared" ca="1" si="318"/>
        <v>1.0090277777777781</v>
      </c>
      <c r="V864" s="27">
        <f t="shared" ca="1" si="319"/>
        <v>423</v>
      </c>
      <c r="W864" s="35">
        <f t="shared" ca="1" si="320"/>
        <v>44198.009027777778</v>
      </c>
      <c r="X864" s="6" t="str">
        <f t="shared" ca="1" si="321"/>
        <v>Late</v>
      </c>
      <c r="Y864" s="6">
        <f t="shared" ca="1" si="322"/>
        <v>5.5555555591126904E-3</v>
      </c>
      <c r="Z864" s="8">
        <f t="shared" ca="1" si="306"/>
        <v>0</v>
      </c>
      <c r="AA864" s="8">
        <f t="shared" ca="1" si="323"/>
        <v>8</v>
      </c>
      <c r="AB864" s="8">
        <f t="shared" ca="1" si="307"/>
        <v>80</v>
      </c>
    </row>
    <row r="865" spans="1:28">
      <c r="A865" s="11">
        <v>0.71527777777777801</v>
      </c>
      <c r="B865" s="34">
        <v>44197.715277777781</v>
      </c>
      <c r="C865" s="8">
        <f t="shared" ca="1" si="324"/>
        <v>0.9472984810443742</v>
      </c>
      <c r="D865" s="8">
        <f t="shared" ca="1" si="324"/>
        <v>0.9255724557058993</v>
      </c>
      <c r="E865">
        <f t="shared" ca="1" si="308"/>
        <v>0</v>
      </c>
      <c r="F865" s="6">
        <f t="shared" ca="1" si="309"/>
        <v>0</v>
      </c>
      <c r="G865" t="str">
        <f t="shared" ca="1" si="310"/>
        <v>On Time</v>
      </c>
      <c r="H865" s="5">
        <f t="shared" ca="1" si="311"/>
        <v>0.71527777777777801</v>
      </c>
      <c r="I865">
        <f t="shared" ca="1" si="325"/>
        <v>0.2805345671910866</v>
      </c>
      <c r="J865">
        <f t="shared" ca="1" si="325"/>
        <v>9.6239148146004649E-2</v>
      </c>
      <c r="K865">
        <f t="shared" ca="1" si="312"/>
        <v>10</v>
      </c>
      <c r="L865" s="5">
        <f t="shared" ca="1" si="313"/>
        <v>0.72222222222222243</v>
      </c>
      <c r="M865" s="27">
        <f t="shared" ca="1" si="326"/>
        <v>0.56984129743012069</v>
      </c>
      <c r="N865" s="27">
        <f t="shared" ca="1" si="326"/>
        <v>0.84384468207375818</v>
      </c>
      <c r="O865" s="8">
        <f t="shared" ca="1" si="314"/>
        <v>374</v>
      </c>
      <c r="P865" s="6">
        <f t="shared" ca="1" si="315"/>
        <v>0.25972222222222224</v>
      </c>
      <c r="Q865" s="5">
        <f t="shared" ca="1" si="316"/>
        <v>0.98194444444444473</v>
      </c>
      <c r="R865" s="27">
        <f t="shared" ca="1" si="327"/>
        <v>0.21567061725487857</v>
      </c>
      <c r="S865" s="27">
        <f t="shared" ca="1" si="327"/>
        <v>0.35363239842491279</v>
      </c>
      <c r="T865" s="27">
        <f t="shared" ca="1" si="317"/>
        <v>16</v>
      </c>
      <c r="U865" s="5">
        <f t="shared" ca="1" si="318"/>
        <v>0.9930555555555558</v>
      </c>
      <c r="V865" s="27">
        <f t="shared" ca="1" si="319"/>
        <v>400</v>
      </c>
      <c r="W865" s="35">
        <f t="shared" ca="1" si="320"/>
        <v>44197.993055555562</v>
      </c>
      <c r="X865" s="6" t="str">
        <f t="shared" ca="1" si="321"/>
        <v>Early Arrival</v>
      </c>
      <c r="Y865" s="6">
        <f t="shared" ca="1" si="322"/>
        <v>1.041666665696539E-2</v>
      </c>
      <c r="Z865" s="8">
        <f t="shared" ca="1" si="306"/>
        <v>0</v>
      </c>
      <c r="AA865" s="8">
        <f t="shared" ca="1" si="323"/>
        <v>15</v>
      </c>
      <c r="AB865" s="8">
        <f t="shared" ca="1" si="307"/>
        <v>-150</v>
      </c>
    </row>
    <row r="866" spans="1:28">
      <c r="A866" s="3">
        <v>0.71527777777777801</v>
      </c>
      <c r="B866" s="34">
        <v>44197.715277777781</v>
      </c>
      <c r="C866" s="8">
        <f t="shared" ca="1" si="324"/>
        <v>0.96371998263122238</v>
      </c>
      <c r="D866" s="8">
        <f t="shared" ca="1" si="324"/>
        <v>8.0945908070719552E-2</v>
      </c>
      <c r="E866">
        <f t="shared" ca="1" si="308"/>
        <v>0</v>
      </c>
      <c r="F866" s="6">
        <f t="shared" ca="1" si="309"/>
        <v>0</v>
      </c>
      <c r="G866" t="str">
        <f t="shared" ca="1" si="310"/>
        <v>On Time</v>
      </c>
      <c r="H866" s="5">
        <f t="shared" ca="1" si="311"/>
        <v>0.71527777777777801</v>
      </c>
      <c r="I866">
        <f t="shared" ca="1" si="325"/>
        <v>0.98944064122461406</v>
      </c>
      <c r="J866">
        <f t="shared" ca="1" si="325"/>
        <v>0.86662270688493137</v>
      </c>
      <c r="K866">
        <f t="shared" ca="1" si="312"/>
        <v>39</v>
      </c>
      <c r="L866" s="5">
        <f t="shared" ca="1" si="313"/>
        <v>0.74236111111111136</v>
      </c>
      <c r="M866" s="27">
        <f t="shared" ca="1" si="326"/>
        <v>0.29123272160618507</v>
      </c>
      <c r="N866" s="27">
        <f t="shared" ca="1" si="326"/>
        <v>0.43795170518440818</v>
      </c>
      <c r="O866" s="8">
        <f t="shared" ca="1" si="314"/>
        <v>339</v>
      </c>
      <c r="P866" s="6">
        <f t="shared" ca="1" si="315"/>
        <v>0.23541666666666669</v>
      </c>
      <c r="Q866" s="5">
        <f t="shared" ca="1" si="316"/>
        <v>0.97777777777777808</v>
      </c>
      <c r="R866" s="27">
        <f t="shared" ca="1" si="327"/>
        <v>0.81652469902000324</v>
      </c>
      <c r="S866" s="27">
        <f t="shared" ca="1" si="327"/>
        <v>0.71404772048526433</v>
      </c>
      <c r="T866" s="27">
        <f t="shared" ca="1" si="317"/>
        <v>29</v>
      </c>
      <c r="U866" s="5">
        <f t="shared" ca="1" si="318"/>
        <v>0.99791666666666701</v>
      </c>
      <c r="V866" s="27">
        <f t="shared" ca="1" si="319"/>
        <v>407</v>
      </c>
      <c r="W866" s="35">
        <f t="shared" ca="1" si="320"/>
        <v>44197.997916666667</v>
      </c>
      <c r="X866" s="6" t="str">
        <f t="shared" ca="1" si="321"/>
        <v>Early Arrival</v>
      </c>
      <c r="Y866" s="6">
        <f t="shared" ca="1" si="322"/>
        <v>5.5555555518367328E-3</v>
      </c>
      <c r="Z866" s="8">
        <f t="shared" ca="1" si="306"/>
        <v>0</v>
      </c>
      <c r="AA866" s="8">
        <f t="shared" ca="1" si="323"/>
        <v>8</v>
      </c>
      <c r="AB866" s="8">
        <f t="shared" ca="1" si="307"/>
        <v>-80</v>
      </c>
    </row>
    <row r="867" spans="1:28">
      <c r="A867" s="11">
        <v>0.71527777777777801</v>
      </c>
      <c r="B867" s="34">
        <v>44197.715277777781</v>
      </c>
      <c r="C867" s="8">
        <f t="shared" ca="1" si="324"/>
        <v>0.6044485537255011</v>
      </c>
      <c r="D867" s="8">
        <f t="shared" ca="1" si="324"/>
        <v>0.54316819076609091</v>
      </c>
      <c r="E867">
        <f t="shared" ca="1" si="308"/>
        <v>-2</v>
      </c>
      <c r="F867" s="6">
        <f t="shared" ca="1" si="309"/>
        <v>1.3888888888888889E-3</v>
      </c>
      <c r="G867" t="str">
        <f t="shared" ca="1" si="310"/>
        <v>Early Departure</v>
      </c>
      <c r="H867" s="5">
        <f t="shared" ca="1" si="311"/>
        <v>0.71388888888888913</v>
      </c>
      <c r="I867">
        <f t="shared" ca="1" si="325"/>
        <v>0.4889485389635454</v>
      </c>
      <c r="J867">
        <f t="shared" ca="1" si="325"/>
        <v>0.18212029651234718</v>
      </c>
      <c r="K867">
        <f t="shared" ca="1" si="312"/>
        <v>15</v>
      </c>
      <c r="L867" s="5">
        <f t="shared" ca="1" si="313"/>
        <v>0.72430555555555576</v>
      </c>
      <c r="M867" s="27">
        <f t="shared" ca="1" si="326"/>
        <v>0.91704961904568738</v>
      </c>
      <c r="N867" s="27">
        <f t="shared" ca="1" si="326"/>
        <v>0.65938836195548167</v>
      </c>
      <c r="O867" s="8">
        <f t="shared" ca="1" si="314"/>
        <v>356</v>
      </c>
      <c r="P867" s="6">
        <f t="shared" ca="1" si="315"/>
        <v>0.24722222222222223</v>
      </c>
      <c r="Q867" s="5">
        <f t="shared" ca="1" si="316"/>
        <v>0.97152777777777799</v>
      </c>
      <c r="R867" s="27">
        <f t="shared" ca="1" si="327"/>
        <v>0.98730539593098043</v>
      </c>
      <c r="S867" s="27">
        <f t="shared" ca="1" si="327"/>
        <v>0.11219821727747736</v>
      </c>
      <c r="T867" s="27">
        <f t="shared" ca="1" si="317"/>
        <v>9</v>
      </c>
      <c r="U867" s="5">
        <f t="shared" ca="1" si="318"/>
        <v>0.97777777777777797</v>
      </c>
      <c r="V867" s="27">
        <f t="shared" ca="1" si="319"/>
        <v>378</v>
      </c>
      <c r="W867" s="35">
        <f t="shared" ca="1" si="320"/>
        <v>44197.977777777778</v>
      </c>
      <c r="X867" s="6" t="str">
        <f t="shared" ca="1" si="321"/>
        <v>Early Arrival</v>
      </c>
      <c r="Y867" s="6">
        <f t="shared" ca="1" si="322"/>
        <v>2.569444444088731E-2</v>
      </c>
      <c r="Z867" s="8">
        <f t="shared" ca="1" si="306"/>
        <v>0</v>
      </c>
      <c r="AA867" s="8">
        <f t="shared" ca="1" si="323"/>
        <v>37</v>
      </c>
      <c r="AB867" s="8">
        <f t="shared" ca="1" si="307"/>
        <v>70</v>
      </c>
    </row>
    <row r="868" spans="1:28">
      <c r="A868" s="3">
        <v>0.71527777777777801</v>
      </c>
      <c r="B868" s="34">
        <v>44197.715277777781</v>
      </c>
      <c r="C868" s="8">
        <f t="shared" ca="1" si="324"/>
        <v>0.18798977126474758</v>
      </c>
      <c r="D868" s="8">
        <f t="shared" ca="1" si="324"/>
        <v>0.47831694953695381</v>
      </c>
      <c r="E868">
        <f t="shared" ca="1" si="308"/>
        <v>14</v>
      </c>
      <c r="F868" s="6">
        <f t="shared" ca="1" si="309"/>
        <v>9.7222222222222224E-3</v>
      </c>
      <c r="G868" t="str">
        <f t="shared" ca="1" si="310"/>
        <v>Late</v>
      </c>
      <c r="H868" s="5">
        <f t="shared" ca="1" si="311"/>
        <v>0.7250000000000002</v>
      </c>
      <c r="I868">
        <f t="shared" ca="1" si="325"/>
        <v>0.57606282127461117</v>
      </c>
      <c r="J868">
        <f t="shared" ca="1" si="325"/>
        <v>0.4755604881890142</v>
      </c>
      <c r="K868">
        <f t="shared" ca="1" si="312"/>
        <v>23</v>
      </c>
      <c r="L868" s="5">
        <f t="shared" ca="1" si="313"/>
        <v>0.74097222222222248</v>
      </c>
      <c r="M868" s="27">
        <f t="shared" ca="1" si="326"/>
        <v>0.64628019351312782</v>
      </c>
      <c r="N868" s="27">
        <f t="shared" ca="1" si="326"/>
        <v>0.76429362736946027</v>
      </c>
      <c r="O868" s="8">
        <f t="shared" ca="1" si="314"/>
        <v>365</v>
      </c>
      <c r="P868" s="6">
        <f t="shared" ca="1" si="315"/>
        <v>0.25347222222222221</v>
      </c>
      <c r="Q868" s="5">
        <f t="shared" ca="1" si="316"/>
        <v>0.99444444444444469</v>
      </c>
      <c r="R868" s="27">
        <f t="shared" ca="1" si="327"/>
        <v>0.94137808504411324</v>
      </c>
      <c r="S868" s="27">
        <f t="shared" ca="1" si="327"/>
        <v>0.44713266930595075</v>
      </c>
      <c r="T868" s="27">
        <f t="shared" ca="1" si="317"/>
        <v>19</v>
      </c>
      <c r="U868" s="5">
        <f t="shared" ca="1" si="318"/>
        <v>1.0076388888888892</v>
      </c>
      <c r="V868" s="27">
        <f t="shared" ca="1" si="319"/>
        <v>421</v>
      </c>
      <c r="W868" s="35">
        <f t="shared" ca="1" si="320"/>
        <v>44198.007638888892</v>
      </c>
      <c r="X868" s="6" t="str">
        <f t="shared" ca="1" si="321"/>
        <v>Late</v>
      </c>
      <c r="Y868" s="6">
        <f t="shared" ca="1" si="322"/>
        <v>4.1666666729724966E-3</v>
      </c>
      <c r="Z868" s="8">
        <f t="shared" ca="1" si="306"/>
        <v>0</v>
      </c>
      <c r="AA868" s="8">
        <f t="shared" ca="1" si="323"/>
        <v>6</v>
      </c>
      <c r="AB868" s="8">
        <f t="shared" ca="1" si="307"/>
        <v>60</v>
      </c>
    </row>
    <row r="869" spans="1:28">
      <c r="A869" s="11">
        <v>0.71527777777777801</v>
      </c>
      <c r="B869" s="34">
        <v>44197.715277777781</v>
      </c>
      <c r="C869" s="8">
        <f t="shared" ca="1" si="324"/>
        <v>0.56492751435690625</v>
      </c>
      <c r="D869" s="8">
        <f t="shared" ca="1" si="324"/>
        <v>0.44738999110726452</v>
      </c>
      <c r="E869">
        <f t="shared" ca="1" si="308"/>
        <v>-2</v>
      </c>
      <c r="F869" s="6">
        <f t="shared" ca="1" si="309"/>
        <v>1.3888888888888889E-3</v>
      </c>
      <c r="G869" t="str">
        <f t="shared" ca="1" si="310"/>
        <v>Early Departure</v>
      </c>
      <c r="H869" s="5">
        <f t="shared" ca="1" si="311"/>
        <v>0.71388888888888913</v>
      </c>
      <c r="I869">
        <f t="shared" ca="1" si="325"/>
        <v>0.46170952485903216</v>
      </c>
      <c r="J869">
        <f t="shared" ca="1" si="325"/>
        <v>0.25531282031253344</v>
      </c>
      <c r="K869">
        <f t="shared" ca="1" si="312"/>
        <v>16</v>
      </c>
      <c r="L869" s="5">
        <f t="shared" ca="1" si="313"/>
        <v>0.7250000000000002</v>
      </c>
      <c r="M869" s="27">
        <f t="shared" ca="1" si="326"/>
        <v>0.5411501569621634</v>
      </c>
      <c r="N869" s="27">
        <f t="shared" ca="1" si="326"/>
        <v>0.85439993212325116</v>
      </c>
      <c r="O869" s="8">
        <f t="shared" ca="1" si="314"/>
        <v>375</v>
      </c>
      <c r="P869" s="6">
        <f t="shared" ca="1" si="315"/>
        <v>0.26041666666666669</v>
      </c>
      <c r="Q869" s="5">
        <f t="shared" ca="1" si="316"/>
        <v>0.98541666666666683</v>
      </c>
      <c r="R869" s="27">
        <f t="shared" ca="1" si="327"/>
        <v>9.6631685839115078E-2</v>
      </c>
      <c r="S869" s="27">
        <f t="shared" ca="1" si="327"/>
        <v>0.23926304285699118</v>
      </c>
      <c r="T869" s="27">
        <f t="shared" ca="1" si="317"/>
        <v>12</v>
      </c>
      <c r="U869" s="5">
        <f t="shared" ca="1" si="318"/>
        <v>0.99375000000000013</v>
      </c>
      <c r="V869" s="27">
        <f t="shared" ca="1" si="319"/>
        <v>401</v>
      </c>
      <c r="W869" s="35">
        <f t="shared" ca="1" si="320"/>
        <v>44197.993750000001</v>
      </c>
      <c r="X869" s="6" t="str">
        <f t="shared" ca="1" si="321"/>
        <v>Early Arrival</v>
      </c>
      <c r="Y869" s="6">
        <f t="shared" ca="1" si="322"/>
        <v>9.7222222175332718E-3</v>
      </c>
      <c r="Z869" s="8">
        <f t="shared" ca="1" si="306"/>
        <v>0</v>
      </c>
      <c r="AA869" s="8">
        <f t="shared" ca="1" si="323"/>
        <v>14</v>
      </c>
      <c r="AB869" s="8">
        <f t="shared" ca="1" si="307"/>
        <v>-140</v>
      </c>
    </row>
    <row r="870" spans="1:28">
      <c r="A870" s="3">
        <v>0.71527777777777801</v>
      </c>
      <c r="B870" s="34">
        <v>44197.715277777781</v>
      </c>
      <c r="C870" s="8">
        <f t="shared" ca="1" si="324"/>
        <v>0.65221592059713251</v>
      </c>
      <c r="D870" s="8">
        <f t="shared" ca="1" si="324"/>
        <v>1.2909591036334156E-3</v>
      </c>
      <c r="E870">
        <f t="shared" ca="1" si="308"/>
        <v>0</v>
      </c>
      <c r="F870" s="6">
        <f t="shared" ca="1" si="309"/>
        <v>0</v>
      </c>
      <c r="G870" t="str">
        <f t="shared" ca="1" si="310"/>
        <v>On Time</v>
      </c>
      <c r="H870" s="5">
        <f t="shared" ca="1" si="311"/>
        <v>0.71527777777777801</v>
      </c>
      <c r="I870">
        <f t="shared" ca="1" si="325"/>
        <v>0.20293452230474096</v>
      </c>
      <c r="J870">
        <f t="shared" ca="1" si="325"/>
        <v>0.26960884921653649</v>
      </c>
      <c r="K870">
        <f t="shared" ca="1" si="312"/>
        <v>17</v>
      </c>
      <c r="L870" s="5">
        <f t="shared" ca="1" si="313"/>
        <v>0.72708333333333353</v>
      </c>
      <c r="M870" s="27">
        <f t="shared" ca="1" si="326"/>
        <v>0.5871837922419727</v>
      </c>
      <c r="N870" s="27">
        <f t="shared" ca="1" si="326"/>
        <v>0.70702159255489472</v>
      </c>
      <c r="O870" s="8">
        <f t="shared" ca="1" si="314"/>
        <v>360</v>
      </c>
      <c r="P870" s="6">
        <f t="shared" ca="1" si="315"/>
        <v>0.25</v>
      </c>
      <c r="Q870" s="5">
        <f t="shared" ca="1" si="316"/>
        <v>0.97708333333333353</v>
      </c>
      <c r="R870" s="27">
        <f t="shared" ca="1" si="327"/>
        <v>0.62327069912833932</v>
      </c>
      <c r="S870" s="27">
        <f t="shared" ca="1" si="327"/>
        <v>0.8064887069157386</v>
      </c>
      <c r="T870" s="27">
        <f t="shared" ca="1" si="317"/>
        <v>34</v>
      </c>
      <c r="U870" s="5">
        <f t="shared" ca="1" si="318"/>
        <v>1.0006944444444446</v>
      </c>
      <c r="V870" s="27">
        <f t="shared" ca="1" si="319"/>
        <v>411</v>
      </c>
      <c r="W870" s="35">
        <f t="shared" ca="1" si="320"/>
        <v>44198.000694444447</v>
      </c>
      <c r="X870" s="6" t="str">
        <f t="shared" ca="1" si="321"/>
        <v>Early Arrival</v>
      </c>
      <c r="Y870" s="6">
        <f t="shared" ca="1" si="322"/>
        <v>2.7777777722803876E-3</v>
      </c>
      <c r="Z870" s="8">
        <f t="shared" ca="1" si="306"/>
        <v>0</v>
      </c>
      <c r="AA870" s="8">
        <f t="shared" ca="1" si="323"/>
        <v>4</v>
      </c>
      <c r="AB870" s="8">
        <f t="shared" ca="1" si="307"/>
        <v>-40</v>
      </c>
    </row>
    <row r="871" spans="1:28">
      <c r="A871" s="11">
        <v>0.71527777777777801</v>
      </c>
      <c r="B871" s="34">
        <v>44197.715277777781</v>
      </c>
      <c r="C871" s="8">
        <f t="shared" ca="1" si="324"/>
        <v>7.9834838828298227E-2</v>
      </c>
      <c r="D871" s="8">
        <f t="shared" ca="1" si="324"/>
        <v>0.84458948885658724</v>
      </c>
      <c r="E871">
        <f t="shared" ca="1" si="308"/>
        <v>41</v>
      </c>
      <c r="F871" s="6">
        <f t="shared" ca="1" si="309"/>
        <v>2.8472222222222222E-2</v>
      </c>
      <c r="G871" t="str">
        <f t="shared" ca="1" si="310"/>
        <v>Late</v>
      </c>
      <c r="H871" s="5">
        <f t="shared" ca="1" si="311"/>
        <v>0.74375000000000024</v>
      </c>
      <c r="I871">
        <f t="shared" ca="1" si="325"/>
        <v>3.4015129301138813E-2</v>
      </c>
      <c r="J871">
        <f t="shared" ca="1" si="325"/>
        <v>0.87845421828497017</v>
      </c>
      <c r="K871">
        <f t="shared" ca="1" si="312"/>
        <v>29</v>
      </c>
      <c r="L871" s="5">
        <f t="shared" ca="1" si="313"/>
        <v>0.76388888888888917</v>
      </c>
      <c r="M871" s="27">
        <f t="shared" ca="1" si="326"/>
        <v>0.95688179454105782</v>
      </c>
      <c r="N871" s="27">
        <f t="shared" ca="1" si="326"/>
        <v>0.67029852580007587</v>
      </c>
      <c r="O871" s="8">
        <f t="shared" ca="1" si="314"/>
        <v>357</v>
      </c>
      <c r="P871" s="6">
        <f t="shared" ca="1" si="315"/>
        <v>0.24791666666666667</v>
      </c>
      <c r="Q871" s="5">
        <f t="shared" ca="1" si="316"/>
        <v>1.0118055555555558</v>
      </c>
      <c r="R871" s="27">
        <f t="shared" ca="1" si="327"/>
        <v>0.19757683895625389</v>
      </c>
      <c r="S871" s="27">
        <f t="shared" ca="1" si="327"/>
        <v>0.54589942870680086</v>
      </c>
      <c r="T871" s="27">
        <f t="shared" ca="1" si="317"/>
        <v>22</v>
      </c>
      <c r="U871" s="5">
        <f t="shared" ca="1" si="318"/>
        <v>1.0270833333333336</v>
      </c>
      <c r="V871" s="27">
        <f t="shared" ca="1" si="319"/>
        <v>449</v>
      </c>
      <c r="W871" s="35">
        <f t="shared" ca="1" si="320"/>
        <v>44198.027083333334</v>
      </c>
      <c r="X871" s="6" t="str">
        <f t="shared" ca="1" si="321"/>
        <v>Late</v>
      </c>
      <c r="Y871" s="6">
        <f t="shared" ca="1" si="322"/>
        <v>2.3611111115314998E-2</v>
      </c>
      <c r="Z871" s="8">
        <f t="shared" ca="1" si="306"/>
        <v>0</v>
      </c>
      <c r="AA871" s="8">
        <f t="shared" ca="1" si="323"/>
        <v>34</v>
      </c>
      <c r="AB871" s="8">
        <f t="shared" ca="1" si="307"/>
        <v>340</v>
      </c>
    </row>
    <row r="872" spans="1:28">
      <c r="A872" s="3">
        <v>0.71527777777777801</v>
      </c>
      <c r="B872" s="34">
        <v>44197.715277777781</v>
      </c>
      <c r="C872" s="8">
        <f t="shared" ca="1" si="324"/>
        <v>0.46713119856739194</v>
      </c>
      <c r="D872" s="8">
        <f t="shared" ca="1" si="324"/>
        <v>0.9154775215972546</v>
      </c>
      <c r="E872">
        <f t="shared" ca="1" si="308"/>
        <v>54</v>
      </c>
      <c r="F872" s="6">
        <f t="shared" ca="1" si="309"/>
        <v>3.7499999999999999E-2</v>
      </c>
      <c r="G872" t="str">
        <f t="shared" ca="1" si="310"/>
        <v>Late</v>
      </c>
      <c r="H872" s="5">
        <f t="shared" ca="1" si="311"/>
        <v>0.75277777777777799</v>
      </c>
      <c r="I872">
        <f t="shared" ca="1" si="325"/>
        <v>0.94508093257499226</v>
      </c>
      <c r="J872">
        <f t="shared" ca="1" si="325"/>
        <v>0.60394595391673311</v>
      </c>
      <c r="K872">
        <f t="shared" ca="1" si="312"/>
        <v>27</v>
      </c>
      <c r="L872" s="5">
        <f t="shared" ca="1" si="313"/>
        <v>0.77152777777777803</v>
      </c>
      <c r="M872" s="27">
        <f t="shared" ca="1" si="326"/>
        <v>0.35916984320270451</v>
      </c>
      <c r="N872" s="27">
        <f t="shared" ca="1" si="326"/>
        <v>0.26238115832770126</v>
      </c>
      <c r="O872" s="8">
        <f t="shared" ca="1" si="314"/>
        <v>330</v>
      </c>
      <c r="P872" s="6">
        <f t="shared" ca="1" si="315"/>
        <v>0.22916666666666666</v>
      </c>
      <c r="Q872" s="5">
        <f t="shared" ca="1" si="316"/>
        <v>1.0006944444444448</v>
      </c>
      <c r="R872" s="27">
        <f t="shared" ca="1" si="327"/>
        <v>0.97711792540062359</v>
      </c>
      <c r="S872" s="27">
        <f t="shared" ca="1" si="327"/>
        <v>0.34877895965275141</v>
      </c>
      <c r="T872" s="27">
        <f t="shared" ca="1" si="317"/>
        <v>16</v>
      </c>
      <c r="U872" s="5">
        <f t="shared" ca="1" si="318"/>
        <v>1.0118055555555558</v>
      </c>
      <c r="V872" s="27">
        <f t="shared" ca="1" si="319"/>
        <v>427</v>
      </c>
      <c r="W872" s="35">
        <f t="shared" ca="1" si="320"/>
        <v>44198.011805555558</v>
      </c>
      <c r="X872" s="6" t="str">
        <f t="shared" ca="1" si="321"/>
        <v>Late</v>
      </c>
      <c r="Y872" s="6">
        <f t="shared" ca="1" si="322"/>
        <v>8.3333333386690356E-3</v>
      </c>
      <c r="Z872" s="8">
        <f t="shared" ca="1" si="306"/>
        <v>0</v>
      </c>
      <c r="AA872" s="8">
        <f t="shared" ca="1" si="323"/>
        <v>12</v>
      </c>
      <c r="AB872" s="8">
        <f t="shared" ca="1" si="307"/>
        <v>120</v>
      </c>
    </row>
    <row r="873" spans="1:28">
      <c r="A873" s="11">
        <v>0.71527777777777801</v>
      </c>
      <c r="B873" s="34">
        <v>44197.715277777781</v>
      </c>
      <c r="C873" s="8">
        <f t="shared" ca="1" si="324"/>
        <v>0.81516441193580214</v>
      </c>
      <c r="D873" s="8">
        <f t="shared" ca="1" si="324"/>
        <v>0.42821136679474936</v>
      </c>
      <c r="E873">
        <f t="shared" ca="1" si="308"/>
        <v>-2</v>
      </c>
      <c r="F873" s="6">
        <f t="shared" ca="1" si="309"/>
        <v>1.3888888888888889E-3</v>
      </c>
      <c r="G873" t="str">
        <f t="shared" ca="1" si="310"/>
        <v>Early Departure</v>
      </c>
      <c r="H873" s="5">
        <f t="shared" ca="1" si="311"/>
        <v>0.71388888888888913</v>
      </c>
      <c r="I873">
        <f t="shared" ca="1" si="325"/>
        <v>0.46550968192650632</v>
      </c>
      <c r="J873">
        <f t="shared" ca="1" si="325"/>
        <v>0.41056043786171459</v>
      </c>
      <c r="K873">
        <f t="shared" ca="1" si="312"/>
        <v>21</v>
      </c>
      <c r="L873" s="5">
        <f t="shared" ca="1" si="313"/>
        <v>0.72847222222222241</v>
      </c>
      <c r="M873" s="27">
        <f t="shared" ca="1" si="326"/>
        <v>0.34342013660525605</v>
      </c>
      <c r="N873" s="27">
        <f t="shared" ca="1" si="326"/>
        <v>0.86077923898574038</v>
      </c>
      <c r="O873" s="8">
        <f t="shared" ca="1" si="314"/>
        <v>376</v>
      </c>
      <c r="P873" s="6">
        <f t="shared" ca="1" si="315"/>
        <v>0.26111111111111113</v>
      </c>
      <c r="Q873" s="5">
        <f t="shared" ca="1" si="316"/>
        <v>0.98958333333333348</v>
      </c>
      <c r="R873" s="27">
        <f t="shared" ca="1" si="327"/>
        <v>6.2953490487477226E-2</v>
      </c>
      <c r="S873" s="27">
        <f t="shared" ca="1" si="327"/>
        <v>0.49381852734770004</v>
      </c>
      <c r="T873" s="27">
        <f t="shared" ca="1" si="317"/>
        <v>14</v>
      </c>
      <c r="U873" s="5">
        <f t="shared" ca="1" si="318"/>
        <v>0.99930555555555567</v>
      </c>
      <c r="V873" s="27">
        <f t="shared" ca="1" si="319"/>
        <v>409</v>
      </c>
      <c r="W873" s="35">
        <f t="shared" ca="1" si="320"/>
        <v>44197.999305555561</v>
      </c>
      <c r="X873" s="6" t="str">
        <f t="shared" ca="1" si="321"/>
        <v>Early Arrival</v>
      </c>
      <c r="Y873" s="6">
        <f t="shared" ca="1" si="322"/>
        <v>4.1666666584205814E-3</v>
      </c>
      <c r="Z873" s="8">
        <f t="shared" ca="1" si="306"/>
        <v>0</v>
      </c>
      <c r="AA873" s="8">
        <f t="shared" ca="1" si="323"/>
        <v>6</v>
      </c>
      <c r="AB873" s="8">
        <f t="shared" ca="1" si="307"/>
        <v>-60</v>
      </c>
    </row>
    <row r="874" spans="1:28">
      <c r="A874" s="3">
        <v>0.71527777777777801</v>
      </c>
      <c r="B874" s="34">
        <v>44197.715277777781</v>
      </c>
      <c r="C874" s="8">
        <f t="shared" ca="1" si="324"/>
        <v>0.91423550678067955</v>
      </c>
      <c r="D874" s="8">
        <f t="shared" ca="1" si="324"/>
        <v>0.33875932495314798</v>
      </c>
      <c r="E874">
        <f t="shared" ca="1" si="308"/>
        <v>0</v>
      </c>
      <c r="F874" s="6">
        <f t="shared" ca="1" si="309"/>
        <v>0</v>
      </c>
      <c r="G874" t="str">
        <f t="shared" ca="1" si="310"/>
        <v>On Time</v>
      </c>
      <c r="H874" s="5">
        <f t="shared" ca="1" si="311"/>
        <v>0.71527777777777801</v>
      </c>
      <c r="I874">
        <f t="shared" ca="1" si="325"/>
        <v>0.92600509762753247</v>
      </c>
      <c r="J874">
        <f t="shared" ca="1" si="325"/>
        <v>0.25286679820101032</v>
      </c>
      <c r="K874">
        <f t="shared" ca="1" si="312"/>
        <v>16</v>
      </c>
      <c r="L874" s="5">
        <f t="shared" ca="1" si="313"/>
        <v>0.72638888888888908</v>
      </c>
      <c r="M874" s="27">
        <f t="shared" ca="1" si="326"/>
        <v>0.40385364567151405</v>
      </c>
      <c r="N874" s="27">
        <f t="shared" ca="1" si="326"/>
        <v>1.9531462313293613E-4</v>
      </c>
      <c r="O874" s="8">
        <f t="shared" ca="1" si="314"/>
        <v>317</v>
      </c>
      <c r="P874" s="6">
        <f t="shared" ca="1" si="315"/>
        <v>0.22013888888888888</v>
      </c>
      <c r="Q874" s="5">
        <f t="shared" ca="1" si="316"/>
        <v>0.94652777777777797</v>
      </c>
      <c r="R874" s="27">
        <f t="shared" ca="1" si="327"/>
        <v>0.24739001505370684</v>
      </c>
      <c r="S874" s="27">
        <f t="shared" ca="1" si="327"/>
        <v>0.88507671172817082</v>
      </c>
      <c r="T874" s="27">
        <f t="shared" ca="1" si="317"/>
        <v>39</v>
      </c>
      <c r="U874" s="5">
        <f t="shared" ca="1" si="318"/>
        <v>0.97361111111111132</v>
      </c>
      <c r="V874" s="27">
        <f t="shared" ca="1" si="319"/>
        <v>372</v>
      </c>
      <c r="W874" s="35">
        <f t="shared" ca="1" si="320"/>
        <v>44197.973611111112</v>
      </c>
      <c r="X874" s="6" t="str">
        <f t="shared" ca="1" si="321"/>
        <v>Early Arrival</v>
      </c>
      <c r="Y874" s="6">
        <f t="shared" ca="1" si="322"/>
        <v>2.9861111106583849E-2</v>
      </c>
      <c r="Z874" s="8">
        <f t="shared" ca="1" si="306"/>
        <v>0</v>
      </c>
      <c r="AA874" s="8">
        <f t="shared" ca="1" si="323"/>
        <v>43</v>
      </c>
      <c r="AB874" s="8">
        <f t="shared" ca="1" si="307"/>
        <v>130</v>
      </c>
    </row>
    <row r="875" spans="1:28">
      <c r="A875" s="11">
        <v>0.71527777777777801</v>
      </c>
      <c r="B875" s="34">
        <v>44197.715277777781</v>
      </c>
      <c r="C875" s="8">
        <f t="shared" ca="1" si="324"/>
        <v>7.8855654251031471E-2</v>
      </c>
      <c r="D875" s="8">
        <f t="shared" ca="1" si="324"/>
        <v>0.29744761728022939</v>
      </c>
      <c r="E875">
        <f t="shared" ca="1" si="308"/>
        <v>8</v>
      </c>
      <c r="F875" s="6">
        <f t="shared" ca="1" si="309"/>
        <v>5.5555555555555558E-3</v>
      </c>
      <c r="G875" t="str">
        <f t="shared" ca="1" si="310"/>
        <v>Late</v>
      </c>
      <c r="H875" s="5">
        <f t="shared" ca="1" si="311"/>
        <v>0.72083333333333355</v>
      </c>
      <c r="I875">
        <f t="shared" ca="1" si="325"/>
        <v>0.4480103269044724</v>
      </c>
      <c r="J875">
        <f t="shared" ca="1" si="325"/>
        <v>0.94842537301049867</v>
      </c>
      <c r="K875">
        <f t="shared" ca="1" si="312"/>
        <v>45</v>
      </c>
      <c r="L875" s="5">
        <f t="shared" ca="1" si="313"/>
        <v>0.75208333333333355</v>
      </c>
      <c r="M875" s="27">
        <f t="shared" ca="1" si="326"/>
        <v>0.79314369894162473</v>
      </c>
      <c r="N875" s="27">
        <f t="shared" ca="1" si="326"/>
        <v>5.204405704796089E-2</v>
      </c>
      <c r="O875" s="8">
        <f t="shared" ca="1" si="314"/>
        <v>319</v>
      </c>
      <c r="P875" s="6">
        <f t="shared" ca="1" si="315"/>
        <v>0.22152777777777777</v>
      </c>
      <c r="Q875" s="5">
        <f t="shared" ca="1" si="316"/>
        <v>0.97361111111111132</v>
      </c>
      <c r="R875" s="27">
        <f t="shared" ca="1" si="327"/>
        <v>0.42231756169257484</v>
      </c>
      <c r="S875" s="27">
        <f t="shared" ca="1" si="327"/>
        <v>0.97179639079071034</v>
      </c>
      <c r="T875" s="27">
        <f t="shared" ca="1" si="317"/>
        <v>48</v>
      </c>
      <c r="U875" s="5">
        <f t="shared" ca="1" si="318"/>
        <v>1.0069444444444446</v>
      </c>
      <c r="V875" s="27">
        <f t="shared" ca="1" si="319"/>
        <v>420</v>
      </c>
      <c r="W875" s="35">
        <f t="shared" ca="1" si="320"/>
        <v>44198.006944444445</v>
      </c>
      <c r="X875" s="6" t="str">
        <f t="shared" ca="1" si="321"/>
        <v>Late</v>
      </c>
      <c r="Y875" s="6">
        <f t="shared" ca="1" si="322"/>
        <v>3.4722222262644209E-3</v>
      </c>
      <c r="Z875" s="8">
        <f t="shared" ca="1" si="306"/>
        <v>0</v>
      </c>
      <c r="AA875" s="8">
        <f t="shared" ca="1" si="323"/>
        <v>5</v>
      </c>
      <c r="AB875" s="8">
        <f t="shared" ca="1" si="307"/>
        <v>50</v>
      </c>
    </row>
    <row r="876" spans="1:28">
      <c r="A876" s="3">
        <v>0.71527777777777801</v>
      </c>
      <c r="B876" s="34">
        <v>44197.715277777781</v>
      </c>
      <c r="C876" s="8">
        <f t="shared" ca="1" si="324"/>
        <v>0.5479497147740382</v>
      </c>
      <c r="D876" s="8">
        <f t="shared" ca="1" si="324"/>
        <v>0.22049150635417003</v>
      </c>
      <c r="E876">
        <f t="shared" ca="1" si="308"/>
        <v>-1</v>
      </c>
      <c r="F876" s="6">
        <f t="shared" ca="1" si="309"/>
        <v>6.9444444444444447E-4</v>
      </c>
      <c r="G876" t="str">
        <f t="shared" ca="1" si="310"/>
        <v>Early Departure</v>
      </c>
      <c r="H876" s="5">
        <f t="shared" ca="1" si="311"/>
        <v>0.71458333333333357</v>
      </c>
      <c r="I876">
        <f t="shared" ca="1" si="325"/>
        <v>0.76477383963803702</v>
      </c>
      <c r="J876">
        <f t="shared" ca="1" si="325"/>
        <v>0.64975092379909327</v>
      </c>
      <c r="K876">
        <f t="shared" ca="1" si="312"/>
        <v>29</v>
      </c>
      <c r="L876" s="5">
        <f t="shared" ca="1" si="313"/>
        <v>0.7347222222222225</v>
      </c>
      <c r="M876" s="27">
        <f t="shared" ca="1" si="326"/>
        <v>0.49583584801027947</v>
      </c>
      <c r="N876" s="27">
        <f t="shared" ca="1" si="326"/>
        <v>0.48691831614947323</v>
      </c>
      <c r="O876" s="8">
        <f t="shared" ca="1" si="314"/>
        <v>343</v>
      </c>
      <c r="P876" s="6">
        <f t="shared" ca="1" si="315"/>
        <v>0.23819444444444446</v>
      </c>
      <c r="Q876" s="5">
        <f t="shared" ca="1" si="316"/>
        <v>0.97291666666666698</v>
      </c>
      <c r="R876" s="27">
        <f t="shared" ca="1" si="327"/>
        <v>2.1981352563530954E-2</v>
      </c>
      <c r="S876" s="27">
        <f t="shared" ca="1" si="327"/>
        <v>0.82181290552395636</v>
      </c>
      <c r="T876" s="27">
        <f t="shared" ca="1" si="317"/>
        <v>17</v>
      </c>
      <c r="U876" s="5">
        <f t="shared" ca="1" si="318"/>
        <v>0.9847222222222225</v>
      </c>
      <c r="V876" s="27">
        <f t="shared" ca="1" si="319"/>
        <v>388</v>
      </c>
      <c r="W876" s="35">
        <f t="shared" ca="1" si="320"/>
        <v>44197.984722222223</v>
      </c>
      <c r="X876" s="6" t="str">
        <f t="shared" ca="1" si="321"/>
        <v>Early Arrival</v>
      </c>
      <c r="Y876" s="6">
        <f t="shared" ca="1" si="322"/>
        <v>1.8749999995634425E-2</v>
      </c>
      <c r="Z876" s="8">
        <f t="shared" ca="1" si="306"/>
        <v>0</v>
      </c>
      <c r="AA876" s="8">
        <f t="shared" ca="1" si="323"/>
        <v>27</v>
      </c>
      <c r="AB876" s="8">
        <f t="shared" ca="1" si="307"/>
        <v>-270</v>
      </c>
    </row>
    <row r="877" spans="1:28">
      <c r="A877" s="11">
        <v>0.71527777777777801</v>
      </c>
      <c r="B877" s="34">
        <v>44197.715277777781</v>
      </c>
      <c r="C877" s="8">
        <f t="shared" ca="1" si="324"/>
        <v>0.17589822089695839</v>
      </c>
      <c r="D877" s="8">
        <f t="shared" ca="1" si="324"/>
        <v>4.4239364696161632E-2</v>
      </c>
      <c r="E877">
        <f t="shared" ca="1" si="308"/>
        <v>1</v>
      </c>
      <c r="F877" s="6">
        <f t="shared" ca="1" si="309"/>
        <v>6.9444444444444447E-4</v>
      </c>
      <c r="G877" t="str">
        <f t="shared" ca="1" si="310"/>
        <v>Late</v>
      </c>
      <c r="H877" s="5">
        <f t="shared" ca="1" si="311"/>
        <v>0.71597222222222245</v>
      </c>
      <c r="I877">
        <f t="shared" ca="1" si="325"/>
        <v>0.77736709477851129</v>
      </c>
      <c r="J877">
        <f t="shared" ca="1" si="325"/>
        <v>0.14723285156790711</v>
      </c>
      <c r="K877">
        <f t="shared" ca="1" si="312"/>
        <v>14</v>
      </c>
      <c r="L877" s="5">
        <f t="shared" ca="1" si="313"/>
        <v>0.72569444444444464</v>
      </c>
      <c r="M877" s="27">
        <f t="shared" ca="1" si="326"/>
        <v>0.3216658099405495</v>
      </c>
      <c r="N877" s="27">
        <f t="shared" ca="1" si="326"/>
        <v>0.83944742021972707</v>
      </c>
      <c r="O877" s="8">
        <f t="shared" ca="1" si="314"/>
        <v>373</v>
      </c>
      <c r="P877" s="6">
        <f t="shared" ca="1" si="315"/>
        <v>0.2590277777777778</v>
      </c>
      <c r="Q877" s="5">
        <f t="shared" ca="1" si="316"/>
        <v>0.9847222222222225</v>
      </c>
      <c r="R877" s="27">
        <f t="shared" ca="1" si="327"/>
        <v>0.62177232630553647</v>
      </c>
      <c r="S877" s="27">
        <f t="shared" ca="1" si="327"/>
        <v>0.98646100041983487</v>
      </c>
      <c r="T877" s="27">
        <f t="shared" ca="1" si="317"/>
        <v>50</v>
      </c>
      <c r="U877" s="5">
        <f t="shared" ca="1" si="318"/>
        <v>1.0194444444444448</v>
      </c>
      <c r="V877" s="27">
        <f t="shared" ca="1" si="319"/>
        <v>438</v>
      </c>
      <c r="W877" s="35">
        <f t="shared" ca="1" si="320"/>
        <v>44198.01944444445</v>
      </c>
      <c r="X877" s="6" t="str">
        <f t="shared" ca="1" si="321"/>
        <v>Late</v>
      </c>
      <c r="Y877" s="6">
        <f t="shared" ca="1" si="322"/>
        <v>1.5972222230629995E-2</v>
      </c>
      <c r="Z877" s="8">
        <f t="shared" ca="1" si="306"/>
        <v>0</v>
      </c>
      <c r="AA877" s="8">
        <f t="shared" ca="1" si="323"/>
        <v>23</v>
      </c>
      <c r="AB877" s="8">
        <f t="shared" ca="1" si="307"/>
        <v>230</v>
      </c>
    </row>
    <row r="878" spans="1:28">
      <c r="A878" s="3">
        <v>0.71527777777777801</v>
      </c>
      <c r="B878" s="34">
        <v>44197.715277777781</v>
      </c>
      <c r="C878" s="8">
        <f t="shared" ca="1" si="324"/>
        <v>3.4920012440361026E-2</v>
      </c>
      <c r="D878" s="8">
        <f t="shared" ca="1" si="324"/>
        <v>0.13371681519452561</v>
      </c>
      <c r="E878">
        <f t="shared" ca="1" si="308"/>
        <v>3</v>
      </c>
      <c r="F878" s="6">
        <f t="shared" ca="1" si="309"/>
        <v>2.0833333333333333E-3</v>
      </c>
      <c r="G878" t="str">
        <f t="shared" ca="1" si="310"/>
        <v>Late</v>
      </c>
      <c r="H878" s="5">
        <f t="shared" ca="1" si="311"/>
        <v>0.71736111111111134</v>
      </c>
      <c r="I878">
        <f t="shared" ca="1" si="325"/>
        <v>0.53118048011107521</v>
      </c>
      <c r="J878">
        <f t="shared" ca="1" si="325"/>
        <v>0.42576668016851127</v>
      </c>
      <c r="K878">
        <f t="shared" ca="1" si="312"/>
        <v>21</v>
      </c>
      <c r="L878" s="5">
        <f t="shared" ca="1" si="313"/>
        <v>0.73194444444444462</v>
      </c>
      <c r="M878" s="27">
        <f t="shared" ca="1" si="326"/>
        <v>6.3273022300558424E-3</v>
      </c>
      <c r="N878" s="27">
        <f t="shared" ca="1" si="326"/>
        <v>9.9023045906533214E-2</v>
      </c>
      <c r="O878" s="8">
        <f t="shared" ca="1" si="314"/>
        <v>317</v>
      </c>
      <c r="P878" s="6">
        <f t="shared" ca="1" si="315"/>
        <v>0.22013888888888888</v>
      </c>
      <c r="Q878" s="5">
        <f t="shared" ca="1" si="316"/>
        <v>0.9520833333333335</v>
      </c>
      <c r="R878" s="27">
        <f t="shared" ca="1" si="327"/>
        <v>0.39879708739451591</v>
      </c>
      <c r="S878" s="27">
        <f t="shared" ca="1" si="327"/>
        <v>0.54578440809709838</v>
      </c>
      <c r="T878" s="27">
        <f t="shared" ca="1" si="317"/>
        <v>22</v>
      </c>
      <c r="U878" s="5">
        <f t="shared" ca="1" si="318"/>
        <v>0.96736111111111123</v>
      </c>
      <c r="V878" s="27">
        <f t="shared" ca="1" si="319"/>
        <v>363</v>
      </c>
      <c r="W878" s="35">
        <f t="shared" ca="1" si="320"/>
        <v>44197.967361111114</v>
      </c>
      <c r="X878" s="6" t="str">
        <f t="shared" ca="1" si="321"/>
        <v>Early Arrival</v>
      </c>
      <c r="Y878" s="6">
        <f t="shared" ca="1" si="322"/>
        <v>3.6111111105128657E-2</v>
      </c>
      <c r="Z878" s="8">
        <f t="shared" ca="1" si="306"/>
        <v>0</v>
      </c>
      <c r="AA878" s="8">
        <f t="shared" ca="1" si="323"/>
        <v>52</v>
      </c>
      <c r="AB878" s="8">
        <f t="shared" ca="1" si="307"/>
        <v>220</v>
      </c>
    </row>
    <row r="879" spans="1:28">
      <c r="A879" s="11">
        <v>0.71527777777777801</v>
      </c>
      <c r="B879" s="34">
        <v>44197.715277777781</v>
      </c>
      <c r="C879" s="8">
        <f t="shared" ca="1" si="324"/>
        <v>0.61422635447311658</v>
      </c>
      <c r="D879" s="8">
        <f t="shared" ca="1" si="324"/>
        <v>7.889134351824123E-2</v>
      </c>
      <c r="E879">
        <f t="shared" ca="1" si="308"/>
        <v>0</v>
      </c>
      <c r="F879" s="6">
        <f t="shared" ca="1" si="309"/>
        <v>0</v>
      </c>
      <c r="G879" t="str">
        <f t="shared" ca="1" si="310"/>
        <v>On Time</v>
      </c>
      <c r="H879" s="5">
        <f t="shared" ca="1" si="311"/>
        <v>0.71527777777777801</v>
      </c>
      <c r="I879">
        <f t="shared" ca="1" si="325"/>
        <v>0.23790776820135728</v>
      </c>
      <c r="J879">
        <f t="shared" ca="1" si="325"/>
        <v>0.44914578748133716</v>
      </c>
      <c r="K879">
        <f t="shared" ca="1" si="312"/>
        <v>21</v>
      </c>
      <c r="L879" s="5">
        <f t="shared" ca="1" si="313"/>
        <v>0.72986111111111129</v>
      </c>
      <c r="M879" s="27">
        <f t="shared" ca="1" si="326"/>
        <v>0.9107144184421424</v>
      </c>
      <c r="N879" s="27">
        <f t="shared" ca="1" si="326"/>
        <v>0.91562969594280752</v>
      </c>
      <c r="O879" s="8">
        <f t="shared" ca="1" si="314"/>
        <v>384</v>
      </c>
      <c r="P879" s="6">
        <f t="shared" ca="1" si="315"/>
        <v>0.26666666666666666</v>
      </c>
      <c r="Q879" s="5">
        <f t="shared" ca="1" si="316"/>
        <v>0.9965277777777779</v>
      </c>
      <c r="R879" s="27">
        <f t="shared" ca="1" si="327"/>
        <v>0.5091293639379002</v>
      </c>
      <c r="S879" s="27">
        <f t="shared" ca="1" si="327"/>
        <v>0.14381025372650902</v>
      </c>
      <c r="T879" s="27">
        <f t="shared" ca="1" si="317"/>
        <v>10</v>
      </c>
      <c r="U879" s="5">
        <f t="shared" ca="1" si="318"/>
        <v>1.0034722222222223</v>
      </c>
      <c r="V879" s="27">
        <f t="shared" ca="1" si="319"/>
        <v>415</v>
      </c>
      <c r="W879" s="35">
        <f t="shared" ca="1" si="320"/>
        <v>44198.003472222226</v>
      </c>
      <c r="X879" s="6" t="str">
        <f t="shared" ca="1" si="321"/>
        <v>On Time</v>
      </c>
      <c r="Y879" s="6">
        <f t="shared" ca="1" si="322"/>
        <v>0</v>
      </c>
      <c r="Z879" s="8">
        <f t="shared" ca="1" si="306"/>
        <v>0</v>
      </c>
      <c r="AA879" s="8">
        <f t="shared" ca="1" si="323"/>
        <v>0</v>
      </c>
      <c r="AB879" s="8">
        <f t="shared" ca="1" si="307"/>
        <v>0</v>
      </c>
    </row>
    <row r="880" spans="1:28">
      <c r="A880" s="3">
        <v>0.71527777777777801</v>
      </c>
      <c r="B880" s="34">
        <v>44197.715277777781</v>
      </c>
      <c r="C880" s="8">
        <f t="shared" ca="1" si="324"/>
        <v>0.69326883224158531</v>
      </c>
      <c r="D880" s="8">
        <f t="shared" ca="1" si="324"/>
        <v>0.19028896705140586</v>
      </c>
      <c r="E880">
        <f t="shared" ca="1" si="308"/>
        <v>-1</v>
      </c>
      <c r="F880" s="6">
        <f t="shared" ca="1" si="309"/>
        <v>6.9444444444444447E-4</v>
      </c>
      <c r="G880" t="str">
        <f t="shared" ca="1" si="310"/>
        <v>Early Departure</v>
      </c>
      <c r="H880" s="5">
        <f t="shared" ca="1" si="311"/>
        <v>0.71458333333333357</v>
      </c>
      <c r="I880">
        <f t="shared" ca="1" si="325"/>
        <v>0.89965768912327138</v>
      </c>
      <c r="J880">
        <f t="shared" ca="1" si="325"/>
        <v>6.9157684759467375E-2</v>
      </c>
      <c r="K880">
        <f t="shared" ca="1" si="312"/>
        <v>12</v>
      </c>
      <c r="L880" s="5">
        <f t="shared" ca="1" si="313"/>
        <v>0.72291666666666687</v>
      </c>
      <c r="M880" s="27">
        <f t="shared" ca="1" si="326"/>
        <v>0.21194807242347413</v>
      </c>
      <c r="N880" s="27">
        <f t="shared" ca="1" si="326"/>
        <v>7.8600075698316729E-2</v>
      </c>
      <c r="O880" s="8">
        <f t="shared" ca="1" si="314"/>
        <v>315</v>
      </c>
      <c r="P880" s="6">
        <f t="shared" ca="1" si="315"/>
        <v>0.21875</v>
      </c>
      <c r="Q880" s="5">
        <f t="shared" ca="1" si="316"/>
        <v>0.94166666666666687</v>
      </c>
      <c r="R880" s="27">
        <f t="shared" ca="1" si="327"/>
        <v>0.27203154336247815</v>
      </c>
      <c r="S880" s="27">
        <f t="shared" ca="1" si="327"/>
        <v>0.96782497766432352</v>
      </c>
      <c r="T880" s="27">
        <f t="shared" ca="1" si="317"/>
        <v>47</v>
      </c>
      <c r="U880" s="5">
        <f t="shared" ca="1" si="318"/>
        <v>0.97430555555555576</v>
      </c>
      <c r="V880" s="27">
        <f t="shared" ca="1" si="319"/>
        <v>373</v>
      </c>
      <c r="W880" s="35">
        <f t="shared" ca="1" si="320"/>
        <v>44197.974305555559</v>
      </c>
      <c r="X880" s="6" t="str">
        <f t="shared" ca="1" si="321"/>
        <v>Early Arrival</v>
      </c>
      <c r="Y880" s="6">
        <f t="shared" ca="1" si="322"/>
        <v>2.9166666659875773E-2</v>
      </c>
      <c r="Z880" s="8">
        <f t="shared" ca="1" si="306"/>
        <v>0</v>
      </c>
      <c r="AA880" s="8">
        <f t="shared" ca="1" si="323"/>
        <v>42</v>
      </c>
      <c r="AB880" s="8">
        <f t="shared" ca="1" si="307"/>
        <v>120</v>
      </c>
    </row>
    <row r="881" spans="1:28">
      <c r="A881" s="11">
        <v>0.71527777777777801</v>
      </c>
      <c r="B881" s="34">
        <v>44197.715277777781</v>
      </c>
      <c r="C881" s="8">
        <f t="shared" ca="1" si="324"/>
        <v>0.84538437071645323</v>
      </c>
      <c r="D881" s="8">
        <f t="shared" ca="1" si="324"/>
        <v>0.55806981146560908</v>
      </c>
      <c r="E881">
        <f t="shared" ca="1" si="308"/>
        <v>-3</v>
      </c>
      <c r="F881" s="6">
        <f t="shared" ca="1" si="309"/>
        <v>2.0833333333333333E-3</v>
      </c>
      <c r="G881" t="str">
        <f t="shared" ca="1" si="310"/>
        <v>Early Departure</v>
      </c>
      <c r="H881" s="5">
        <f t="shared" ca="1" si="311"/>
        <v>0.71319444444444469</v>
      </c>
      <c r="I881">
        <f t="shared" ca="1" si="325"/>
        <v>0.6392750999819623</v>
      </c>
      <c r="J881">
        <f t="shared" ca="1" si="325"/>
        <v>0.39779225705856391</v>
      </c>
      <c r="K881">
        <f t="shared" ca="1" si="312"/>
        <v>20</v>
      </c>
      <c r="L881" s="5">
        <f t="shared" ca="1" si="313"/>
        <v>0.72708333333333353</v>
      </c>
      <c r="M881" s="27">
        <f t="shared" ca="1" si="326"/>
        <v>0.208302454089766</v>
      </c>
      <c r="N881" s="27">
        <f t="shared" ca="1" si="326"/>
        <v>0.95357318941563241</v>
      </c>
      <c r="O881" s="8">
        <f t="shared" ca="1" si="314"/>
        <v>360</v>
      </c>
      <c r="P881" s="6">
        <f t="shared" ca="1" si="315"/>
        <v>0.25</v>
      </c>
      <c r="Q881" s="5">
        <f t="shared" ca="1" si="316"/>
        <v>0.97708333333333353</v>
      </c>
      <c r="R881" s="27">
        <f t="shared" ca="1" si="327"/>
        <v>0.73045718858238162</v>
      </c>
      <c r="S881" s="27">
        <f t="shared" ca="1" si="327"/>
        <v>0.55491211575123789</v>
      </c>
      <c r="T881" s="27">
        <f t="shared" ca="1" si="317"/>
        <v>23</v>
      </c>
      <c r="U881" s="5">
        <f t="shared" ca="1" si="318"/>
        <v>0.9930555555555558</v>
      </c>
      <c r="V881" s="27">
        <f t="shared" ca="1" si="319"/>
        <v>400</v>
      </c>
      <c r="W881" s="35">
        <f t="shared" ca="1" si="320"/>
        <v>44197.993055555562</v>
      </c>
      <c r="X881" s="6" t="str">
        <f t="shared" ca="1" si="321"/>
        <v>Early Arrival</v>
      </c>
      <c r="Y881" s="6">
        <f t="shared" ca="1" si="322"/>
        <v>1.041666665696539E-2</v>
      </c>
      <c r="Z881" s="8">
        <f t="shared" ca="1" si="306"/>
        <v>0</v>
      </c>
      <c r="AA881" s="8">
        <f t="shared" ca="1" si="323"/>
        <v>15</v>
      </c>
      <c r="AB881" s="8">
        <f t="shared" ca="1" si="307"/>
        <v>-150</v>
      </c>
    </row>
    <row r="882" spans="1:28">
      <c r="A882" s="3">
        <v>0.71527777777777801</v>
      </c>
      <c r="B882" s="34">
        <v>44197.715277777781</v>
      </c>
      <c r="C882" s="8">
        <f t="shared" ca="1" si="324"/>
        <v>0.56987320737998148</v>
      </c>
      <c r="D882" s="8">
        <f t="shared" ca="1" si="324"/>
        <v>0.83329643262050612</v>
      </c>
      <c r="E882">
        <f t="shared" ca="1" si="308"/>
        <v>-6</v>
      </c>
      <c r="F882" s="6">
        <f t="shared" ca="1" si="309"/>
        <v>4.1666666666666666E-3</v>
      </c>
      <c r="G882" t="str">
        <f t="shared" ca="1" si="310"/>
        <v>Early Departure</v>
      </c>
      <c r="H882" s="5">
        <f t="shared" ca="1" si="311"/>
        <v>0.71111111111111136</v>
      </c>
      <c r="I882">
        <f t="shared" ca="1" si="325"/>
        <v>0.47937299732467364</v>
      </c>
      <c r="J882">
        <f t="shared" ca="1" si="325"/>
        <v>0.96392434744467059</v>
      </c>
      <c r="K882">
        <f t="shared" ca="1" si="312"/>
        <v>47</v>
      </c>
      <c r="L882" s="5">
        <f t="shared" ca="1" si="313"/>
        <v>0.74375000000000024</v>
      </c>
      <c r="M882" s="27">
        <f t="shared" ca="1" si="326"/>
        <v>0.28691647359886174</v>
      </c>
      <c r="N882" s="27">
        <f t="shared" ca="1" si="326"/>
        <v>4.6830799261827982E-2</v>
      </c>
      <c r="O882" s="8">
        <f t="shared" ca="1" si="314"/>
        <v>311</v>
      </c>
      <c r="P882" s="6">
        <f t="shared" ca="1" si="315"/>
        <v>0.21597222222222223</v>
      </c>
      <c r="Q882" s="5">
        <f t="shared" ca="1" si="316"/>
        <v>0.95972222222222248</v>
      </c>
      <c r="R882" s="27">
        <f t="shared" ca="1" si="327"/>
        <v>0.61560517167759887</v>
      </c>
      <c r="S882" s="27">
        <f t="shared" ca="1" si="327"/>
        <v>0.88746870817481316</v>
      </c>
      <c r="T882" s="27">
        <f t="shared" ca="1" si="317"/>
        <v>39</v>
      </c>
      <c r="U882" s="5">
        <f t="shared" ca="1" si="318"/>
        <v>0.98680555555555582</v>
      </c>
      <c r="V882" s="27">
        <f t="shared" ca="1" si="319"/>
        <v>391</v>
      </c>
      <c r="W882" s="35">
        <f t="shared" ca="1" si="320"/>
        <v>44197.986805555556</v>
      </c>
      <c r="X882" s="6" t="str">
        <f t="shared" ca="1" si="321"/>
        <v>Early Arrival</v>
      </c>
      <c r="Y882" s="6">
        <f t="shared" ca="1" si="322"/>
        <v>1.6666666662786156E-2</v>
      </c>
      <c r="Z882" s="8">
        <f t="shared" ca="1" si="306"/>
        <v>0</v>
      </c>
      <c r="AA882" s="8">
        <f t="shared" ca="1" si="323"/>
        <v>24</v>
      </c>
      <c r="AB882" s="8">
        <f t="shared" ca="1" si="307"/>
        <v>-240</v>
      </c>
    </row>
    <row r="883" spans="1:28">
      <c r="A883" s="11">
        <v>0.71527777777777801</v>
      </c>
      <c r="B883" s="34">
        <v>44197.715277777781</v>
      </c>
      <c r="C883" s="8">
        <f t="shared" ca="1" si="324"/>
        <v>0.50810266600919807</v>
      </c>
      <c r="D883" s="8">
        <f t="shared" ca="1" si="324"/>
        <v>0.9521790901897409</v>
      </c>
      <c r="E883">
        <f t="shared" ca="1" si="308"/>
        <v>67</v>
      </c>
      <c r="F883" s="6">
        <f t="shared" ca="1" si="309"/>
        <v>4.6527777777777779E-2</v>
      </c>
      <c r="G883" t="str">
        <f t="shared" ca="1" si="310"/>
        <v>Late</v>
      </c>
      <c r="H883" s="5">
        <f t="shared" ca="1" si="311"/>
        <v>0.76180555555555585</v>
      </c>
      <c r="I883">
        <f t="shared" ca="1" si="325"/>
        <v>0.88038591132817001</v>
      </c>
      <c r="J883">
        <f t="shared" ca="1" si="325"/>
        <v>0.54937765163093721</v>
      </c>
      <c r="K883">
        <f t="shared" ca="1" si="312"/>
        <v>25</v>
      </c>
      <c r="L883" s="5">
        <f t="shared" ca="1" si="313"/>
        <v>0.77916666666666701</v>
      </c>
      <c r="M883" s="27">
        <f t="shared" ca="1" si="326"/>
        <v>0.86951367199492091</v>
      </c>
      <c r="N883" s="27">
        <f t="shared" ca="1" si="326"/>
        <v>0.21785311303246446</v>
      </c>
      <c r="O883" s="8">
        <f t="shared" ca="1" si="314"/>
        <v>328</v>
      </c>
      <c r="P883" s="6">
        <f t="shared" ca="1" si="315"/>
        <v>0.22777777777777777</v>
      </c>
      <c r="Q883" s="5">
        <f t="shared" ca="1" si="316"/>
        <v>1.0069444444444449</v>
      </c>
      <c r="R883" s="27">
        <f t="shared" ca="1" si="327"/>
        <v>0.88592347253099801</v>
      </c>
      <c r="S883" s="27">
        <f t="shared" ca="1" si="327"/>
        <v>0.99999692262536088</v>
      </c>
      <c r="T883" s="27">
        <f t="shared" ca="1" si="317"/>
        <v>56</v>
      </c>
      <c r="U883" s="5">
        <f t="shared" ca="1" si="318"/>
        <v>1.0458333333333338</v>
      </c>
      <c r="V883" s="27">
        <f t="shared" ca="1" si="319"/>
        <v>476</v>
      </c>
      <c r="W883" s="35">
        <f t="shared" ca="1" si="320"/>
        <v>44198.045833333337</v>
      </c>
      <c r="X883" s="6" t="str">
        <f t="shared" ca="1" si="321"/>
        <v>Late</v>
      </c>
      <c r="Y883" s="6">
        <f t="shared" ca="1" si="322"/>
        <v>4.2361111118225381E-2</v>
      </c>
      <c r="Z883" s="8">
        <f t="shared" ca="1" si="306"/>
        <v>1</v>
      </c>
      <c r="AA883" s="8">
        <f t="shared" ca="1" si="323"/>
        <v>1</v>
      </c>
      <c r="AB883" s="8">
        <f t="shared" ca="1" si="307"/>
        <v>610</v>
      </c>
    </row>
    <row r="884" spans="1:28">
      <c r="A884" s="3">
        <v>0.71527777777777801</v>
      </c>
      <c r="B884" s="34">
        <v>44197.715277777781</v>
      </c>
      <c r="C884" s="8">
        <f t="shared" ca="1" si="324"/>
        <v>0.77387205676351223</v>
      </c>
      <c r="D884" s="8">
        <f t="shared" ca="1" si="324"/>
        <v>0.22682440378970481</v>
      </c>
      <c r="E884">
        <f t="shared" ca="1" si="308"/>
        <v>-1</v>
      </c>
      <c r="F884" s="6">
        <f t="shared" ca="1" si="309"/>
        <v>6.9444444444444447E-4</v>
      </c>
      <c r="G884" t="str">
        <f t="shared" ca="1" si="310"/>
        <v>Early Departure</v>
      </c>
      <c r="H884" s="5">
        <f t="shared" ca="1" si="311"/>
        <v>0.71458333333333357</v>
      </c>
      <c r="I884">
        <f t="shared" ca="1" si="325"/>
        <v>0.17791226190018816</v>
      </c>
      <c r="J884">
        <f t="shared" ca="1" si="325"/>
        <v>3.5500747210505001E-2</v>
      </c>
      <c r="K884">
        <f t="shared" ca="1" si="312"/>
        <v>7</v>
      </c>
      <c r="L884" s="5">
        <f t="shared" ca="1" si="313"/>
        <v>0.71944444444444466</v>
      </c>
      <c r="M884" s="27">
        <f t="shared" ca="1" si="326"/>
        <v>0.14879706240794366</v>
      </c>
      <c r="N884" s="27">
        <f t="shared" ca="1" si="326"/>
        <v>0.12924651184002423</v>
      </c>
      <c r="O884" s="8">
        <f t="shared" ca="1" si="314"/>
        <v>320</v>
      </c>
      <c r="P884" s="6">
        <f t="shared" ca="1" si="315"/>
        <v>0.22222222222222221</v>
      </c>
      <c r="Q884" s="5">
        <f t="shared" ca="1" si="316"/>
        <v>0.94166666666666687</v>
      </c>
      <c r="R884" s="27">
        <f t="shared" ca="1" si="327"/>
        <v>0.17160357430184359</v>
      </c>
      <c r="S884" s="27">
        <f t="shared" ca="1" si="327"/>
        <v>0.13957512741116729</v>
      </c>
      <c r="T884" s="27">
        <f t="shared" ca="1" si="317"/>
        <v>10</v>
      </c>
      <c r="U884" s="5">
        <f t="shared" ca="1" si="318"/>
        <v>0.94861111111111129</v>
      </c>
      <c r="V884" s="27">
        <f t="shared" ca="1" si="319"/>
        <v>336</v>
      </c>
      <c r="W884" s="35">
        <f t="shared" ca="1" si="320"/>
        <v>44197.948611111111</v>
      </c>
      <c r="X884" s="6" t="str">
        <f t="shared" ca="1" si="321"/>
        <v>Early Arrival</v>
      </c>
      <c r="Y884" s="6">
        <f t="shared" ca="1" si="322"/>
        <v>5.486111110803904E-2</v>
      </c>
      <c r="Z884" s="8">
        <f t="shared" ca="1" si="306"/>
        <v>1</v>
      </c>
      <c r="AA884" s="8">
        <f t="shared" ca="1" si="323"/>
        <v>19</v>
      </c>
      <c r="AB884" s="8">
        <f t="shared" ca="1" si="307"/>
        <v>490</v>
      </c>
    </row>
    <row r="885" spans="1:28">
      <c r="A885" s="11">
        <v>0.71527777777777801</v>
      </c>
      <c r="B885" s="34">
        <v>44197.715277777781</v>
      </c>
      <c r="C885" s="8">
        <f t="shared" ca="1" si="324"/>
        <v>0.86040866870128707</v>
      </c>
      <c r="D885" s="8">
        <f t="shared" ca="1" si="324"/>
        <v>0.44349469410208864</v>
      </c>
      <c r="E885">
        <f t="shared" ca="1" si="308"/>
        <v>-2</v>
      </c>
      <c r="F885" s="6">
        <f t="shared" ca="1" si="309"/>
        <v>1.3888888888888889E-3</v>
      </c>
      <c r="G885" t="str">
        <f t="shared" ca="1" si="310"/>
        <v>Early Departure</v>
      </c>
      <c r="H885" s="5">
        <f t="shared" ca="1" si="311"/>
        <v>0.71388888888888913</v>
      </c>
      <c r="I885">
        <f t="shared" ca="1" si="325"/>
        <v>0.82114258005326135</v>
      </c>
      <c r="J885">
        <f t="shared" ca="1" si="325"/>
        <v>0.71406817389135557</v>
      </c>
      <c r="K885">
        <f t="shared" ca="1" si="312"/>
        <v>31</v>
      </c>
      <c r="L885" s="5">
        <f t="shared" ca="1" si="313"/>
        <v>0.73541666666666694</v>
      </c>
      <c r="M885" s="27">
        <f t="shared" ca="1" si="326"/>
        <v>0.7972368483364296</v>
      </c>
      <c r="N885" s="27">
        <f t="shared" ca="1" si="326"/>
        <v>0.20740119444069161</v>
      </c>
      <c r="O885" s="8">
        <f t="shared" ca="1" si="314"/>
        <v>327</v>
      </c>
      <c r="P885" s="6">
        <f t="shared" ca="1" si="315"/>
        <v>0.22708333333333333</v>
      </c>
      <c r="Q885" s="5">
        <f t="shared" ca="1" si="316"/>
        <v>0.96250000000000024</v>
      </c>
      <c r="R885" s="27">
        <f t="shared" ca="1" si="327"/>
        <v>0.99832327985838432</v>
      </c>
      <c r="S885" s="27">
        <f t="shared" ca="1" si="327"/>
        <v>0.90332490294174295</v>
      </c>
      <c r="T885" s="27">
        <f t="shared" ca="1" si="317"/>
        <v>40</v>
      </c>
      <c r="U885" s="5">
        <f t="shared" ca="1" si="318"/>
        <v>0.99027777777777803</v>
      </c>
      <c r="V885" s="27">
        <f t="shared" ca="1" si="319"/>
        <v>396</v>
      </c>
      <c r="W885" s="35">
        <f t="shared" ca="1" si="320"/>
        <v>44197.990277777782</v>
      </c>
      <c r="X885" s="6" t="str">
        <f t="shared" ca="1" si="321"/>
        <v>Early Arrival</v>
      </c>
      <c r="Y885" s="6">
        <f t="shared" ca="1" si="322"/>
        <v>1.3194444436521735E-2</v>
      </c>
      <c r="Z885" s="8">
        <f t="shared" ca="1" si="306"/>
        <v>0</v>
      </c>
      <c r="AA885" s="8">
        <f t="shared" ca="1" si="323"/>
        <v>19</v>
      </c>
      <c r="AB885" s="8">
        <f t="shared" ca="1" si="307"/>
        <v>-190</v>
      </c>
    </row>
    <row r="886" spans="1:28">
      <c r="A886" s="3">
        <v>0.71527777777777801</v>
      </c>
      <c r="B886" s="34">
        <v>44197.715277777781</v>
      </c>
      <c r="C886" s="8">
        <f t="shared" ca="1" si="324"/>
        <v>0.6609957409944176</v>
      </c>
      <c r="D886" s="8">
        <f t="shared" ca="1" si="324"/>
        <v>0.51404010518916798</v>
      </c>
      <c r="E886">
        <f t="shared" ca="1" si="308"/>
        <v>-2</v>
      </c>
      <c r="F886" s="6">
        <f t="shared" ca="1" si="309"/>
        <v>1.3888888888888889E-3</v>
      </c>
      <c r="G886" t="str">
        <f t="shared" ca="1" si="310"/>
        <v>Early Departure</v>
      </c>
      <c r="H886" s="5">
        <f t="shared" ca="1" si="311"/>
        <v>0.71388888888888913</v>
      </c>
      <c r="I886">
        <f t="shared" ca="1" si="325"/>
        <v>0.38167610236142646</v>
      </c>
      <c r="J886">
        <f t="shared" ca="1" si="325"/>
        <v>0.60676997088400086</v>
      </c>
      <c r="K886">
        <f t="shared" ca="1" si="312"/>
        <v>27</v>
      </c>
      <c r="L886" s="5">
        <f t="shared" ca="1" si="313"/>
        <v>0.73263888888888917</v>
      </c>
      <c r="M886" s="27">
        <f t="shared" ca="1" si="326"/>
        <v>0.72471813006366914</v>
      </c>
      <c r="N886" s="27">
        <f t="shared" ca="1" si="326"/>
        <v>0.59101375371292564</v>
      </c>
      <c r="O886" s="8">
        <f t="shared" ca="1" si="314"/>
        <v>351</v>
      </c>
      <c r="P886" s="6">
        <f t="shared" ca="1" si="315"/>
        <v>0.24374999999999999</v>
      </c>
      <c r="Q886" s="5">
        <f t="shared" ca="1" si="316"/>
        <v>0.97638888888888919</v>
      </c>
      <c r="R886" s="27">
        <f t="shared" ca="1" si="327"/>
        <v>0.81626968875501893</v>
      </c>
      <c r="S886" s="27">
        <f t="shared" ca="1" si="327"/>
        <v>6.9049459190131057E-2</v>
      </c>
      <c r="T886" s="27">
        <f t="shared" ca="1" si="317"/>
        <v>8</v>
      </c>
      <c r="U886" s="5">
        <f t="shared" ca="1" si="318"/>
        <v>0.98194444444444473</v>
      </c>
      <c r="V886" s="27">
        <f t="shared" ca="1" si="319"/>
        <v>384</v>
      </c>
      <c r="W886" s="35">
        <f t="shared" ca="1" si="320"/>
        <v>44197.981944444451</v>
      </c>
      <c r="X886" s="6" t="str">
        <f t="shared" ca="1" si="321"/>
        <v>Early Arrival</v>
      </c>
      <c r="Y886" s="6">
        <f t="shared" ca="1" si="322"/>
        <v>2.1527777767914813E-2</v>
      </c>
      <c r="Z886" s="8">
        <f t="shared" ca="1" si="306"/>
        <v>0</v>
      </c>
      <c r="AA886" s="8">
        <f t="shared" ca="1" si="323"/>
        <v>31</v>
      </c>
      <c r="AB886" s="8">
        <f t="shared" ca="1" si="307"/>
        <v>10</v>
      </c>
    </row>
    <row r="887" spans="1:28">
      <c r="A887" s="11">
        <v>0.71527777777777801</v>
      </c>
      <c r="B887" s="34">
        <v>44197.715277777781</v>
      </c>
      <c r="C887" s="8">
        <f t="shared" ca="1" si="324"/>
        <v>0.82856661104112261</v>
      </c>
      <c r="D887" s="8">
        <f t="shared" ca="1" si="324"/>
        <v>8.8763971336612624E-2</v>
      </c>
      <c r="E887">
        <f t="shared" ca="1" si="308"/>
        <v>0</v>
      </c>
      <c r="F887" s="6">
        <f t="shared" ca="1" si="309"/>
        <v>0</v>
      </c>
      <c r="G887" t="str">
        <f t="shared" ca="1" si="310"/>
        <v>On Time</v>
      </c>
      <c r="H887" s="5">
        <f t="shared" ca="1" si="311"/>
        <v>0.71527777777777801</v>
      </c>
      <c r="I887">
        <f t="shared" ca="1" si="325"/>
        <v>0.41283799738348781</v>
      </c>
      <c r="J887">
        <f t="shared" ca="1" si="325"/>
        <v>0.55397145182994834</v>
      </c>
      <c r="K887">
        <f t="shared" ca="1" si="312"/>
        <v>25</v>
      </c>
      <c r="L887" s="5">
        <f t="shared" ca="1" si="313"/>
        <v>0.73263888888888917</v>
      </c>
      <c r="M887" s="27">
        <f t="shared" ca="1" si="326"/>
        <v>0.62720069452867222</v>
      </c>
      <c r="N887" s="27">
        <f t="shared" ca="1" si="326"/>
        <v>0.28460113719836577</v>
      </c>
      <c r="O887" s="8">
        <f t="shared" ca="1" si="314"/>
        <v>331</v>
      </c>
      <c r="P887" s="6">
        <f t="shared" ca="1" si="315"/>
        <v>0.2298611111111111</v>
      </c>
      <c r="Q887" s="5">
        <f t="shared" ca="1" si="316"/>
        <v>0.96250000000000024</v>
      </c>
      <c r="R887" s="27">
        <f t="shared" ca="1" si="327"/>
        <v>0.18366642892732632</v>
      </c>
      <c r="S887" s="27">
        <f t="shared" ca="1" si="327"/>
        <v>0.81706602930973993</v>
      </c>
      <c r="T887" s="27">
        <f t="shared" ca="1" si="317"/>
        <v>35</v>
      </c>
      <c r="U887" s="5">
        <f t="shared" ca="1" si="318"/>
        <v>0.98680555555555582</v>
      </c>
      <c r="V887" s="27">
        <f t="shared" ca="1" si="319"/>
        <v>391</v>
      </c>
      <c r="W887" s="35">
        <f t="shared" ca="1" si="320"/>
        <v>44197.986805555556</v>
      </c>
      <c r="X887" s="6" t="str">
        <f t="shared" ca="1" si="321"/>
        <v>Early Arrival</v>
      </c>
      <c r="Y887" s="6">
        <f t="shared" ca="1" si="322"/>
        <v>1.6666666662786156E-2</v>
      </c>
      <c r="Z887" s="8">
        <f t="shared" ca="1" si="306"/>
        <v>0</v>
      </c>
      <c r="AA887" s="8">
        <f t="shared" ca="1" si="323"/>
        <v>24</v>
      </c>
      <c r="AB887" s="8">
        <f t="shared" ca="1" si="307"/>
        <v>-240</v>
      </c>
    </row>
    <row r="888" spans="1:28">
      <c r="A888" s="3">
        <v>0.71527777777777801</v>
      </c>
      <c r="B888" s="34">
        <v>44197.715277777781</v>
      </c>
      <c r="C888" s="8">
        <f t="shared" ca="1" si="324"/>
        <v>0.28315818632014345</v>
      </c>
      <c r="D888" s="8">
        <f t="shared" ca="1" si="324"/>
        <v>6.7975004270677264E-2</v>
      </c>
      <c r="E888">
        <f t="shared" ca="1" si="308"/>
        <v>2</v>
      </c>
      <c r="F888" s="6">
        <f t="shared" ca="1" si="309"/>
        <v>1.3888888888888889E-3</v>
      </c>
      <c r="G888" t="str">
        <f t="shared" ca="1" si="310"/>
        <v>Late</v>
      </c>
      <c r="H888" s="5">
        <f t="shared" ca="1" si="311"/>
        <v>0.7166666666666669</v>
      </c>
      <c r="I888">
        <f t="shared" ca="1" si="325"/>
        <v>0.90491669336902614</v>
      </c>
      <c r="J888">
        <f t="shared" ca="1" si="325"/>
        <v>0.64378491010397743</v>
      </c>
      <c r="K888">
        <f t="shared" ca="1" si="312"/>
        <v>28</v>
      </c>
      <c r="L888" s="5">
        <f t="shared" ca="1" si="313"/>
        <v>0.73611111111111138</v>
      </c>
      <c r="M888" s="27">
        <f t="shared" ca="1" si="326"/>
        <v>0.29051228593308343</v>
      </c>
      <c r="N888" s="27">
        <f t="shared" ca="1" si="326"/>
        <v>0.1006283468947925</v>
      </c>
      <c r="O888" s="8">
        <f t="shared" ca="1" si="314"/>
        <v>317</v>
      </c>
      <c r="P888" s="6">
        <f t="shared" ca="1" si="315"/>
        <v>0.22013888888888888</v>
      </c>
      <c r="Q888" s="5">
        <f t="shared" ca="1" si="316"/>
        <v>0.95625000000000027</v>
      </c>
      <c r="R888" s="27">
        <f t="shared" ca="1" si="327"/>
        <v>0.7420977077076617</v>
      </c>
      <c r="S888" s="27">
        <f t="shared" ca="1" si="327"/>
        <v>0.14635253908849333</v>
      </c>
      <c r="T888" s="27">
        <f t="shared" ca="1" si="317"/>
        <v>10</v>
      </c>
      <c r="U888" s="5">
        <f t="shared" ca="1" si="318"/>
        <v>0.96319444444444469</v>
      </c>
      <c r="V888" s="27">
        <f t="shared" ca="1" si="319"/>
        <v>357</v>
      </c>
      <c r="W888" s="35">
        <f t="shared" ca="1" si="320"/>
        <v>44197.963194444448</v>
      </c>
      <c r="X888" s="6" t="str">
        <f t="shared" ca="1" si="321"/>
        <v>Early Arrival</v>
      </c>
      <c r="Y888" s="6">
        <f t="shared" ca="1" si="322"/>
        <v>4.0277777770825196E-2</v>
      </c>
      <c r="Z888" s="8">
        <f t="shared" ca="1" si="306"/>
        <v>0</v>
      </c>
      <c r="AA888" s="8">
        <f t="shared" ca="1" si="323"/>
        <v>58</v>
      </c>
      <c r="AB888" s="8">
        <f t="shared" ca="1" si="307"/>
        <v>280</v>
      </c>
    </row>
    <row r="889" spans="1:28">
      <c r="A889" s="11">
        <v>0.71527777777777801</v>
      </c>
      <c r="B889" s="34">
        <v>44197.715277777781</v>
      </c>
      <c r="C889" s="8">
        <f t="shared" ca="1" si="324"/>
        <v>0.10969873940762098</v>
      </c>
      <c r="D889" s="8">
        <f t="shared" ca="1" si="324"/>
        <v>0.15387325959087417</v>
      </c>
      <c r="E889">
        <f t="shared" ca="1" si="308"/>
        <v>4</v>
      </c>
      <c r="F889" s="6">
        <f t="shared" ca="1" si="309"/>
        <v>2.7777777777777779E-3</v>
      </c>
      <c r="G889" t="str">
        <f t="shared" ca="1" si="310"/>
        <v>Late</v>
      </c>
      <c r="H889" s="5">
        <f t="shared" ca="1" si="311"/>
        <v>0.71805555555555578</v>
      </c>
      <c r="I889">
        <f t="shared" ca="1" si="325"/>
        <v>0.41418570462156334</v>
      </c>
      <c r="J889">
        <f t="shared" ca="1" si="325"/>
        <v>0.4396426384906329</v>
      </c>
      <c r="K889">
        <f t="shared" ca="1" si="312"/>
        <v>22</v>
      </c>
      <c r="L889" s="5">
        <f t="shared" ca="1" si="313"/>
        <v>0.7333333333333335</v>
      </c>
      <c r="M889" s="27">
        <f t="shared" ca="1" si="326"/>
        <v>0.46489329409537217</v>
      </c>
      <c r="N889" s="27">
        <f t="shared" ca="1" si="326"/>
        <v>0.41614143312963792</v>
      </c>
      <c r="O889" s="8">
        <f t="shared" ca="1" si="314"/>
        <v>339</v>
      </c>
      <c r="P889" s="6">
        <f t="shared" ca="1" si="315"/>
        <v>0.23541666666666669</v>
      </c>
      <c r="Q889" s="5">
        <f t="shared" ca="1" si="316"/>
        <v>0.96875000000000022</v>
      </c>
      <c r="R889" s="27">
        <f t="shared" ca="1" si="327"/>
        <v>0.63981017046747213</v>
      </c>
      <c r="S889" s="27">
        <f t="shared" ca="1" si="327"/>
        <v>0.51402839336648132</v>
      </c>
      <c r="T889" s="27">
        <f t="shared" ca="1" si="317"/>
        <v>21</v>
      </c>
      <c r="U889" s="5">
        <f t="shared" ca="1" si="318"/>
        <v>0.9833333333333335</v>
      </c>
      <c r="V889" s="27">
        <f t="shared" ca="1" si="319"/>
        <v>386</v>
      </c>
      <c r="W889" s="35">
        <f t="shared" ca="1" si="320"/>
        <v>44197.983333333337</v>
      </c>
      <c r="X889" s="6" t="str">
        <f t="shared" ca="1" si="321"/>
        <v>Early Arrival</v>
      </c>
      <c r="Y889" s="6">
        <f t="shared" ca="1" si="322"/>
        <v>2.0138888881774619E-2</v>
      </c>
      <c r="Z889" s="8">
        <f t="shared" ca="1" si="306"/>
        <v>0</v>
      </c>
      <c r="AA889" s="8">
        <f t="shared" ca="1" si="323"/>
        <v>29</v>
      </c>
      <c r="AB889" s="8">
        <f t="shared" ca="1" si="307"/>
        <v>-290</v>
      </c>
    </row>
    <row r="890" spans="1:28">
      <c r="A890" s="3">
        <v>0.71527777777777801</v>
      </c>
      <c r="B890" s="34">
        <v>44197.715277777781</v>
      </c>
      <c r="C890" s="8">
        <f t="shared" ca="1" si="324"/>
        <v>0.35888551548747527</v>
      </c>
      <c r="D890" s="8">
        <f t="shared" ca="1" si="324"/>
        <v>0.59671239849247859</v>
      </c>
      <c r="E890">
        <f t="shared" ca="1" si="308"/>
        <v>20</v>
      </c>
      <c r="F890" s="6">
        <f t="shared" ca="1" si="309"/>
        <v>1.3888888888888888E-2</v>
      </c>
      <c r="G890" t="str">
        <f t="shared" ca="1" si="310"/>
        <v>Late</v>
      </c>
      <c r="H890" s="5">
        <f t="shared" ca="1" si="311"/>
        <v>0.72916666666666685</v>
      </c>
      <c r="I890">
        <f t="shared" ca="1" si="325"/>
        <v>1.2861669018757738E-3</v>
      </c>
      <c r="J890">
        <f t="shared" ca="1" si="325"/>
        <v>0.71600909963462656</v>
      </c>
      <c r="K890">
        <f t="shared" ca="1" si="312"/>
        <v>27</v>
      </c>
      <c r="L890" s="5">
        <f t="shared" ca="1" si="313"/>
        <v>0.7479166666666669</v>
      </c>
      <c r="M890" s="27">
        <f t="shared" ca="1" si="326"/>
        <v>0.21250660098793317</v>
      </c>
      <c r="N890" s="27">
        <f t="shared" ca="1" si="326"/>
        <v>0.83613832954243472</v>
      </c>
      <c r="O890" s="8">
        <f t="shared" ca="1" si="314"/>
        <v>356</v>
      </c>
      <c r="P890" s="6">
        <f t="shared" ca="1" si="315"/>
        <v>0.24722222222222223</v>
      </c>
      <c r="Q890" s="5">
        <f t="shared" ca="1" si="316"/>
        <v>0.99513888888888913</v>
      </c>
      <c r="R890" s="27">
        <f t="shared" ca="1" si="327"/>
        <v>0.92160038610824335</v>
      </c>
      <c r="S890" s="27">
        <f t="shared" ca="1" si="327"/>
        <v>0.41833857195411095</v>
      </c>
      <c r="T890" s="27">
        <f t="shared" ca="1" si="317"/>
        <v>18</v>
      </c>
      <c r="U890" s="5">
        <f t="shared" ca="1" si="318"/>
        <v>1.0076388888888892</v>
      </c>
      <c r="V890" s="27">
        <f t="shared" ca="1" si="319"/>
        <v>421</v>
      </c>
      <c r="W890" s="35">
        <f t="shared" ca="1" si="320"/>
        <v>44198.007638888892</v>
      </c>
      <c r="X890" s="6" t="str">
        <f t="shared" ca="1" si="321"/>
        <v>Late</v>
      </c>
      <c r="Y890" s="6">
        <f t="shared" ca="1" si="322"/>
        <v>4.1666666729724966E-3</v>
      </c>
      <c r="Z890" s="8">
        <f t="shared" ca="1" si="306"/>
        <v>0</v>
      </c>
      <c r="AA890" s="8">
        <f t="shared" ca="1" si="323"/>
        <v>6</v>
      </c>
      <c r="AB890" s="8">
        <f t="shared" ca="1" si="307"/>
        <v>60</v>
      </c>
    </row>
    <row r="891" spans="1:28">
      <c r="A891" s="11">
        <v>0.71527777777777801</v>
      </c>
      <c r="B891" s="34">
        <v>44197.715277777781</v>
      </c>
      <c r="C891" s="8">
        <f t="shared" ca="1" si="324"/>
        <v>0.5806774967280619</v>
      </c>
      <c r="D891" s="8">
        <f t="shared" ca="1" si="324"/>
        <v>0.49502285703017435</v>
      </c>
      <c r="E891">
        <f t="shared" ca="1" si="308"/>
        <v>-2</v>
      </c>
      <c r="F891" s="6">
        <f t="shared" ca="1" si="309"/>
        <v>1.3888888888888889E-3</v>
      </c>
      <c r="G891" t="str">
        <f t="shared" ca="1" si="310"/>
        <v>Early Departure</v>
      </c>
      <c r="H891" s="5">
        <f t="shared" ca="1" si="311"/>
        <v>0.71388888888888913</v>
      </c>
      <c r="I891">
        <f t="shared" ca="1" si="325"/>
        <v>0.97842359541802759</v>
      </c>
      <c r="J891">
        <f t="shared" ca="1" si="325"/>
        <v>0.29498024547632473</v>
      </c>
      <c r="K891">
        <f t="shared" ca="1" si="312"/>
        <v>17</v>
      </c>
      <c r="L891" s="5">
        <f t="shared" ca="1" si="313"/>
        <v>0.72569444444444464</v>
      </c>
      <c r="M891" s="27">
        <f t="shared" ca="1" si="326"/>
        <v>0.95759793342094346</v>
      </c>
      <c r="N891" s="27">
        <f t="shared" ca="1" si="326"/>
        <v>0.56102168212671588</v>
      </c>
      <c r="O891" s="8">
        <f t="shared" ca="1" si="314"/>
        <v>349</v>
      </c>
      <c r="P891" s="6">
        <f t="shared" ca="1" si="315"/>
        <v>0.24236111111111111</v>
      </c>
      <c r="Q891" s="5">
        <f t="shared" ca="1" si="316"/>
        <v>0.96805555555555578</v>
      </c>
      <c r="R891" s="27">
        <f t="shared" ca="1" si="327"/>
        <v>0.83887447646810032</v>
      </c>
      <c r="S891" s="27">
        <f t="shared" ca="1" si="327"/>
        <v>0.94855637122433567</v>
      </c>
      <c r="T891" s="27">
        <f t="shared" ca="1" si="317"/>
        <v>45</v>
      </c>
      <c r="U891" s="5">
        <f t="shared" ca="1" si="318"/>
        <v>0.99930555555555578</v>
      </c>
      <c r="V891" s="27">
        <f t="shared" ca="1" si="319"/>
        <v>409</v>
      </c>
      <c r="W891" s="35">
        <f t="shared" ca="1" si="320"/>
        <v>44197.999305555561</v>
      </c>
      <c r="X891" s="6" t="str">
        <f t="shared" ca="1" si="321"/>
        <v>Early Arrival</v>
      </c>
      <c r="Y891" s="6">
        <f t="shared" ca="1" si="322"/>
        <v>4.1666666584205814E-3</v>
      </c>
      <c r="Z891" s="8">
        <f t="shared" ca="1" si="306"/>
        <v>0</v>
      </c>
      <c r="AA891" s="8">
        <f t="shared" ca="1" si="323"/>
        <v>6</v>
      </c>
      <c r="AB891" s="8">
        <f t="shared" ca="1" si="307"/>
        <v>-60</v>
      </c>
    </row>
    <row r="892" spans="1:28">
      <c r="A892" s="3">
        <v>0.71527777777777801</v>
      </c>
      <c r="B892" s="34">
        <v>44197.715277777781</v>
      </c>
      <c r="C892" s="8">
        <f t="shared" ca="1" si="324"/>
        <v>0.350674712565202</v>
      </c>
      <c r="D892" s="8">
        <f t="shared" ca="1" si="324"/>
        <v>0.97794047486496505</v>
      </c>
      <c r="E892">
        <f t="shared" ca="1" si="308"/>
        <v>84</v>
      </c>
      <c r="F892" s="6">
        <f t="shared" ca="1" si="309"/>
        <v>5.8333333333333327E-2</v>
      </c>
      <c r="G892" t="str">
        <f t="shared" ca="1" si="310"/>
        <v>Late</v>
      </c>
      <c r="H892" s="5">
        <f t="shared" ca="1" si="311"/>
        <v>0.77361111111111136</v>
      </c>
      <c r="I892">
        <f t="shared" ca="1" si="325"/>
        <v>0.2352281776310694</v>
      </c>
      <c r="J892">
        <f t="shared" ca="1" si="325"/>
        <v>0.5585974404165357</v>
      </c>
      <c r="K892">
        <f t="shared" ca="1" si="312"/>
        <v>24</v>
      </c>
      <c r="L892" s="5">
        <f t="shared" ca="1" si="313"/>
        <v>0.79027777777777808</v>
      </c>
      <c r="M892" s="27">
        <f t="shared" ca="1" si="326"/>
        <v>0.84604053952544367</v>
      </c>
      <c r="N892" s="27">
        <f t="shared" ca="1" si="326"/>
        <v>0.26737279944708081</v>
      </c>
      <c r="O892" s="8">
        <f t="shared" ca="1" si="314"/>
        <v>330</v>
      </c>
      <c r="P892" s="6">
        <f t="shared" ca="1" si="315"/>
        <v>0.22916666666666666</v>
      </c>
      <c r="Q892" s="5">
        <f t="shared" ca="1" si="316"/>
        <v>1.0194444444444448</v>
      </c>
      <c r="R892" s="27">
        <f t="shared" ca="1" si="327"/>
        <v>0.40474346994988275</v>
      </c>
      <c r="S892" s="27">
        <f t="shared" ca="1" si="327"/>
        <v>0.62478815313858449</v>
      </c>
      <c r="T892" s="27">
        <f t="shared" ca="1" si="317"/>
        <v>25</v>
      </c>
      <c r="U892" s="5">
        <f t="shared" ca="1" si="318"/>
        <v>1.036805555555556</v>
      </c>
      <c r="V892" s="27">
        <f t="shared" ca="1" si="319"/>
        <v>463</v>
      </c>
      <c r="W892" s="35">
        <f t="shared" ca="1" si="320"/>
        <v>44198.036805555559</v>
      </c>
      <c r="X892" s="6" t="str">
        <f t="shared" ca="1" si="321"/>
        <v>Late</v>
      </c>
      <c r="Y892" s="6">
        <f t="shared" ca="1" si="322"/>
        <v>3.3333333340124227E-2</v>
      </c>
      <c r="Z892" s="8">
        <f t="shared" ca="1" si="306"/>
        <v>0</v>
      </c>
      <c r="AA892" s="8">
        <f t="shared" ca="1" si="323"/>
        <v>48</v>
      </c>
      <c r="AB892" s="8">
        <f t="shared" ca="1" si="307"/>
        <v>480</v>
      </c>
    </row>
    <row r="893" spans="1:28">
      <c r="A893" s="11">
        <v>0.71527777777777801</v>
      </c>
      <c r="B893" s="34">
        <v>44197.715277777781</v>
      </c>
      <c r="C893" s="8">
        <f t="shared" ca="1" si="324"/>
        <v>0.83607362960318166</v>
      </c>
      <c r="D893" s="8">
        <f t="shared" ca="1" si="324"/>
        <v>0.79520355282539701</v>
      </c>
      <c r="E893">
        <f t="shared" ca="1" si="308"/>
        <v>-5</v>
      </c>
      <c r="F893" s="6">
        <f t="shared" ca="1" si="309"/>
        <v>3.472222222222222E-3</v>
      </c>
      <c r="G893" t="str">
        <f t="shared" ca="1" si="310"/>
        <v>Early Departure</v>
      </c>
      <c r="H893" s="5">
        <f t="shared" ca="1" si="311"/>
        <v>0.7118055555555558</v>
      </c>
      <c r="I893">
        <f t="shared" ca="1" si="325"/>
        <v>0.79652870357868344</v>
      </c>
      <c r="J893">
        <f t="shared" ca="1" si="325"/>
        <v>0.11839394298250872</v>
      </c>
      <c r="K893">
        <f t="shared" ca="1" si="312"/>
        <v>13</v>
      </c>
      <c r="L893" s="5">
        <f t="shared" ca="1" si="313"/>
        <v>0.72083333333333355</v>
      </c>
      <c r="M893" s="27">
        <f t="shared" ca="1" si="326"/>
        <v>0.10584962916971274</v>
      </c>
      <c r="N893" s="27">
        <f t="shared" ca="1" si="326"/>
        <v>0.76258586656257177</v>
      </c>
      <c r="O893" s="8">
        <f t="shared" ca="1" si="314"/>
        <v>353</v>
      </c>
      <c r="P893" s="6">
        <f t="shared" ca="1" si="315"/>
        <v>0.24513888888888888</v>
      </c>
      <c r="Q893" s="5">
        <f t="shared" ca="1" si="316"/>
        <v>0.96597222222222245</v>
      </c>
      <c r="R893" s="27">
        <f t="shared" ca="1" si="327"/>
        <v>0.36388946356052221</v>
      </c>
      <c r="S893" s="27">
        <f t="shared" ca="1" si="327"/>
        <v>0.50148263852686448</v>
      </c>
      <c r="T893" s="27">
        <f t="shared" ca="1" si="317"/>
        <v>21</v>
      </c>
      <c r="U893" s="5">
        <f t="shared" ca="1" si="318"/>
        <v>0.98055555555555574</v>
      </c>
      <c r="V893" s="27">
        <f t="shared" ca="1" si="319"/>
        <v>382</v>
      </c>
      <c r="W893" s="35">
        <f t="shared" ca="1" si="320"/>
        <v>44197.980555555558</v>
      </c>
      <c r="X893" s="6" t="str">
        <f t="shared" ca="1" si="321"/>
        <v>Early Arrival</v>
      </c>
      <c r="Y893" s="6">
        <f t="shared" ca="1" si="322"/>
        <v>2.2916666661330964E-2</v>
      </c>
      <c r="Z893" s="8">
        <f t="shared" ca="1" si="306"/>
        <v>0</v>
      </c>
      <c r="AA893" s="8">
        <f t="shared" ca="1" si="323"/>
        <v>33</v>
      </c>
      <c r="AB893" s="8">
        <f t="shared" ca="1" si="307"/>
        <v>30</v>
      </c>
    </row>
    <row r="894" spans="1:28">
      <c r="A894" s="3">
        <v>0.71527777777777801</v>
      </c>
      <c r="B894" s="34">
        <v>44197.715277777781</v>
      </c>
      <c r="C894" s="8">
        <f t="shared" ca="1" si="324"/>
        <v>0.30656685624583624</v>
      </c>
      <c r="D894" s="8">
        <f t="shared" ca="1" si="324"/>
        <v>0.43997765686248436</v>
      </c>
      <c r="E894">
        <f t="shared" ca="1" si="308"/>
        <v>13</v>
      </c>
      <c r="F894" s="6">
        <f t="shared" ca="1" si="309"/>
        <v>9.0277777777777787E-3</v>
      </c>
      <c r="G894" t="str">
        <f t="shared" ca="1" si="310"/>
        <v>Late</v>
      </c>
      <c r="H894" s="5">
        <f t="shared" ca="1" si="311"/>
        <v>0.72430555555555576</v>
      </c>
      <c r="I894">
        <f t="shared" ca="1" si="325"/>
        <v>0.46230202808748533</v>
      </c>
      <c r="J894">
        <f t="shared" ca="1" si="325"/>
        <v>0.72132047828069767</v>
      </c>
      <c r="K894">
        <f t="shared" ca="1" si="312"/>
        <v>31</v>
      </c>
      <c r="L894" s="5">
        <f t="shared" ca="1" si="313"/>
        <v>0.74583333333333357</v>
      </c>
      <c r="M894" s="27">
        <f t="shared" ca="1" si="326"/>
        <v>0.15509811933782136</v>
      </c>
      <c r="N894" s="27">
        <f t="shared" ca="1" si="326"/>
        <v>0.65099653615962716</v>
      </c>
      <c r="O894" s="8">
        <f t="shared" ca="1" si="314"/>
        <v>349</v>
      </c>
      <c r="P894" s="6">
        <f t="shared" ca="1" si="315"/>
        <v>0.24236111111111111</v>
      </c>
      <c r="Q894" s="5">
        <f t="shared" ca="1" si="316"/>
        <v>0.98819444444444471</v>
      </c>
      <c r="R894" s="27">
        <f t="shared" ca="1" si="327"/>
        <v>0.67101589407587059</v>
      </c>
      <c r="S894" s="27">
        <f t="shared" ca="1" si="327"/>
        <v>0.44894410688719777</v>
      </c>
      <c r="T894" s="27">
        <f t="shared" ca="1" si="317"/>
        <v>19</v>
      </c>
      <c r="U894" s="5">
        <f t="shared" ca="1" si="318"/>
        <v>1.0013888888888891</v>
      </c>
      <c r="V894" s="27">
        <f t="shared" ca="1" si="319"/>
        <v>412</v>
      </c>
      <c r="W894" s="35">
        <f t="shared" ca="1" si="320"/>
        <v>44198.001388888893</v>
      </c>
      <c r="X894" s="6" t="str">
        <f t="shared" ca="1" si="321"/>
        <v>Early Arrival</v>
      </c>
      <c r="Y894" s="6">
        <f t="shared" ca="1" si="322"/>
        <v>2.0833333255723119E-3</v>
      </c>
      <c r="Z894" s="8">
        <f t="shared" ca="1" si="306"/>
        <v>0</v>
      </c>
      <c r="AA894" s="8">
        <f t="shared" ca="1" si="323"/>
        <v>3</v>
      </c>
      <c r="AB894" s="8">
        <f t="shared" ca="1" si="307"/>
        <v>-30</v>
      </c>
    </row>
    <row r="895" spans="1:28">
      <c r="A895" s="11">
        <v>0.71527777777777801</v>
      </c>
      <c r="B895" s="34">
        <v>44197.715277777781</v>
      </c>
      <c r="C895" s="8">
        <f t="shared" ca="1" si="324"/>
        <v>0.83592618365309379</v>
      </c>
      <c r="D895" s="8">
        <f t="shared" ca="1" si="324"/>
        <v>0.47035688222311034</v>
      </c>
      <c r="E895">
        <f t="shared" ca="1" si="308"/>
        <v>-2</v>
      </c>
      <c r="F895" s="6">
        <f t="shared" ca="1" si="309"/>
        <v>1.3888888888888889E-3</v>
      </c>
      <c r="G895" t="str">
        <f t="shared" ca="1" si="310"/>
        <v>Early Departure</v>
      </c>
      <c r="H895" s="5">
        <f t="shared" ca="1" si="311"/>
        <v>0.71388888888888913</v>
      </c>
      <c r="I895">
        <f t="shared" ca="1" si="325"/>
        <v>0.10665604525513539</v>
      </c>
      <c r="J895">
        <f t="shared" ca="1" si="325"/>
        <v>0.74673173224672162</v>
      </c>
      <c r="K895">
        <f t="shared" ca="1" si="312"/>
        <v>27</v>
      </c>
      <c r="L895" s="5">
        <f t="shared" ca="1" si="313"/>
        <v>0.73263888888888917</v>
      </c>
      <c r="M895" s="27">
        <f t="shared" ca="1" si="326"/>
        <v>0.98541675173720122</v>
      </c>
      <c r="N895" s="27">
        <f t="shared" ca="1" si="326"/>
        <v>0.23733442846846131</v>
      </c>
      <c r="O895" s="8">
        <f t="shared" ca="1" si="314"/>
        <v>329</v>
      </c>
      <c r="P895" s="6">
        <f t="shared" ca="1" si="315"/>
        <v>0.22847222222222222</v>
      </c>
      <c r="Q895" s="5">
        <f t="shared" ca="1" si="316"/>
        <v>0.96111111111111136</v>
      </c>
      <c r="R895" s="27">
        <f t="shared" ca="1" si="327"/>
        <v>0.61007189048040356</v>
      </c>
      <c r="S895" s="27">
        <f t="shared" ca="1" si="327"/>
        <v>0.69403708623065741</v>
      </c>
      <c r="T895" s="27">
        <f t="shared" ca="1" si="317"/>
        <v>28</v>
      </c>
      <c r="U895" s="5">
        <f t="shared" ca="1" si="318"/>
        <v>0.98055555555555585</v>
      </c>
      <c r="V895" s="27">
        <f t="shared" ca="1" si="319"/>
        <v>382</v>
      </c>
      <c r="W895" s="35">
        <f t="shared" ca="1" si="320"/>
        <v>44197.980555555558</v>
      </c>
      <c r="X895" s="6" t="str">
        <f t="shared" ca="1" si="321"/>
        <v>Early Arrival</v>
      </c>
      <c r="Y895" s="6">
        <f t="shared" ca="1" si="322"/>
        <v>2.2916666661330964E-2</v>
      </c>
      <c r="Z895" s="8">
        <f t="shared" ca="1" si="306"/>
        <v>0</v>
      </c>
      <c r="AA895" s="8">
        <f t="shared" ca="1" si="323"/>
        <v>33</v>
      </c>
      <c r="AB895" s="8">
        <f t="shared" ca="1" si="307"/>
        <v>30</v>
      </c>
    </row>
    <row r="896" spans="1:28">
      <c r="A896" s="3">
        <v>0.71527777777777801</v>
      </c>
      <c r="B896" s="34">
        <v>44197.715277777781</v>
      </c>
      <c r="C896" s="8">
        <f t="shared" ca="1" si="324"/>
        <v>0.93862014369189417</v>
      </c>
      <c r="D896" s="8">
        <f t="shared" ca="1" si="324"/>
        <v>0.27638453980667965</v>
      </c>
      <c r="E896">
        <f t="shared" ca="1" si="308"/>
        <v>0</v>
      </c>
      <c r="F896" s="6">
        <f t="shared" ca="1" si="309"/>
        <v>0</v>
      </c>
      <c r="G896" t="str">
        <f t="shared" ca="1" si="310"/>
        <v>On Time</v>
      </c>
      <c r="H896" s="5">
        <f t="shared" ca="1" si="311"/>
        <v>0.71527777777777801</v>
      </c>
      <c r="I896">
        <f t="shared" ca="1" si="325"/>
        <v>0.65138263947935637</v>
      </c>
      <c r="J896">
        <f t="shared" ca="1" si="325"/>
        <v>4.8982289746003715E-2</v>
      </c>
      <c r="K896">
        <f t="shared" ca="1" si="312"/>
        <v>11</v>
      </c>
      <c r="L896" s="5">
        <f t="shared" ca="1" si="313"/>
        <v>0.72291666666666687</v>
      </c>
      <c r="M896" s="27">
        <f t="shared" ca="1" si="326"/>
        <v>0.54934040800460915</v>
      </c>
      <c r="N896" s="27">
        <f t="shared" ca="1" si="326"/>
        <v>8.2278891347658756E-2</v>
      </c>
      <c r="O896" s="8">
        <f t="shared" ca="1" si="314"/>
        <v>321</v>
      </c>
      <c r="P896" s="6">
        <f t="shared" ca="1" si="315"/>
        <v>0.22291666666666665</v>
      </c>
      <c r="Q896" s="5">
        <f t="shared" ca="1" si="316"/>
        <v>0.94583333333333353</v>
      </c>
      <c r="R896" s="27">
        <f t="shared" ca="1" si="327"/>
        <v>0.26588777279050746</v>
      </c>
      <c r="S896" s="27">
        <f t="shared" ca="1" si="327"/>
        <v>0.61726545401773458</v>
      </c>
      <c r="T896" s="27">
        <f t="shared" ca="1" si="317"/>
        <v>25</v>
      </c>
      <c r="U896" s="5">
        <f t="shared" ca="1" si="318"/>
        <v>0.96319444444444469</v>
      </c>
      <c r="V896" s="27">
        <f t="shared" ca="1" si="319"/>
        <v>357</v>
      </c>
      <c r="W896" s="35">
        <f t="shared" ca="1" si="320"/>
        <v>44197.963194444448</v>
      </c>
      <c r="X896" s="6" t="str">
        <f t="shared" ca="1" si="321"/>
        <v>Early Arrival</v>
      </c>
      <c r="Y896" s="6">
        <f t="shared" ca="1" si="322"/>
        <v>4.0277777770825196E-2</v>
      </c>
      <c r="Z896" s="8">
        <f t="shared" ca="1" si="306"/>
        <v>0</v>
      </c>
      <c r="AA896" s="8">
        <f t="shared" ca="1" si="323"/>
        <v>58</v>
      </c>
      <c r="AB896" s="8">
        <f t="shared" ca="1" si="307"/>
        <v>280</v>
      </c>
    </row>
    <row r="897" spans="1:28">
      <c r="A897" s="11">
        <v>0.71527777777777801</v>
      </c>
      <c r="B897" s="34">
        <v>44197.715277777781</v>
      </c>
      <c r="C897" s="8">
        <f t="shared" ca="1" si="324"/>
        <v>9.8812735320384482E-2</v>
      </c>
      <c r="D897" s="8">
        <f t="shared" ca="1" si="324"/>
        <v>2.9891503649482565E-2</v>
      </c>
      <c r="E897">
        <f t="shared" ca="1" si="308"/>
        <v>1</v>
      </c>
      <c r="F897" s="6">
        <f t="shared" ca="1" si="309"/>
        <v>6.9444444444444447E-4</v>
      </c>
      <c r="G897" t="str">
        <f t="shared" ca="1" si="310"/>
        <v>Late</v>
      </c>
      <c r="H897" s="5">
        <f t="shared" ca="1" si="311"/>
        <v>0.71597222222222245</v>
      </c>
      <c r="I897">
        <f t="shared" ca="1" si="325"/>
        <v>0.64400661700814887</v>
      </c>
      <c r="J897">
        <f t="shared" ca="1" si="325"/>
        <v>0.60520280929459103</v>
      </c>
      <c r="K897">
        <f t="shared" ca="1" si="312"/>
        <v>27</v>
      </c>
      <c r="L897" s="5">
        <f t="shared" ca="1" si="313"/>
        <v>0.7347222222222225</v>
      </c>
      <c r="M897" s="27">
        <f t="shared" ca="1" si="326"/>
        <v>0.25637102820015878</v>
      </c>
      <c r="N897" s="27">
        <f t="shared" ca="1" si="326"/>
        <v>0.9432530988020682</v>
      </c>
      <c r="O897" s="8">
        <f t="shared" ca="1" si="314"/>
        <v>359</v>
      </c>
      <c r="P897" s="6">
        <f t="shared" ca="1" si="315"/>
        <v>0.24930555555555556</v>
      </c>
      <c r="Q897" s="5">
        <f t="shared" ca="1" si="316"/>
        <v>0.98402777777777806</v>
      </c>
      <c r="R897" s="27">
        <f t="shared" ca="1" si="327"/>
        <v>0.32007095857634249</v>
      </c>
      <c r="S897" s="27">
        <f t="shared" ca="1" si="327"/>
        <v>0.15286373116029484</v>
      </c>
      <c r="T897" s="27">
        <f t="shared" ca="1" si="317"/>
        <v>10</v>
      </c>
      <c r="U897" s="5">
        <f t="shared" ca="1" si="318"/>
        <v>0.99097222222222248</v>
      </c>
      <c r="V897" s="27">
        <f t="shared" ca="1" si="319"/>
        <v>397</v>
      </c>
      <c r="W897" s="35">
        <f t="shared" ca="1" si="320"/>
        <v>44197.990972222222</v>
      </c>
      <c r="X897" s="6" t="str">
        <f t="shared" ca="1" si="321"/>
        <v>Early Arrival</v>
      </c>
      <c r="Y897" s="6">
        <f t="shared" ca="1" si="322"/>
        <v>1.2499999997089617E-2</v>
      </c>
      <c r="Z897" s="8">
        <f t="shared" ca="1" si="306"/>
        <v>0</v>
      </c>
      <c r="AA897" s="8">
        <f t="shared" ca="1" si="323"/>
        <v>18</v>
      </c>
      <c r="AB897" s="8">
        <f t="shared" ca="1" si="307"/>
        <v>-180</v>
      </c>
    </row>
    <row r="898" spans="1:28">
      <c r="A898" s="3">
        <v>0.71527777777777801</v>
      </c>
      <c r="B898" s="34">
        <v>44197.715277777781</v>
      </c>
      <c r="C898" s="8">
        <f t="shared" ca="1" si="324"/>
        <v>0.97346299196607777</v>
      </c>
      <c r="D898" s="8">
        <f t="shared" ca="1" si="324"/>
        <v>0.99453890551635526</v>
      </c>
      <c r="E898">
        <f t="shared" ca="1" si="308"/>
        <v>0</v>
      </c>
      <c r="F898" s="6">
        <f t="shared" ca="1" si="309"/>
        <v>0</v>
      </c>
      <c r="G898" t="str">
        <f t="shared" ca="1" si="310"/>
        <v>On Time</v>
      </c>
      <c r="H898" s="5">
        <f t="shared" ca="1" si="311"/>
        <v>0.71527777777777801</v>
      </c>
      <c r="I898">
        <f t="shared" ca="1" si="325"/>
        <v>0.58098951169165169</v>
      </c>
      <c r="J898">
        <f t="shared" ca="1" si="325"/>
        <v>0.83759584030546752</v>
      </c>
      <c r="K898">
        <f t="shared" ca="1" si="312"/>
        <v>37</v>
      </c>
      <c r="L898" s="5">
        <f t="shared" ca="1" si="313"/>
        <v>0.74097222222222248</v>
      </c>
      <c r="M898" s="27">
        <f t="shared" ca="1" si="326"/>
        <v>0.82349060205592484</v>
      </c>
      <c r="N898" s="27">
        <f t="shared" ca="1" si="326"/>
        <v>0.97982033672080326</v>
      </c>
      <c r="O898" s="8">
        <f t="shared" ca="1" si="314"/>
        <v>398</v>
      </c>
      <c r="P898" s="6">
        <f t="shared" ca="1" si="315"/>
        <v>0.27638888888888885</v>
      </c>
      <c r="Q898" s="5">
        <f t="shared" ca="1" si="316"/>
        <v>1.0173611111111114</v>
      </c>
      <c r="R898" s="27">
        <f t="shared" ca="1" si="327"/>
        <v>0.85319728079893586</v>
      </c>
      <c r="S898" s="27">
        <f t="shared" ca="1" si="327"/>
        <v>0.2081404471737216</v>
      </c>
      <c r="T898" s="27">
        <f t="shared" ca="1" si="317"/>
        <v>12</v>
      </c>
      <c r="U898" s="5">
        <f t="shared" ca="1" si="318"/>
        <v>1.0256944444444447</v>
      </c>
      <c r="V898" s="27">
        <f t="shared" ca="1" si="319"/>
        <v>447</v>
      </c>
      <c r="W898" s="35">
        <f t="shared" ca="1" si="320"/>
        <v>44198.025694444448</v>
      </c>
      <c r="X898" s="6" t="str">
        <f t="shared" ca="1" si="321"/>
        <v>Late</v>
      </c>
      <c r="Y898" s="6">
        <f t="shared" ca="1" si="322"/>
        <v>2.2222222229174804E-2</v>
      </c>
      <c r="Z898" s="8">
        <f t="shared" ca="1" si="306"/>
        <v>0</v>
      </c>
      <c r="AA898" s="8">
        <f t="shared" ca="1" si="323"/>
        <v>32</v>
      </c>
      <c r="AB898" s="8">
        <f t="shared" ca="1" si="307"/>
        <v>320</v>
      </c>
    </row>
    <row r="899" spans="1:28">
      <c r="A899" s="11">
        <v>0.71527777777777801</v>
      </c>
      <c r="B899" s="34">
        <v>44197.715277777781</v>
      </c>
      <c r="C899" s="8">
        <f t="shared" ca="1" si="324"/>
        <v>7.7591175477084717E-2</v>
      </c>
      <c r="D899" s="8">
        <f t="shared" ca="1" si="324"/>
        <v>4.6848255037542086E-2</v>
      </c>
      <c r="E899">
        <f t="shared" ca="1" si="308"/>
        <v>1</v>
      </c>
      <c r="F899" s="6">
        <f t="shared" ca="1" si="309"/>
        <v>6.9444444444444447E-4</v>
      </c>
      <c r="G899" t="str">
        <f t="shared" ca="1" si="310"/>
        <v>Late</v>
      </c>
      <c r="H899" s="5">
        <f t="shared" ca="1" si="311"/>
        <v>0.71597222222222245</v>
      </c>
      <c r="I899">
        <f t="shared" ca="1" si="325"/>
        <v>0.91408995690346428</v>
      </c>
      <c r="J899">
        <f t="shared" ca="1" si="325"/>
        <v>0.95024675013413384</v>
      </c>
      <c r="K899">
        <f t="shared" ca="1" si="312"/>
        <v>45</v>
      </c>
      <c r="L899" s="5">
        <f t="shared" ca="1" si="313"/>
        <v>0.74722222222222245</v>
      </c>
      <c r="M899" s="27">
        <f t="shared" ca="1" si="326"/>
        <v>0.78069153676245573</v>
      </c>
      <c r="N899" s="27">
        <f t="shared" ca="1" si="326"/>
        <v>6.4573904780995672E-3</v>
      </c>
      <c r="O899" s="8">
        <f t="shared" ca="1" si="314"/>
        <v>317</v>
      </c>
      <c r="P899" s="6">
        <f t="shared" ca="1" si="315"/>
        <v>0.22013888888888888</v>
      </c>
      <c r="Q899" s="5">
        <f t="shared" ca="1" si="316"/>
        <v>0.96736111111111134</v>
      </c>
      <c r="R899" s="27">
        <f t="shared" ca="1" si="327"/>
        <v>0.23562842618198632</v>
      </c>
      <c r="S899" s="27">
        <f t="shared" ca="1" si="327"/>
        <v>0.86015762662894157</v>
      </c>
      <c r="T899" s="27">
        <f t="shared" ca="1" si="317"/>
        <v>37</v>
      </c>
      <c r="U899" s="5">
        <f t="shared" ca="1" si="318"/>
        <v>0.9930555555555558</v>
      </c>
      <c r="V899" s="27">
        <f t="shared" ca="1" si="319"/>
        <v>400</v>
      </c>
      <c r="W899" s="35">
        <f t="shared" ca="1" si="320"/>
        <v>44197.993055555562</v>
      </c>
      <c r="X899" s="6" t="str">
        <f t="shared" ca="1" si="321"/>
        <v>Early Arrival</v>
      </c>
      <c r="Y899" s="6">
        <f t="shared" ca="1" si="322"/>
        <v>1.041666665696539E-2</v>
      </c>
      <c r="Z899" s="8">
        <f t="shared" ref="Z899:Z962" ca="1" si="328">HOUR(Y899)</f>
        <v>0</v>
      </c>
      <c r="AA899" s="8">
        <f t="shared" ca="1" si="323"/>
        <v>15</v>
      </c>
      <c r="AB899" s="8">
        <f t="shared" ref="AB899:AB962" ca="1" si="329">IF(X899="Early Arrival",IF(((Z899*60)+AA899)&lt;=$AF$5,((Z899*60)+AA899)*(-$AF$8),(((Z899*60)+AA899)-$AF$5)*$AF$6),((Z899*60)+AA899)*($AF$8))</f>
        <v>-150</v>
      </c>
    </row>
    <row r="900" spans="1:28">
      <c r="A900" s="3">
        <v>0.71527777777777801</v>
      </c>
      <c r="B900" s="34">
        <v>44197.715277777781</v>
      </c>
      <c r="C900" s="8">
        <f t="shared" ca="1" si="324"/>
        <v>0.20227659355255589</v>
      </c>
      <c r="D900" s="8">
        <f t="shared" ca="1" si="324"/>
        <v>0.71884871380950432</v>
      </c>
      <c r="E900">
        <f t="shared" ca="1" si="308"/>
        <v>28</v>
      </c>
      <c r="F900" s="6">
        <f t="shared" ca="1" si="309"/>
        <v>1.9444444444444445E-2</v>
      </c>
      <c r="G900" t="str">
        <f t="shared" ca="1" si="310"/>
        <v>Late</v>
      </c>
      <c r="H900" s="5">
        <f t="shared" ca="1" si="311"/>
        <v>0.7347222222222225</v>
      </c>
      <c r="I900">
        <f t="shared" ca="1" si="325"/>
        <v>0.82673298362838432</v>
      </c>
      <c r="J900">
        <f t="shared" ca="1" si="325"/>
        <v>0.64331130032375639</v>
      </c>
      <c r="K900">
        <f t="shared" ca="1" si="312"/>
        <v>28</v>
      </c>
      <c r="L900" s="5">
        <f t="shared" ca="1" si="313"/>
        <v>0.75416666666666698</v>
      </c>
      <c r="M900" s="27">
        <f t="shared" ca="1" si="326"/>
        <v>0.25181535519300169</v>
      </c>
      <c r="N900" s="27">
        <f t="shared" ca="1" si="326"/>
        <v>0.70430358410227567</v>
      </c>
      <c r="O900" s="8">
        <f t="shared" ca="1" si="314"/>
        <v>351</v>
      </c>
      <c r="P900" s="6">
        <f t="shared" ca="1" si="315"/>
        <v>0.24374999999999999</v>
      </c>
      <c r="Q900" s="5">
        <f t="shared" ca="1" si="316"/>
        <v>0.99791666666666701</v>
      </c>
      <c r="R900" s="27">
        <f t="shared" ca="1" si="327"/>
        <v>0.22861778953728218</v>
      </c>
      <c r="S900" s="27">
        <f t="shared" ca="1" si="327"/>
        <v>0.90440688878454889</v>
      </c>
      <c r="T900" s="27">
        <f t="shared" ca="1" si="317"/>
        <v>41</v>
      </c>
      <c r="U900" s="5">
        <f t="shared" ca="1" si="318"/>
        <v>1.0263888888888892</v>
      </c>
      <c r="V900" s="27">
        <f t="shared" ca="1" si="319"/>
        <v>448</v>
      </c>
      <c r="W900" s="35">
        <f t="shared" ca="1" si="320"/>
        <v>44198.026388888895</v>
      </c>
      <c r="X900" s="6" t="str">
        <f t="shared" ca="1" si="321"/>
        <v>Late</v>
      </c>
      <c r="Y900" s="6">
        <f t="shared" ca="1" si="322"/>
        <v>2.291666667588288E-2</v>
      </c>
      <c r="Z900" s="8">
        <f t="shared" ca="1" si="328"/>
        <v>0</v>
      </c>
      <c r="AA900" s="8">
        <f t="shared" ca="1" si="323"/>
        <v>33</v>
      </c>
      <c r="AB900" s="8">
        <f t="shared" ca="1" si="329"/>
        <v>330</v>
      </c>
    </row>
    <row r="901" spans="1:28">
      <c r="A901" s="11">
        <v>0.71527777777777801</v>
      </c>
      <c r="B901" s="34">
        <v>44197.715277777781</v>
      </c>
      <c r="C901" s="8">
        <f t="shared" ca="1" si="324"/>
        <v>5.7928016121130077E-2</v>
      </c>
      <c r="D901" s="8">
        <f t="shared" ca="1" si="324"/>
        <v>0.99709882543041162</v>
      </c>
      <c r="E901">
        <f t="shared" ca="1" si="308"/>
        <v>128</v>
      </c>
      <c r="F901" s="6">
        <f t="shared" ca="1" si="309"/>
        <v>8.8888888888888892E-2</v>
      </c>
      <c r="G901" t="str">
        <f t="shared" ca="1" si="310"/>
        <v>Late</v>
      </c>
      <c r="H901" s="5">
        <f t="shared" ca="1" si="311"/>
        <v>0.80416666666666692</v>
      </c>
      <c r="I901">
        <f t="shared" ca="1" si="325"/>
        <v>0.20555142990724318</v>
      </c>
      <c r="J901">
        <f t="shared" ca="1" si="325"/>
        <v>0.36362986190620061</v>
      </c>
      <c r="K901">
        <f t="shared" ca="1" si="312"/>
        <v>19</v>
      </c>
      <c r="L901" s="5">
        <f t="shared" ca="1" si="313"/>
        <v>0.81736111111111132</v>
      </c>
      <c r="M901" s="27">
        <f t="shared" ca="1" si="326"/>
        <v>0.13841437984990679</v>
      </c>
      <c r="N901" s="27">
        <f t="shared" ca="1" si="326"/>
        <v>0.90662279333399853</v>
      </c>
      <c r="O901" s="8">
        <f t="shared" ca="1" si="314"/>
        <v>358</v>
      </c>
      <c r="P901" s="6">
        <f t="shared" ca="1" si="315"/>
        <v>0.24861111111111112</v>
      </c>
      <c r="Q901" s="5">
        <f t="shared" ca="1" si="316"/>
        <v>1.0659722222222223</v>
      </c>
      <c r="R901" s="27">
        <f t="shared" ca="1" si="327"/>
        <v>0.21411924058073195</v>
      </c>
      <c r="S901" s="27">
        <f t="shared" ca="1" si="327"/>
        <v>3.3042361920336827E-3</v>
      </c>
      <c r="T901" s="27">
        <f t="shared" ca="1" si="317"/>
        <v>6</v>
      </c>
      <c r="U901" s="5">
        <f t="shared" ca="1" si="318"/>
        <v>1.070138888888889</v>
      </c>
      <c r="V901" s="27">
        <f t="shared" ca="1" si="319"/>
        <v>511</v>
      </c>
      <c r="W901" s="35">
        <f t="shared" ca="1" si="320"/>
        <v>44198.070138888892</v>
      </c>
      <c r="X901" s="6" t="str">
        <f t="shared" ca="1" si="321"/>
        <v>Late</v>
      </c>
      <c r="Y901" s="6">
        <f t="shared" ca="1" si="322"/>
        <v>6.6666666672972497E-2</v>
      </c>
      <c r="Z901" s="8">
        <f t="shared" ca="1" si="328"/>
        <v>1</v>
      </c>
      <c r="AA901" s="8">
        <f t="shared" ca="1" si="323"/>
        <v>36</v>
      </c>
      <c r="AB901" s="8">
        <f t="shared" ca="1" si="329"/>
        <v>960</v>
      </c>
    </row>
    <row r="902" spans="1:28">
      <c r="A902" s="3">
        <v>0.71527777777777801</v>
      </c>
      <c r="B902" s="34">
        <v>44197.715277777781</v>
      </c>
      <c r="C902" s="8">
        <f t="shared" ca="1" si="324"/>
        <v>0.82420464100960289</v>
      </c>
      <c r="D902" s="8">
        <f t="shared" ca="1" si="324"/>
        <v>0.4281874412428911</v>
      </c>
      <c r="E902">
        <f t="shared" ca="1" si="308"/>
        <v>-2</v>
      </c>
      <c r="F902" s="6">
        <f t="shared" ca="1" si="309"/>
        <v>1.3888888888888889E-3</v>
      </c>
      <c r="G902" t="str">
        <f t="shared" ca="1" si="310"/>
        <v>Early Departure</v>
      </c>
      <c r="H902" s="5">
        <f t="shared" ca="1" si="311"/>
        <v>0.71388888888888913</v>
      </c>
      <c r="I902">
        <f t="shared" ca="1" si="325"/>
        <v>0.12648303373327818</v>
      </c>
      <c r="J902">
        <f t="shared" ca="1" si="325"/>
        <v>0.4776068133366147</v>
      </c>
      <c r="K902">
        <f t="shared" ca="1" si="312"/>
        <v>22</v>
      </c>
      <c r="L902" s="5">
        <f t="shared" ca="1" si="313"/>
        <v>0.72916666666666685</v>
      </c>
      <c r="M902" s="27">
        <f t="shared" ca="1" si="326"/>
        <v>0.89477849094597495</v>
      </c>
      <c r="N902" s="27">
        <f t="shared" ca="1" si="326"/>
        <v>0.7065342465493949</v>
      </c>
      <c r="O902" s="8">
        <f t="shared" ca="1" si="314"/>
        <v>360</v>
      </c>
      <c r="P902" s="6">
        <f t="shared" ca="1" si="315"/>
        <v>0.25</v>
      </c>
      <c r="Q902" s="5">
        <f t="shared" ca="1" si="316"/>
        <v>0.97916666666666685</v>
      </c>
      <c r="R902" s="27">
        <f t="shared" ca="1" si="327"/>
        <v>0.71330981226108026</v>
      </c>
      <c r="S902" s="27">
        <f t="shared" ca="1" si="327"/>
        <v>0.1330275766394351</v>
      </c>
      <c r="T902" s="27">
        <f t="shared" ca="1" si="317"/>
        <v>9</v>
      </c>
      <c r="U902" s="5">
        <f t="shared" ca="1" si="318"/>
        <v>0.98541666666666683</v>
      </c>
      <c r="V902" s="27">
        <f t="shared" ca="1" si="319"/>
        <v>389</v>
      </c>
      <c r="W902" s="35">
        <f t="shared" ca="1" si="320"/>
        <v>44197.98541666667</v>
      </c>
      <c r="X902" s="6" t="str">
        <f t="shared" ca="1" si="321"/>
        <v>Early Arrival</v>
      </c>
      <c r="Y902" s="6">
        <f t="shared" ca="1" si="322"/>
        <v>1.805555554892635E-2</v>
      </c>
      <c r="Z902" s="8">
        <f t="shared" ca="1" si="328"/>
        <v>0</v>
      </c>
      <c r="AA902" s="8">
        <f t="shared" ca="1" si="323"/>
        <v>26</v>
      </c>
      <c r="AB902" s="8">
        <f t="shared" ca="1" si="329"/>
        <v>-260</v>
      </c>
    </row>
    <row r="903" spans="1:28">
      <c r="A903" s="11">
        <v>0.71527777777777801</v>
      </c>
      <c r="B903" s="34">
        <v>44197.715277777781</v>
      </c>
      <c r="C903" s="8">
        <f t="shared" ca="1" si="324"/>
        <v>0.18626496251826818</v>
      </c>
      <c r="D903" s="8">
        <f t="shared" ca="1" si="324"/>
        <v>0.36240865583429716</v>
      </c>
      <c r="E903">
        <f t="shared" ca="1" si="308"/>
        <v>10</v>
      </c>
      <c r="F903" s="6">
        <f t="shared" ca="1" si="309"/>
        <v>6.9444444444444441E-3</v>
      </c>
      <c r="G903" t="str">
        <f t="shared" ca="1" si="310"/>
        <v>Late</v>
      </c>
      <c r="H903" s="5">
        <f t="shared" ca="1" si="311"/>
        <v>0.72222222222222243</v>
      </c>
      <c r="I903">
        <f t="shared" ca="1" si="325"/>
        <v>0.15348905923777134</v>
      </c>
      <c r="J903">
        <f t="shared" ca="1" si="325"/>
        <v>0.26596825444262306</v>
      </c>
      <c r="K903">
        <f t="shared" ca="1" si="312"/>
        <v>17</v>
      </c>
      <c r="L903" s="5">
        <f t="shared" ca="1" si="313"/>
        <v>0.73402777777777795</v>
      </c>
      <c r="M903" s="27">
        <f t="shared" ca="1" si="326"/>
        <v>0.38528601875642177</v>
      </c>
      <c r="N903" s="27">
        <f t="shared" ca="1" si="326"/>
        <v>0.87356059731806679</v>
      </c>
      <c r="O903" s="8">
        <f t="shared" ca="1" si="314"/>
        <v>377</v>
      </c>
      <c r="P903" s="6">
        <f t="shared" ca="1" si="315"/>
        <v>0.26180555555555557</v>
      </c>
      <c r="Q903" s="5">
        <f t="shared" ca="1" si="316"/>
        <v>0.99583333333333357</v>
      </c>
      <c r="R903" s="27">
        <f t="shared" ca="1" si="327"/>
        <v>0.52567687256441431</v>
      </c>
      <c r="S903" s="27">
        <f t="shared" ca="1" si="327"/>
        <v>0.70423091699427143</v>
      </c>
      <c r="T903" s="27">
        <f t="shared" ca="1" si="317"/>
        <v>29</v>
      </c>
      <c r="U903" s="5">
        <f t="shared" ca="1" si="318"/>
        <v>1.0159722222222225</v>
      </c>
      <c r="V903" s="27">
        <f t="shared" ca="1" si="319"/>
        <v>433</v>
      </c>
      <c r="W903" s="35">
        <f t="shared" ca="1" si="320"/>
        <v>44198.015972222223</v>
      </c>
      <c r="X903" s="6" t="str">
        <f t="shared" ca="1" si="321"/>
        <v>Late</v>
      </c>
      <c r="Y903" s="6">
        <f t="shared" ca="1" si="322"/>
        <v>1.2500000004365575E-2</v>
      </c>
      <c r="Z903" s="8">
        <f t="shared" ca="1" si="328"/>
        <v>0</v>
      </c>
      <c r="AA903" s="8">
        <f t="shared" ca="1" si="323"/>
        <v>18</v>
      </c>
      <c r="AB903" s="8">
        <f t="shared" ca="1" si="329"/>
        <v>180</v>
      </c>
    </row>
    <row r="904" spans="1:28">
      <c r="A904" s="3">
        <v>0.71527777777777801</v>
      </c>
      <c r="B904" s="34">
        <v>44197.715277777781</v>
      </c>
      <c r="C904" s="8">
        <f t="shared" ca="1" si="324"/>
        <v>0.43003291214730033</v>
      </c>
      <c r="D904" s="8">
        <f t="shared" ca="1" si="324"/>
        <v>0.80272196895093317</v>
      </c>
      <c r="E904">
        <f t="shared" ca="1" si="308"/>
        <v>36</v>
      </c>
      <c r="F904" s="6">
        <f t="shared" ca="1" si="309"/>
        <v>2.4999999999999998E-2</v>
      </c>
      <c r="G904" t="str">
        <f t="shared" ca="1" si="310"/>
        <v>Late</v>
      </c>
      <c r="H904" s="5">
        <f t="shared" ca="1" si="311"/>
        <v>0.74027777777777803</v>
      </c>
      <c r="I904">
        <f t="shared" ca="1" si="325"/>
        <v>0.11117561080291805</v>
      </c>
      <c r="J904">
        <f t="shared" ca="1" si="325"/>
        <v>0.89312302560449963</v>
      </c>
      <c r="K904">
        <f t="shared" ca="1" si="312"/>
        <v>30</v>
      </c>
      <c r="L904" s="5">
        <f t="shared" ca="1" si="313"/>
        <v>0.7611111111111114</v>
      </c>
      <c r="M904" s="27">
        <f t="shared" ca="1" si="326"/>
        <v>0.54781734776990509</v>
      </c>
      <c r="N904" s="27">
        <f t="shared" ca="1" si="326"/>
        <v>0.3501876481949685</v>
      </c>
      <c r="O904" s="8">
        <f t="shared" ca="1" si="314"/>
        <v>335</v>
      </c>
      <c r="P904" s="6">
        <f t="shared" ca="1" si="315"/>
        <v>0.23263888888888887</v>
      </c>
      <c r="Q904" s="5">
        <f t="shared" ca="1" si="316"/>
        <v>0.99375000000000024</v>
      </c>
      <c r="R904" s="27">
        <f t="shared" ca="1" si="327"/>
        <v>0.58993277277290501</v>
      </c>
      <c r="S904" s="27">
        <f t="shared" ca="1" si="327"/>
        <v>0.3570075977766024</v>
      </c>
      <c r="T904" s="27">
        <f t="shared" ca="1" si="317"/>
        <v>16</v>
      </c>
      <c r="U904" s="5">
        <f t="shared" ca="1" si="318"/>
        <v>1.0048611111111114</v>
      </c>
      <c r="V904" s="27">
        <f t="shared" ca="1" si="319"/>
        <v>417</v>
      </c>
      <c r="W904" s="35">
        <f t="shared" ca="1" si="320"/>
        <v>44198.004861111112</v>
      </c>
      <c r="X904" s="6" t="str">
        <f t="shared" ca="1" si="321"/>
        <v>Late</v>
      </c>
      <c r="Y904" s="6">
        <f t="shared" ca="1" si="322"/>
        <v>1.3888888934161514E-3</v>
      </c>
      <c r="Z904" s="8">
        <f t="shared" ca="1" si="328"/>
        <v>0</v>
      </c>
      <c r="AA904" s="8">
        <f t="shared" ca="1" si="323"/>
        <v>2</v>
      </c>
      <c r="AB904" s="8">
        <f t="shared" ca="1" si="329"/>
        <v>20</v>
      </c>
    </row>
    <row r="905" spans="1:28">
      <c r="A905" s="11">
        <v>0.71527777777777801</v>
      </c>
      <c r="B905" s="34">
        <v>44197.715277777781</v>
      </c>
      <c r="C905" s="8">
        <f t="shared" ca="1" si="324"/>
        <v>0.28863244153200807</v>
      </c>
      <c r="D905" s="8">
        <f t="shared" ca="1" si="324"/>
        <v>0.68667275263216965</v>
      </c>
      <c r="E905">
        <f t="shared" ca="1" si="308"/>
        <v>25</v>
      </c>
      <c r="F905" s="6">
        <f t="shared" ca="1" si="309"/>
        <v>1.7361111111111112E-2</v>
      </c>
      <c r="G905" t="str">
        <f t="shared" ca="1" si="310"/>
        <v>Late</v>
      </c>
      <c r="H905" s="5">
        <f t="shared" ca="1" si="311"/>
        <v>0.73263888888888917</v>
      </c>
      <c r="I905">
        <f t="shared" ca="1" si="325"/>
        <v>0.11375341338600353</v>
      </c>
      <c r="J905">
        <f t="shared" ca="1" si="325"/>
        <v>5.2454847646910996E-2</v>
      </c>
      <c r="K905">
        <f t="shared" ca="1" si="312"/>
        <v>8</v>
      </c>
      <c r="L905" s="5">
        <f t="shared" ca="1" si="313"/>
        <v>0.73819444444444471</v>
      </c>
      <c r="M905" s="27">
        <f t="shared" ca="1" si="326"/>
        <v>0.82029980470434238</v>
      </c>
      <c r="N905" s="27">
        <f t="shared" ca="1" si="326"/>
        <v>0.23395976833906129</v>
      </c>
      <c r="O905" s="8">
        <f t="shared" ca="1" si="314"/>
        <v>328</v>
      </c>
      <c r="P905" s="6">
        <f t="shared" ca="1" si="315"/>
        <v>0.22777777777777777</v>
      </c>
      <c r="Q905" s="5">
        <f t="shared" ca="1" si="316"/>
        <v>0.96597222222222245</v>
      </c>
      <c r="R905" s="27">
        <f t="shared" ca="1" si="327"/>
        <v>0.8079407852522692</v>
      </c>
      <c r="S905" s="27">
        <f t="shared" ca="1" si="327"/>
        <v>0.26441003205927638</v>
      </c>
      <c r="T905" s="27">
        <f t="shared" ca="1" si="317"/>
        <v>13</v>
      </c>
      <c r="U905" s="5">
        <f t="shared" ca="1" si="318"/>
        <v>0.9750000000000002</v>
      </c>
      <c r="V905" s="27">
        <f t="shared" ca="1" si="319"/>
        <v>374</v>
      </c>
      <c r="W905" s="35">
        <f t="shared" ca="1" si="320"/>
        <v>44197.975000000006</v>
      </c>
      <c r="X905" s="6" t="str">
        <f t="shared" ca="1" si="321"/>
        <v>Early Arrival</v>
      </c>
      <c r="Y905" s="6">
        <f t="shared" ca="1" si="322"/>
        <v>2.8472222213167697E-2</v>
      </c>
      <c r="Z905" s="8">
        <f t="shared" ca="1" si="328"/>
        <v>0</v>
      </c>
      <c r="AA905" s="8">
        <f t="shared" ca="1" si="323"/>
        <v>41</v>
      </c>
      <c r="AB905" s="8">
        <f t="shared" ca="1" si="329"/>
        <v>110</v>
      </c>
    </row>
    <row r="906" spans="1:28">
      <c r="A906" s="3">
        <v>0.71527777777777801</v>
      </c>
      <c r="B906" s="34">
        <v>44197.715277777781</v>
      </c>
      <c r="C906" s="8">
        <f t="shared" ca="1" si="324"/>
        <v>0.20844019889870224</v>
      </c>
      <c r="D906" s="8">
        <f t="shared" ca="1" si="324"/>
        <v>0.95407824998135193</v>
      </c>
      <c r="E906">
        <f t="shared" ca="1" si="308"/>
        <v>68</v>
      </c>
      <c r="F906" s="6">
        <f t="shared" ca="1" si="309"/>
        <v>4.7222222222222221E-2</v>
      </c>
      <c r="G906" t="str">
        <f t="shared" ca="1" si="310"/>
        <v>Late</v>
      </c>
      <c r="H906" s="5">
        <f t="shared" ca="1" si="311"/>
        <v>0.76250000000000018</v>
      </c>
      <c r="I906">
        <f t="shared" ca="1" si="325"/>
        <v>0.21231575715115181</v>
      </c>
      <c r="J906">
        <f t="shared" ca="1" si="325"/>
        <v>0.53534179686228511</v>
      </c>
      <c r="K906">
        <f t="shared" ca="1" si="312"/>
        <v>23</v>
      </c>
      <c r="L906" s="5">
        <f t="shared" ca="1" si="313"/>
        <v>0.77847222222222245</v>
      </c>
      <c r="M906" s="27">
        <f t="shared" ca="1" si="326"/>
        <v>0.77736534587526296</v>
      </c>
      <c r="N906" s="27">
        <f t="shared" ca="1" si="326"/>
        <v>0.39503263802862953</v>
      </c>
      <c r="O906" s="8">
        <f t="shared" ca="1" si="314"/>
        <v>338</v>
      </c>
      <c r="P906" s="6">
        <f t="shared" ca="1" si="315"/>
        <v>0.23472222222222219</v>
      </c>
      <c r="Q906" s="5">
        <f t="shared" ca="1" si="316"/>
        <v>1.0131944444444447</v>
      </c>
      <c r="R906" s="27">
        <f t="shared" ca="1" si="327"/>
        <v>0.32399857890971739</v>
      </c>
      <c r="S906" s="27">
        <f t="shared" ca="1" si="327"/>
        <v>2.4849089732938978E-3</v>
      </c>
      <c r="T906" s="27">
        <f t="shared" ca="1" si="317"/>
        <v>6</v>
      </c>
      <c r="U906" s="5">
        <f t="shared" ca="1" si="318"/>
        <v>1.0173611111111114</v>
      </c>
      <c r="V906" s="27">
        <f t="shared" ca="1" si="319"/>
        <v>435</v>
      </c>
      <c r="W906" s="35">
        <f t="shared" ca="1" si="320"/>
        <v>44198.017361111117</v>
      </c>
      <c r="X906" s="6" t="str">
        <f t="shared" ca="1" si="321"/>
        <v>Late</v>
      </c>
      <c r="Y906" s="6">
        <f t="shared" ca="1" si="322"/>
        <v>1.3888888897781726E-2</v>
      </c>
      <c r="Z906" s="8">
        <f t="shared" ca="1" si="328"/>
        <v>0</v>
      </c>
      <c r="AA906" s="8">
        <f t="shared" ca="1" si="323"/>
        <v>20</v>
      </c>
      <c r="AB906" s="8">
        <f t="shared" ca="1" si="329"/>
        <v>200</v>
      </c>
    </row>
    <row r="907" spans="1:28">
      <c r="A907" s="11">
        <v>0.71527777777777801</v>
      </c>
      <c r="B907" s="34">
        <v>44197.715277777781</v>
      </c>
      <c r="C907" s="8">
        <f t="shared" ca="1" si="324"/>
        <v>0.8738921067846116</v>
      </c>
      <c r="D907" s="8">
        <f t="shared" ca="1" si="324"/>
        <v>0.77547449493952336</v>
      </c>
      <c r="E907">
        <f t="shared" ref="E907:E970" ca="1" si="330">VALUE(IF(C907&lt;$AG$14,ROUND((-LN(1-D907)/$AF$12),0),IF(AND(C907&gt;=$AG$14,C907&lt;$AG$15),-ROUND((-LN(1-D907)/$AF$13),0),0)))</f>
        <v>-5</v>
      </c>
      <c r="F907" s="6">
        <f t="shared" ref="F907:F970" ca="1" si="331">TIME(QUOTIENT(E907,60),IF(E907&gt;0,(E907-(QUOTIENT(E907,60)*60)),((-E907)-(QUOTIENT(E907,60)*60))),0)</f>
        <v>3.472222222222222E-3</v>
      </c>
      <c r="G907" t="str">
        <f t="shared" ref="G907:G970" ca="1" si="332">IF(E907&lt;0,"Early Departure",IF(E907=0,"On Time","Late"))</f>
        <v>Early Departure</v>
      </c>
      <c r="H907" s="5">
        <f t="shared" ref="H907:H970" ca="1" si="333">IF(G907="Late",A907+F907,IF(G907="Early Departure",A907-F907,A907))</f>
        <v>0.7118055555555558</v>
      </c>
      <c r="I907">
        <f t="shared" ca="1" si="325"/>
        <v>0.91962149312098729</v>
      </c>
      <c r="J907">
        <f t="shared" ca="1" si="325"/>
        <v>0.54590161957527883</v>
      </c>
      <c r="K907">
        <f t="shared" ref="K907:K970" ca="1" si="334">ROUND(IF(($AF$28-$AF$26)/($AF$27-$AF$26)&gt;=I907,(SQRT(J907*(($AF$27-$AF$26)*($AF$28-$AF$26))))+$AF$26,($AF$27-SQRT((1-J907)*($AF$27-$AF$26)*($AF$27-$AF$28)))),0)</f>
        <v>25</v>
      </c>
      <c r="L907" s="5">
        <f t="shared" ref="L907:L970" ca="1" si="335">H907+TIME(0,K907,0)</f>
        <v>0.72916666666666696</v>
      </c>
      <c r="M907" s="27">
        <f t="shared" ca="1" si="326"/>
        <v>0.25331399630405471</v>
      </c>
      <c r="N907" s="27">
        <f t="shared" ca="1" si="326"/>
        <v>0.66272356557205137</v>
      </c>
      <c r="O907" s="8">
        <f t="shared" ref="O907:O970" ca="1" si="336">ROUND(IF(($AF$22-$AF$20)/($AF$21-$AF$20)&gt;=M907,(SQRT(N907*(($AF$21-$AF$20)*($AF$22-$AF$20))))+$AF$20,($AF$21-SQRT((1-N907)*($AF$21-$AF$20)*($AF$21-$AF$22)))),0)</f>
        <v>349</v>
      </c>
      <c r="P907" s="6">
        <f t="shared" ref="P907:P970" ca="1" si="337">TIME(QUOTIENT(O907,60),O907-(QUOTIENT(O907,60)*60),0)</f>
        <v>0.24236111111111111</v>
      </c>
      <c r="Q907" s="5">
        <f t="shared" ref="Q907:Q970" ca="1" si="338">L907+P907</f>
        <v>0.9715277777777781</v>
      </c>
      <c r="R907" s="27">
        <f t="shared" ca="1" si="327"/>
        <v>0.12646825517861127</v>
      </c>
      <c r="S907" s="27">
        <f t="shared" ca="1" si="327"/>
        <v>0.74325419146542715</v>
      </c>
      <c r="T907" s="27">
        <f t="shared" ref="T907:T970" ca="1" si="339">ROUND(IF(($AF$34-$AF$32)/($AF$33-$AF$32)&gt;=R907,(SQRT(S907*(($AF$33-$AF$32)*($AF$34-$AF$32))))+$AF$32,($AF$33-SQRT((1-S907)*($AF$33-$AF$32)*($AF$33-$AF$34)))),0)</f>
        <v>31</v>
      </c>
      <c r="U907" s="5">
        <f t="shared" ref="U907:U970" ca="1" si="340">Q907+TIME(0,T907,0)</f>
        <v>0.99305555555555591</v>
      </c>
      <c r="V907" s="27">
        <f t="shared" ref="V907:V970" ca="1" si="341">SUM(T907,O907,K907,E907)</f>
        <v>400</v>
      </c>
      <c r="W907" s="35">
        <f t="shared" ref="W907:W970" ca="1" si="342">B907+TIME(0,V907,0)</f>
        <v>44197.993055555562</v>
      </c>
      <c r="X907" s="6" t="str">
        <f t="shared" ref="X907:X970" ca="1" si="343">IF($AF$7=W907,"On Time",IF($AF$7&gt;W907,"Early Arrival","Late"))</f>
        <v>Early Arrival</v>
      </c>
      <c r="Y907" s="6">
        <f t="shared" ref="Y907:Y970" ca="1" si="344">IF(X907="On Time",0,IF(X907="Early Arrival",$AF$7-W907,W907-$AF$7))</f>
        <v>1.041666665696539E-2</v>
      </c>
      <c r="Z907" s="8">
        <f t="shared" ca="1" si="328"/>
        <v>0</v>
      </c>
      <c r="AA907" s="8">
        <f t="shared" ref="AA907:AA970" ca="1" si="345">MINUTE(Y907)</f>
        <v>15</v>
      </c>
      <c r="AB907" s="8">
        <f t="shared" ca="1" si="329"/>
        <v>-150</v>
      </c>
    </row>
    <row r="908" spans="1:28">
      <c r="A908" s="3">
        <v>0.71527777777777801</v>
      </c>
      <c r="B908" s="34">
        <v>44197.715277777781</v>
      </c>
      <c r="C908" s="8">
        <f t="shared" ca="1" si="324"/>
        <v>0.63122030675695284</v>
      </c>
      <c r="D908" s="8">
        <f t="shared" ca="1" si="324"/>
        <v>9.2080917426200726E-2</v>
      </c>
      <c r="E908">
        <f t="shared" ca="1" si="330"/>
        <v>0</v>
      </c>
      <c r="F908" s="6">
        <f t="shared" ca="1" si="331"/>
        <v>0</v>
      </c>
      <c r="G908" t="str">
        <f t="shared" ca="1" si="332"/>
        <v>On Time</v>
      </c>
      <c r="H908" s="5">
        <f t="shared" ca="1" si="333"/>
        <v>0.71527777777777801</v>
      </c>
      <c r="I908">
        <f t="shared" ca="1" si="325"/>
        <v>0.31303749420231297</v>
      </c>
      <c r="J908">
        <f t="shared" ca="1" si="325"/>
        <v>0.96456111993266347</v>
      </c>
      <c r="K908">
        <f t="shared" ca="1" si="334"/>
        <v>31</v>
      </c>
      <c r="L908" s="5">
        <f t="shared" ca="1" si="335"/>
        <v>0.73680555555555582</v>
      </c>
      <c r="M908" s="27">
        <f t="shared" ca="1" si="326"/>
        <v>0.50872117164580943</v>
      </c>
      <c r="N908" s="27">
        <f t="shared" ca="1" si="326"/>
        <v>0.9216874227080244</v>
      </c>
      <c r="O908" s="8">
        <f t="shared" ca="1" si="336"/>
        <v>385</v>
      </c>
      <c r="P908" s="6">
        <f t="shared" ca="1" si="337"/>
        <v>0.2673611111111111</v>
      </c>
      <c r="Q908" s="5">
        <f t="shared" ca="1" si="338"/>
        <v>1.0041666666666669</v>
      </c>
      <c r="R908" s="27">
        <f t="shared" ca="1" si="327"/>
        <v>0.65556249207688555</v>
      </c>
      <c r="S908" s="27">
        <f t="shared" ca="1" si="327"/>
        <v>0.80172176615616941</v>
      </c>
      <c r="T908" s="27">
        <f t="shared" ca="1" si="339"/>
        <v>34</v>
      </c>
      <c r="U908" s="5">
        <f t="shared" ca="1" si="340"/>
        <v>1.0277777777777779</v>
      </c>
      <c r="V908" s="27">
        <f t="shared" ca="1" si="341"/>
        <v>450</v>
      </c>
      <c r="W908" s="35">
        <f t="shared" ca="1" si="342"/>
        <v>44198.027777777781</v>
      </c>
      <c r="X908" s="6" t="str">
        <f t="shared" ca="1" si="343"/>
        <v>Late</v>
      </c>
      <c r="Y908" s="6">
        <f t="shared" ca="1" si="344"/>
        <v>2.4305555562023073E-2</v>
      </c>
      <c r="Z908" s="8">
        <f t="shared" ca="1" si="328"/>
        <v>0</v>
      </c>
      <c r="AA908" s="8">
        <f t="shared" ca="1" si="345"/>
        <v>35</v>
      </c>
      <c r="AB908" s="8">
        <f t="shared" ca="1" si="329"/>
        <v>350</v>
      </c>
    </row>
    <row r="909" spans="1:28">
      <c r="A909" s="11">
        <v>0.71527777777777801</v>
      </c>
      <c r="B909" s="34">
        <v>44197.715277777781</v>
      </c>
      <c r="C909" s="8">
        <f t="shared" ca="1" si="324"/>
        <v>0.54568380161011587</v>
      </c>
      <c r="D909" s="8">
        <f t="shared" ca="1" si="324"/>
        <v>0.13066459674953379</v>
      </c>
      <c r="E909">
        <f t="shared" ca="1" si="330"/>
        <v>0</v>
      </c>
      <c r="F909" s="6">
        <f t="shared" ca="1" si="331"/>
        <v>0</v>
      </c>
      <c r="G909" t="str">
        <f t="shared" ca="1" si="332"/>
        <v>On Time</v>
      </c>
      <c r="H909" s="5">
        <f t="shared" ca="1" si="333"/>
        <v>0.71527777777777801</v>
      </c>
      <c r="I909">
        <f t="shared" ca="1" si="325"/>
        <v>0.11394611283976275</v>
      </c>
      <c r="J909">
        <f t="shared" ca="1" si="325"/>
        <v>0.35198759424575887</v>
      </c>
      <c r="K909">
        <f t="shared" ca="1" si="334"/>
        <v>19</v>
      </c>
      <c r="L909" s="5">
        <f t="shared" ca="1" si="335"/>
        <v>0.72847222222222241</v>
      </c>
      <c r="M909" s="27">
        <f t="shared" ca="1" si="326"/>
        <v>0.89407585673104606</v>
      </c>
      <c r="N909" s="27">
        <f t="shared" ca="1" si="326"/>
        <v>6.6988734145317808E-2</v>
      </c>
      <c r="O909" s="8">
        <f t="shared" ca="1" si="336"/>
        <v>320</v>
      </c>
      <c r="P909" s="6">
        <f t="shared" ca="1" si="337"/>
        <v>0.22222222222222221</v>
      </c>
      <c r="Q909" s="5">
        <f t="shared" ca="1" si="338"/>
        <v>0.95069444444444462</v>
      </c>
      <c r="R909" s="27">
        <f t="shared" ca="1" si="327"/>
        <v>0.12594171407729915</v>
      </c>
      <c r="S909" s="27">
        <f t="shared" ca="1" si="327"/>
        <v>0.56069427576230257</v>
      </c>
      <c r="T909" s="27">
        <f t="shared" ca="1" si="339"/>
        <v>23</v>
      </c>
      <c r="U909" s="5">
        <f t="shared" ca="1" si="340"/>
        <v>0.9666666666666669</v>
      </c>
      <c r="V909" s="27">
        <f t="shared" ca="1" si="341"/>
        <v>362</v>
      </c>
      <c r="W909" s="35">
        <f t="shared" ca="1" si="342"/>
        <v>44197.966666666667</v>
      </c>
      <c r="X909" s="6" t="str">
        <f t="shared" ca="1" si="343"/>
        <v>Early Arrival</v>
      </c>
      <c r="Y909" s="6">
        <f t="shared" ca="1" si="344"/>
        <v>3.6805555551836733E-2</v>
      </c>
      <c r="Z909" s="8">
        <f t="shared" ca="1" si="328"/>
        <v>0</v>
      </c>
      <c r="AA909" s="8">
        <f t="shared" ca="1" si="345"/>
        <v>53</v>
      </c>
      <c r="AB909" s="8">
        <f t="shared" ca="1" si="329"/>
        <v>230</v>
      </c>
    </row>
    <row r="910" spans="1:28">
      <c r="A910" s="3">
        <v>0.71527777777777801</v>
      </c>
      <c r="B910" s="34">
        <v>44197.715277777781</v>
      </c>
      <c r="C910" s="8">
        <f t="shared" ca="1" si="324"/>
        <v>0.35808909374804621</v>
      </c>
      <c r="D910" s="8">
        <f t="shared" ca="1" si="324"/>
        <v>0.80386492402320397</v>
      </c>
      <c r="E910">
        <f t="shared" ca="1" si="330"/>
        <v>36</v>
      </c>
      <c r="F910" s="6">
        <f t="shared" ca="1" si="331"/>
        <v>2.4999999999999998E-2</v>
      </c>
      <c r="G910" t="str">
        <f t="shared" ca="1" si="332"/>
        <v>Late</v>
      </c>
      <c r="H910" s="5">
        <f t="shared" ca="1" si="333"/>
        <v>0.74027777777777803</v>
      </c>
      <c r="I910">
        <f t="shared" ca="1" si="325"/>
        <v>0.57510304595579198</v>
      </c>
      <c r="J910">
        <f t="shared" ca="1" si="325"/>
        <v>0.80262665278026157</v>
      </c>
      <c r="K910">
        <f t="shared" ca="1" si="334"/>
        <v>35</v>
      </c>
      <c r="L910" s="5">
        <f t="shared" ca="1" si="335"/>
        <v>0.76458333333333361</v>
      </c>
      <c r="M910" s="27">
        <f t="shared" ca="1" si="326"/>
        <v>0.24519266273382812</v>
      </c>
      <c r="N910" s="27">
        <f t="shared" ca="1" si="326"/>
        <v>0.31417867606156258</v>
      </c>
      <c r="O910" s="8">
        <f t="shared" ca="1" si="336"/>
        <v>333</v>
      </c>
      <c r="P910" s="6">
        <f t="shared" ca="1" si="337"/>
        <v>0.23124999999999998</v>
      </c>
      <c r="Q910" s="5">
        <f t="shared" ca="1" si="338"/>
        <v>0.99583333333333357</v>
      </c>
      <c r="R910" s="27">
        <f t="shared" ca="1" si="327"/>
        <v>7.7127815160770385E-2</v>
      </c>
      <c r="S910" s="27">
        <f t="shared" ca="1" si="327"/>
        <v>0.4716673069306444</v>
      </c>
      <c r="T910" s="27">
        <f t="shared" ca="1" si="339"/>
        <v>20</v>
      </c>
      <c r="U910" s="5">
        <f t="shared" ca="1" si="340"/>
        <v>1.0097222222222224</v>
      </c>
      <c r="V910" s="27">
        <f t="shared" ca="1" si="341"/>
        <v>424</v>
      </c>
      <c r="W910" s="35">
        <f t="shared" ca="1" si="342"/>
        <v>44198.009722222225</v>
      </c>
      <c r="X910" s="6" t="str">
        <f t="shared" ca="1" si="343"/>
        <v>Late</v>
      </c>
      <c r="Y910" s="6">
        <f t="shared" ca="1" si="344"/>
        <v>6.2500000058207661E-3</v>
      </c>
      <c r="Z910" s="8">
        <f t="shared" ca="1" si="328"/>
        <v>0</v>
      </c>
      <c r="AA910" s="8">
        <f t="shared" ca="1" si="345"/>
        <v>9</v>
      </c>
      <c r="AB910" s="8">
        <f t="shared" ca="1" si="329"/>
        <v>90</v>
      </c>
    </row>
    <row r="911" spans="1:28">
      <c r="A911" s="11">
        <v>0.71527777777777801</v>
      </c>
      <c r="B911" s="34">
        <v>44197.715277777781</v>
      </c>
      <c r="C911" s="8">
        <f t="shared" ca="1" si="324"/>
        <v>0.18846347534633079</v>
      </c>
      <c r="D911" s="8">
        <f t="shared" ca="1" si="324"/>
        <v>4.8668120969895479E-2</v>
      </c>
      <c r="E911">
        <f t="shared" ca="1" si="330"/>
        <v>1</v>
      </c>
      <c r="F911" s="6">
        <f t="shared" ca="1" si="331"/>
        <v>6.9444444444444447E-4</v>
      </c>
      <c r="G911" t="str">
        <f t="shared" ca="1" si="332"/>
        <v>Late</v>
      </c>
      <c r="H911" s="5">
        <f t="shared" ca="1" si="333"/>
        <v>0.71597222222222245</v>
      </c>
      <c r="I911">
        <f t="shared" ca="1" si="325"/>
        <v>0.58776845589429738</v>
      </c>
      <c r="J911">
        <f t="shared" ca="1" si="325"/>
        <v>0.26825140461951491</v>
      </c>
      <c r="K911">
        <f t="shared" ca="1" si="334"/>
        <v>17</v>
      </c>
      <c r="L911" s="5">
        <f t="shared" ca="1" si="335"/>
        <v>0.72777777777777797</v>
      </c>
      <c r="M911" s="27">
        <f t="shared" ca="1" si="326"/>
        <v>2.954367080920306E-2</v>
      </c>
      <c r="N911" s="27">
        <f t="shared" ca="1" si="326"/>
        <v>0.35287733753691153</v>
      </c>
      <c r="O911" s="8">
        <f t="shared" ca="1" si="336"/>
        <v>335</v>
      </c>
      <c r="P911" s="6">
        <f t="shared" ca="1" si="337"/>
        <v>0.23263888888888887</v>
      </c>
      <c r="Q911" s="5">
        <f t="shared" ca="1" si="338"/>
        <v>0.96041666666666681</v>
      </c>
      <c r="R911" s="27">
        <f t="shared" ca="1" si="327"/>
        <v>0.72947051679364183</v>
      </c>
      <c r="S911" s="27">
        <f t="shared" ca="1" si="327"/>
        <v>0.77525992523800646</v>
      </c>
      <c r="T911" s="27">
        <f t="shared" ca="1" si="339"/>
        <v>32</v>
      </c>
      <c r="U911" s="5">
        <f t="shared" ca="1" si="340"/>
        <v>0.98263888888888906</v>
      </c>
      <c r="V911" s="27">
        <f t="shared" ca="1" si="341"/>
        <v>385</v>
      </c>
      <c r="W911" s="35">
        <f t="shared" ca="1" si="342"/>
        <v>44197.982638888891</v>
      </c>
      <c r="X911" s="6" t="str">
        <f t="shared" ca="1" si="343"/>
        <v>Early Arrival</v>
      </c>
      <c r="Y911" s="6">
        <f t="shared" ca="1" si="344"/>
        <v>2.0833333328482695E-2</v>
      </c>
      <c r="Z911" s="8">
        <f t="shared" ca="1" si="328"/>
        <v>0</v>
      </c>
      <c r="AA911" s="8">
        <f t="shared" ca="1" si="345"/>
        <v>30</v>
      </c>
      <c r="AB911" s="8">
        <f t="shared" ca="1" si="329"/>
        <v>-300</v>
      </c>
    </row>
    <row r="912" spans="1:28">
      <c r="A912" s="3">
        <v>0.71527777777777801</v>
      </c>
      <c r="B912" s="34">
        <v>44197.715277777781</v>
      </c>
      <c r="C912" s="8">
        <f t="shared" ca="1" si="324"/>
        <v>0.4247177716922339</v>
      </c>
      <c r="D912" s="8">
        <f t="shared" ca="1" si="324"/>
        <v>0.72622152075618274</v>
      </c>
      <c r="E912">
        <f t="shared" ca="1" si="330"/>
        <v>28</v>
      </c>
      <c r="F912" s="6">
        <f t="shared" ca="1" si="331"/>
        <v>1.9444444444444445E-2</v>
      </c>
      <c r="G912" t="str">
        <f t="shared" ca="1" si="332"/>
        <v>Late</v>
      </c>
      <c r="H912" s="5">
        <f t="shared" ca="1" si="333"/>
        <v>0.7347222222222225</v>
      </c>
      <c r="I912">
        <f t="shared" ca="1" si="325"/>
        <v>0.36009649965731494</v>
      </c>
      <c r="J912">
        <f t="shared" ca="1" si="325"/>
        <v>0.92625573912131509</v>
      </c>
      <c r="K912">
        <f t="shared" ca="1" si="334"/>
        <v>43</v>
      </c>
      <c r="L912" s="5">
        <f t="shared" ca="1" si="335"/>
        <v>0.76458333333333361</v>
      </c>
      <c r="M912" s="27">
        <f t="shared" ca="1" si="326"/>
        <v>0.97394311310551995</v>
      </c>
      <c r="N912" s="27">
        <f t="shared" ca="1" si="326"/>
        <v>0.80055022407015375</v>
      </c>
      <c r="O912" s="8">
        <f t="shared" ca="1" si="336"/>
        <v>369</v>
      </c>
      <c r="P912" s="6">
        <f t="shared" ca="1" si="337"/>
        <v>0.25625000000000003</v>
      </c>
      <c r="Q912" s="5">
        <f t="shared" ca="1" si="338"/>
        <v>1.0208333333333337</v>
      </c>
      <c r="R912" s="27">
        <f t="shared" ca="1" si="327"/>
        <v>0.37505359972229857</v>
      </c>
      <c r="S912" s="27">
        <f t="shared" ca="1" si="327"/>
        <v>0.33957843161299606</v>
      </c>
      <c r="T912" s="27">
        <f t="shared" ca="1" si="339"/>
        <v>15</v>
      </c>
      <c r="U912" s="5">
        <f t="shared" ca="1" si="340"/>
        <v>1.0312500000000004</v>
      </c>
      <c r="V912" s="27">
        <f t="shared" ca="1" si="341"/>
        <v>455</v>
      </c>
      <c r="W912" s="35">
        <f t="shared" ca="1" si="342"/>
        <v>44198.03125</v>
      </c>
      <c r="X912" s="6" t="str">
        <f t="shared" ca="1" si="343"/>
        <v>Late</v>
      </c>
      <c r="Y912" s="6">
        <f t="shared" ca="1" si="344"/>
        <v>2.7777777781011537E-2</v>
      </c>
      <c r="Z912" s="8">
        <f t="shared" ca="1" si="328"/>
        <v>0</v>
      </c>
      <c r="AA912" s="8">
        <f t="shared" ca="1" si="345"/>
        <v>40</v>
      </c>
      <c r="AB912" s="8">
        <f t="shared" ca="1" si="329"/>
        <v>400</v>
      </c>
    </row>
    <row r="913" spans="1:28">
      <c r="A913" s="11">
        <v>0.71527777777777801</v>
      </c>
      <c r="B913" s="34">
        <v>44197.715277777781</v>
      </c>
      <c r="C913" s="8">
        <f t="shared" ca="1" si="324"/>
        <v>0.48121477629777265</v>
      </c>
      <c r="D913" s="8">
        <f t="shared" ca="1" si="324"/>
        <v>0.14784050565151241</v>
      </c>
      <c r="E913">
        <f t="shared" ca="1" si="330"/>
        <v>4</v>
      </c>
      <c r="F913" s="6">
        <f t="shared" ca="1" si="331"/>
        <v>2.7777777777777779E-3</v>
      </c>
      <c r="G913" t="str">
        <f t="shared" ca="1" si="332"/>
        <v>Late</v>
      </c>
      <c r="H913" s="5">
        <f t="shared" ca="1" si="333"/>
        <v>0.71805555555555578</v>
      </c>
      <c r="I913">
        <f t="shared" ca="1" si="325"/>
        <v>0.11807110553314504</v>
      </c>
      <c r="J913">
        <f t="shared" ca="1" si="325"/>
        <v>0.96547019080961194</v>
      </c>
      <c r="K913">
        <f t="shared" ca="1" si="334"/>
        <v>31</v>
      </c>
      <c r="L913" s="5">
        <f t="shared" ca="1" si="335"/>
        <v>0.73958333333333359</v>
      </c>
      <c r="M913" s="27">
        <f t="shared" ca="1" si="326"/>
        <v>0.90566781816804964</v>
      </c>
      <c r="N913" s="27">
        <f t="shared" ca="1" si="326"/>
        <v>7.4200663626856511E-2</v>
      </c>
      <c r="O913" s="8">
        <f t="shared" ca="1" si="336"/>
        <v>320</v>
      </c>
      <c r="P913" s="6">
        <f t="shared" ca="1" si="337"/>
        <v>0.22222222222222221</v>
      </c>
      <c r="Q913" s="5">
        <f t="shared" ca="1" si="338"/>
        <v>0.9618055555555558</v>
      </c>
      <c r="R913" s="27">
        <f t="shared" ca="1" si="327"/>
        <v>0.79992347473822134</v>
      </c>
      <c r="S913" s="27">
        <f t="shared" ca="1" si="327"/>
        <v>0.39481619275465152</v>
      </c>
      <c r="T913" s="27">
        <f t="shared" ca="1" si="339"/>
        <v>17</v>
      </c>
      <c r="U913" s="5">
        <f t="shared" ca="1" si="340"/>
        <v>0.97361111111111132</v>
      </c>
      <c r="V913" s="27">
        <f t="shared" ca="1" si="341"/>
        <v>372</v>
      </c>
      <c r="W913" s="35">
        <f t="shared" ca="1" si="342"/>
        <v>44197.973611111112</v>
      </c>
      <c r="X913" s="6" t="str">
        <f t="shared" ca="1" si="343"/>
        <v>Early Arrival</v>
      </c>
      <c r="Y913" s="6">
        <f t="shared" ca="1" si="344"/>
        <v>2.9861111106583849E-2</v>
      </c>
      <c r="Z913" s="8">
        <f t="shared" ca="1" si="328"/>
        <v>0</v>
      </c>
      <c r="AA913" s="8">
        <f t="shared" ca="1" si="345"/>
        <v>43</v>
      </c>
      <c r="AB913" s="8">
        <f t="shared" ca="1" si="329"/>
        <v>130</v>
      </c>
    </row>
    <row r="914" spans="1:28">
      <c r="A914" s="3">
        <v>0.71527777777777801</v>
      </c>
      <c r="B914" s="34">
        <v>44197.715277777781</v>
      </c>
      <c r="C914" s="8">
        <f t="shared" ca="1" si="324"/>
        <v>8.7324055535636047E-2</v>
      </c>
      <c r="D914" s="8">
        <f t="shared" ca="1" si="324"/>
        <v>0.5188841869103562</v>
      </c>
      <c r="E914">
        <f t="shared" ca="1" si="330"/>
        <v>16</v>
      </c>
      <c r="F914" s="6">
        <f t="shared" ca="1" si="331"/>
        <v>1.1111111111111112E-2</v>
      </c>
      <c r="G914" t="str">
        <f t="shared" ca="1" si="332"/>
        <v>Late</v>
      </c>
      <c r="H914" s="5">
        <f t="shared" ca="1" si="333"/>
        <v>0.72638888888888908</v>
      </c>
      <c r="I914">
        <f t="shared" ca="1" si="325"/>
        <v>0.80977430071899514</v>
      </c>
      <c r="J914">
        <f t="shared" ca="1" si="325"/>
        <v>0.61729748757283154</v>
      </c>
      <c r="K914">
        <f t="shared" ca="1" si="334"/>
        <v>27</v>
      </c>
      <c r="L914" s="5">
        <f t="shared" ca="1" si="335"/>
        <v>0.74513888888888913</v>
      </c>
      <c r="M914" s="27">
        <f t="shared" ca="1" si="326"/>
        <v>0.44770751002516529</v>
      </c>
      <c r="N914" s="27">
        <f t="shared" ca="1" si="326"/>
        <v>0.73719341010370321</v>
      </c>
      <c r="O914" s="8">
        <f t="shared" ca="1" si="336"/>
        <v>363</v>
      </c>
      <c r="P914" s="6">
        <f t="shared" ca="1" si="337"/>
        <v>0.25208333333333333</v>
      </c>
      <c r="Q914" s="5">
        <f t="shared" ca="1" si="338"/>
        <v>0.99722222222222245</v>
      </c>
      <c r="R914" s="27">
        <f t="shared" ca="1" si="327"/>
        <v>5.0120774600647788E-2</v>
      </c>
      <c r="S914" s="27">
        <f t="shared" ca="1" si="327"/>
        <v>0.38366986067422093</v>
      </c>
      <c r="T914" s="27">
        <f t="shared" ca="1" si="339"/>
        <v>13</v>
      </c>
      <c r="U914" s="5">
        <f t="shared" ca="1" si="340"/>
        <v>1.0062500000000003</v>
      </c>
      <c r="V914" s="27">
        <f t="shared" ca="1" si="341"/>
        <v>419</v>
      </c>
      <c r="W914" s="35">
        <f t="shared" ca="1" si="342"/>
        <v>44198.006250000006</v>
      </c>
      <c r="X914" s="6" t="str">
        <f t="shared" ca="1" si="343"/>
        <v>Late</v>
      </c>
      <c r="Y914" s="6">
        <f t="shared" ca="1" si="344"/>
        <v>2.7777777868323028E-3</v>
      </c>
      <c r="Z914" s="8">
        <f t="shared" ca="1" si="328"/>
        <v>0</v>
      </c>
      <c r="AA914" s="8">
        <f t="shared" ca="1" si="345"/>
        <v>4</v>
      </c>
      <c r="AB914" s="8">
        <f t="shared" ca="1" si="329"/>
        <v>40</v>
      </c>
    </row>
    <row r="915" spans="1:28">
      <c r="A915" s="11">
        <v>0.71527777777777801</v>
      </c>
      <c r="B915" s="34">
        <v>44197.715277777781</v>
      </c>
      <c r="C915" s="8">
        <f t="shared" ref="C915:D978" ca="1" si="346">RAND()</f>
        <v>9.3073429279498798E-3</v>
      </c>
      <c r="D915" s="8">
        <f t="shared" ca="1" si="346"/>
        <v>0.19862223279611713</v>
      </c>
      <c r="E915">
        <f t="shared" ca="1" si="330"/>
        <v>5</v>
      </c>
      <c r="F915" s="6">
        <f t="shared" ca="1" si="331"/>
        <v>3.472222222222222E-3</v>
      </c>
      <c r="G915" t="str">
        <f t="shared" ca="1" si="332"/>
        <v>Late</v>
      </c>
      <c r="H915" s="5">
        <f t="shared" ca="1" si="333"/>
        <v>0.71875000000000022</v>
      </c>
      <c r="I915">
        <f t="shared" ref="I915:J978" ca="1" si="347">RAND()</f>
        <v>5.3769841343130897E-2</v>
      </c>
      <c r="J915">
        <f t="shared" ca="1" si="347"/>
        <v>0.39208794194219565</v>
      </c>
      <c r="K915">
        <f t="shared" ca="1" si="334"/>
        <v>20</v>
      </c>
      <c r="L915" s="5">
        <f t="shared" ca="1" si="335"/>
        <v>0.73263888888888906</v>
      </c>
      <c r="M915" s="27">
        <f t="shared" ref="M915:N978" ca="1" si="348">RAND()</f>
        <v>2.3212403570219697E-3</v>
      </c>
      <c r="N915" s="27">
        <f t="shared" ca="1" si="348"/>
        <v>0.30730423201556067</v>
      </c>
      <c r="O915" s="8">
        <f t="shared" ca="1" si="336"/>
        <v>333</v>
      </c>
      <c r="P915" s="6">
        <f t="shared" ca="1" si="337"/>
        <v>0.23124999999999998</v>
      </c>
      <c r="Q915" s="5">
        <f t="shared" ca="1" si="338"/>
        <v>0.96388888888888902</v>
      </c>
      <c r="R915" s="27">
        <f t="shared" ref="R915:S978" ca="1" si="349">RAND()</f>
        <v>1.6354648928822324E-2</v>
      </c>
      <c r="S915" s="27">
        <f t="shared" ca="1" si="349"/>
        <v>0.58665902970035566</v>
      </c>
      <c r="T915" s="27">
        <f t="shared" ca="1" si="339"/>
        <v>15</v>
      </c>
      <c r="U915" s="5">
        <f t="shared" ca="1" si="340"/>
        <v>0.97430555555555565</v>
      </c>
      <c r="V915" s="27">
        <f t="shared" ca="1" si="341"/>
        <v>373</v>
      </c>
      <c r="W915" s="35">
        <f t="shared" ca="1" si="342"/>
        <v>44197.974305555559</v>
      </c>
      <c r="X915" s="6" t="str">
        <f t="shared" ca="1" si="343"/>
        <v>Early Arrival</v>
      </c>
      <c r="Y915" s="6">
        <f t="shared" ca="1" si="344"/>
        <v>2.9166666659875773E-2</v>
      </c>
      <c r="Z915" s="8">
        <f t="shared" ca="1" si="328"/>
        <v>0</v>
      </c>
      <c r="AA915" s="8">
        <f t="shared" ca="1" si="345"/>
        <v>42</v>
      </c>
      <c r="AB915" s="8">
        <f t="shared" ca="1" si="329"/>
        <v>120</v>
      </c>
    </row>
    <row r="916" spans="1:28">
      <c r="A916" s="3">
        <v>0.71527777777777801</v>
      </c>
      <c r="B916" s="34">
        <v>44197.715277777781</v>
      </c>
      <c r="C916" s="8">
        <f t="shared" ca="1" si="346"/>
        <v>0.54272039985660836</v>
      </c>
      <c r="D916" s="8">
        <f t="shared" ca="1" si="346"/>
        <v>0.10010159316656608</v>
      </c>
      <c r="E916">
        <f t="shared" ca="1" si="330"/>
        <v>0</v>
      </c>
      <c r="F916" s="6">
        <f t="shared" ca="1" si="331"/>
        <v>0</v>
      </c>
      <c r="G916" t="str">
        <f t="shared" ca="1" si="332"/>
        <v>On Time</v>
      </c>
      <c r="H916" s="5">
        <f t="shared" ca="1" si="333"/>
        <v>0.71527777777777801</v>
      </c>
      <c r="I916">
        <f t="shared" ca="1" si="347"/>
        <v>0.8302117722294452</v>
      </c>
      <c r="J916">
        <f t="shared" ca="1" si="347"/>
        <v>0.71310234824795971</v>
      </c>
      <c r="K916">
        <f t="shared" ca="1" si="334"/>
        <v>31</v>
      </c>
      <c r="L916" s="5">
        <f t="shared" ca="1" si="335"/>
        <v>0.73680555555555582</v>
      </c>
      <c r="M916" s="27">
        <f t="shared" ca="1" si="348"/>
        <v>0.60400100177205629</v>
      </c>
      <c r="N916" s="27">
        <f t="shared" ca="1" si="348"/>
        <v>0.5349280847157627</v>
      </c>
      <c r="O916" s="8">
        <f t="shared" ca="1" si="336"/>
        <v>347</v>
      </c>
      <c r="P916" s="6">
        <f t="shared" ca="1" si="337"/>
        <v>0.24097222222222223</v>
      </c>
      <c r="Q916" s="5">
        <f t="shared" ca="1" si="338"/>
        <v>0.97777777777777808</v>
      </c>
      <c r="R916" s="27">
        <f t="shared" ca="1" si="349"/>
        <v>0.60009491625176947</v>
      </c>
      <c r="S916" s="27">
        <f t="shared" ca="1" si="349"/>
        <v>0.50754847046865093</v>
      </c>
      <c r="T916" s="27">
        <f t="shared" ca="1" si="339"/>
        <v>21</v>
      </c>
      <c r="U916" s="5">
        <f t="shared" ca="1" si="340"/>
        <v>0.99236111111111136</v>
      </c>
      <c r="V916" s="27">
        <f t="shared" ca="1" si="341"/>
        <v>399</v>
      </c>
      <c r="W916" s="35">
        <f t="shared" ca="1" si="342"/>
        <v>44197.992361111115</v>
      </c>
      <c r="X916" s="6" t="str">
        <f t="shared" ca="1" si="343"/>
        <v>Early Arrival</v>
      </c>
      <c r="Y916" s="6">
        <f t="shared" ca="1" si="344"/>
        <v>1.1111111103673466E-2</v>
      </c>
      <c r="Z916" s="8">
        <f t="shared" ca="1" si="328"/>
        <v>0</v>
      </c>
      <c r="AA916" s="8">
        <f t="shared" ca="1" si="345"/>
        <v>16</v>
      </c>
      <c r="AB916" s="8">
        <f t="shared" ca="1" si="329"/>
        <v>-160</v>
      </c>
    </row>
    <row r="917" spans="1:28">
      <c r="A917" s="11">
        <v>0.71527777777777801</v>
      </c>
      <c r="B917" s="34">
        <v>44197.715277777781</v>
      </c>
      <c r="C917" s="8">
        <f t="shared" ca="1" si="346"/>
        <v>0.70984375302722358</v>
      </c>
      <c r="D917" s="8">
        <f t="shared" ca="1" si="346"/>
        <v>0.47745454467035053</v>
      </c>
      <c r="E917">
        <f t="shared" ca="1" si="330"/>
        <v>-2</v>
      </c>
      <c r="F917" s="6">
        <f t="shared" ca="1" si="331"/>
        <v>1.3888888888888889E-3</v>
      </c>
      <c r="G917" t="str">
        <f t="shared" ca="1" si="332"/>
        <v>Early Departure</v>
      </c>
      <c r="H917" s="5">
        <f t="shared" ca="1" si="333"/>
        <v>0.71388888888888913</v>
      </c>
      <c r="I917">
        <f t="shared" ca="1" si="347"/>
        <v>0.94400160907512676</v>
      </c>
      <c r="J917">
        <f t="shared" ca="1" si="347"/>
        <v>0.74187505449092717</v>
      </c>
      <c r="K917">
        <f t="shared" ca="1" si="334"/>
        <v>32</v>
      </c>
      <c r="L917" s="5">
        <f t="shared" ca="1" si="335"/>
        <v>0.73611111111111138</v>
      </c>
      <c r="M917" s="27">
        <f t="shared" ca="1" si="348"/>
        <v>0.37094239268179474</v>
      </c>
      <c r="N917" s="27">
        <f t="shared" ca="1" si="348"/>
        <v>9.2310739394150021E-2</v>
      </c>
      <c r="O917" s="8">
        <f t="shared" ca="1" si="336"/>
        <v>321</v>
      </c>
      <c r="P917" s="6">
        <f t="shared" ca="1" si="337"/>
        <v>0.22291666666666665</v>
      </c>
      <c r="Q917" s="5">
        <f t="shared" ca="1" si="338"/>
        <v>0.95902777777777803</v>
      </c>
      <c r="R917" s="27">
        <f t="shared" ca="1" si="349"/>
        <v>7.8883733277238965E-2</v>
      </c>
      <c r="S917" s="27">
        <f t="shared" ca="1" si="349"/>
        <v>0.76202008711711822</v>
      </c>
      <c r="T917" s="27">
        <f t="shared" ca="1" si="339"/>
        <v>32</v>
      </c>
      <c r="U917" s="5">
        <f t="shared" ca="1" si="340"/>
        <v>0.98125000000000029</v>
      </c>
      <c r="V917" s="27">
        <f t="shared" ca="1" si="341"/>
        <v>383</v>
      </c>
      <c r="W917" s="35">
        <f t="shared" ca="1" si="342"/>
        <v>44197.981250000004</v>
      </c>
      <c r="X917" s="6" t="str">
        <f t="shared" ca="1" si="343"/>
        <v>Early Arrival</v>
      </c>
      <c r="Y917" s="6">
        <f t="shared" ca="1" si="344"/>
        <v>2.2222222214622889E-2</v>
      </c>
      <c r="Z917" s="8">
        <f t="shared" ca="1" si="328"/>
        <v>0</v>
      </c>
      <c r="AA917" s="8">
        <f t="shared" ca="1" si="345"/>
        <v>32</v>
      </c>
      <c r="AB917" s="8">
        <f t="shared" ca="1" si="329"/>
        <v>20</v>
      </c>
    </row>
    <row r="918" spans="1:28">
      <c r="A918" s="3">
        <v>0.71527777777777801</v>
      </c>
      <c r="B918" s="34">
        <v>44197.715277777781</v>
      </c>
      <c r="C918" s="8">
        <f t="shared" ca="1" si="346"/>
        <v>0.49707602408914708</v>
      </c>
      <c r="D918" s="8">
        <f t="shared" ca="1" si="346"/>
        <v>0.5136202168847126</v>
      </c>
      <c r="E918">
        <f t="shared" ca="1" si="330"/>
        <v>16</v>
      </c>
      <c r="F918" s="6">
        <f t="shared" ca="1" si="331"/>
        <v>1.1111111111111112E-2</v>
      </c>
      <c r="G918" t="str">
        <f t="shared" ca="1" si="332"/>
        <v>Late</v>
      </c>
      <c r="H918" s="5">
        <f t="shared" ca="1" si="333"/>
        <v>0.72638888888888908</v>
      </c>
      <c r="I918">
        <f t="shared" ca="1" si="347"/>
        <v>3.0036234083358315E-2</v>
      </c>
      <c r="J918">
        <f t="shared" ca="1" si="347"/>
        <v>0.12889839653588508</v>
      </c>
      <c r="K918">
        <f t="shared" ca="1" si="334"/>
        <v>12</v>
      </c>
      <c r="L918" s="5">
        <f t="shared" ca="1" si="335"/>
        <v>0.73472222222222239</v>
      </c>
      <c r="M918" s="27">
        <f t="shared" ca="1" si="348"/>
        <v>0.64016494706992788</v>
      </c>
      <c r="N918" s="27">
        <f t="shared" ca="1" si="348"/>
        <v>0.31656888322678745</v>
      </c>
      <c r="O918" s="8">
        <f t="shared" ca="1" si="336"/>
        <v>333</v>
      </c>
      <c r="P918" s="6">
        <f t="shared" ca="1" si="337"/>
        <v>0.23124999999999998</v>
      </c>
      <c r="Q918" s="5">
        <f t="shared" ca="1" si="338"/>
        <v>0.96597222222222234</v>
      </c>
      <c r="R918" s="27">
        <f t="shared" ca="1" si="349"/>
        <v>0.5671344960363105</v>
      </c>
      <c r="S918" s="27">
        <f t="shared" ca="1" si="349"/>
        <v>0.19836218448919807</v>
      </c>
      <c r="T918" s="27">
        <f t="shared" ca="1" si="339"/>
        <v>11</v>
      </c>
      <c r="U918" s="5">
        <f t="shared" ca="1" si="340"/>
        <v>0.9736111111111112</v>
      </c>
      <c r="V918" s="27">
        <f t="shared" ca="1" si="341"/>
        <v>372</v>
      </c>
      <c r="W918" s="35">
        <f t="shared" ca="1" si="342"/>
        <v>44197.973611111112</v>
      </c>
      <c r="X918" s="6" t="str">
        <f t="shared" ca="1" si="343"/>
        <v>Early Arrival</v>
      </c>
      <c r="Y918" s="6">
        <f t="shared" ca="1" si="344"/>
        <v>2.9861111106583849E-2</v>
      </c>
      <c r="Z918" s="8">
        <f t="shared" ca="1" si="328"/>
        <v>0</v>
      </c>
      <c r="AA918" s="8">
        <f t="shared" ca="1" si="345"/>
        <v>43</v>
      </c>
      <c r="AB918" s="8">
        <f t="shared" ca="1" si="329"/>
        <v>130</v>
      </c>
    </row>
    <row r="919" spans="1:28">
      <c r="A919" s="11">
        <v>0.71527777777777801</v>
      </c>
      <c r="B919" s="34">
        <v>44197.715277777781</v>
      </c>
      <c r="C919" s="8">
        <f t="shared" ca="1" si="346"/>
        <v>0.52565625591292808</v>
      </c>
      <c r="D919" s="8">
        <f t="shared" ca="1" si="346"/>
        <v>0.47898210400155172</v>
      </c>
      <c r="E919">
        <f t="shared" ca="1" si="330"/>
        <v>14</v>
      </c>
      <c r="F919" s="6">
        <f t="shared" ca="1" si="331"/>
        <v>9.7222222222222224E-3</v>
      </c>
      <c r="G919" t="str">
        <f t="shared" ca="1" si="332"/>
        <v>Late</v>
      </c>
      <c r="H919" s="5">
        <f t="shared" ca="1" si="333"/>
        <v>0.7250000000000002</v>
      </c>
      <c r="I919">
        <f t="shared" ca="1" si="347"/>
        <v>0.5459640198273783</v>
      </c>
      <c r="J919">
        <f t="shared" ca="1" si="347"/>
        <v>0.34698269270874516</v>
      </c>
      <c r="K919">
        <f t="shared" ca="1" si="334"/>
        <v>19</v>
      </c>
      <c r="L919" s="5">
        <f t="shared" ca="1" si="335"/>
        <v>0.7381944444444446</v>
      </c>
      <c r="M919" s="27">
        <f t="shared" ca="1" si="348"/>
        <v>9.1607249589977346E-2</v>
      </c>
      <c r="N919" s="27">
        <f t="shared" ca="1" si="348"/>
        <v>0.40609078230602014</v>
      </c>
      <c r="O919" s="8">
        <f t="shared" ca="1" si="336"/>
        <v>338</v>
      </c>
      <c r="P919" s="6">
        <f t="shared" ca="1" si="337"/>
        <v>0.23472222222222219</v>
      </c>
      <c r="Q919" s="5">
        <f t="shared" ca="1" si="338"/>
        <v>0.97291666666666676</v>
      </c>
      <c r="R919" s="27">
        <f t="shared" ca="1" si="349"/>
        <v>0.91625117965790948</v>
      </c>
      <c r="S919" s="27">
        <f t="shared" ca="1" si="349"/>
        <v>0.54168503409635471</v>
      </c>
      <c r="T919" s="27">
        <f t="shared" ca="1" si="339"/>
        <v>22</v>
      </c>
      <c r="U919" s="5">
        <f t="shared" ca="1" si="340"/>
        <v>0.98819444444444449</v>
      </c>
      <c r="V919" s="27">
        <f t="shared" ca="1" si="341"/>
        <v>393</v>
      </c>
      <c r="W919" s="35">
        <f t="shared" ca="1" si="342"/>
        <v>44197.98819444445</v>
      </c>
      <c r="X919" s="6" t="str">
        <f t="shared" ca="1" si="343"/>
        <v>Early Arrival</v>
      </c>
      <c r="Y919" s="6">
        <f t="shared" ca="1" si="344"/>
        <v>1.5277777769370005E-2</v>
      </c>
      <c r="Z919" s="8">
        <f t="shared" ca="1" si="328"/>
        <v>0</v>
      </c>
      <c r="AA919" s="8">
        <f t="shared" ca="1" si="345"/>
        <v>22</v>
      </c>
      <c r="AB919" s="8">
        <f t="shared" ca="1" si="329"/>
        <v>-220</v>
      </c>
    </row>
    <row r="920" spans="1:28">
      <c r="A920" s="3">
        <v>0.71527777777777801</v>
      </c>
      <c r="B920" s="34">
        <v>44197.715277777781</v>
      </c>
      <c r="C920" s="8">
        <f t="shared" ca="1" si="346"/>
        <v>7.9032447368555636E-2</v>
      </c>
      <c r="D920" s="8">
        <f t="shared" ca="1" si="346"/>
        <v>0.73210624427601378</v>
      </c>
      <c r="E920">
        <f t="shared" ca="1" si="330"/>
        <v>29</v>
      </c>
      <c r="F920" s="6">
        <f t="shared" ca="1" si="331"/>
        <v>2.013888888888889E-2</v>
      </c>
      <c r="G920" t="str">
        <f t="shared" ca="1" si="332"/>
        <v>Late</v>
      </c>
      <c r="H920" s="5">
        <f t="shared" ca="1" si="333"/>
        <v>0.73541666666666694</v>
      </c>
      <c r="I920">
        <f t="shared" ca="1" si="347"/>
        <v>0.37533449076912373</v>
      </c>
      <c r="J920">
        <f t="shared" ca="1" si="347"/>
        <v>0.98704825160319021</v>
      </c>
      <c r="K920">
        <f t="shared" ca="1" si="334"/>
        <v>50</v>
      </c>
      <c r="L920" s="5">
        <f t="shared" ca="1" si="335"/>
        <v>0.77013888888888915</v>
      </c>
      <c r="M920" s="27">
        <f t="shared" ca="1" si="348"/>
        <v>3.5422009958431588E-2</v>
      </c>
      <c r="N920" s="27">
        <f t="shared" ca="1" si="348"/>
        <v>0.45621529538093619</v>
      </c>
      <c r="O920" s="8">
        <f t="shared" ca="1" si="336"/>
        <v>340</v>
      </c>
      <c r="P920" s="6">
        <f t="shared" ca="1" si="337"/>
        <v>0.23611111111111113</v>
      </c>
      <c r="Q920" s="5">
        <f t="shared" ca="1" si="338"/>
        <v>1.0062500000000003</v>
      </c>
      <c r="R920" s="27">
        <f t="shared" ca="1" si="349"/>
        <v>0.34297007769972376</v>
      </c>
      <c r="S920" s="27">
        <f t="shared" ca="1" si="349"/>
        <v>0.54597285825480046</v>
      </c>
      <c r="T920" s="27">
        <f t="shared" ca="1" si="339"/>
        <v>22</v>
      </c>
      <c r="U920" s="5">
        <f t="shared" ca="1" si="340"/>
        <v>1.021527777777778</v>
      </c>
      <c r="V920" s="27">
        <f t="shared" ca="1" si="341"/>
        <v>441</v>
      </c>
      <c r="W920" s="35">
        <f t="shared" ca="1" si="342"/>
        <v>44198.021527777782</v>
      </c>
      <c r="X920" s="6" t="str">
        <f t="shared" ca="1" si="343"/>
        <v>Late</v>
      </c>
      <c r="Y920" s="6">
        <f t="shared" ca="1" si="344"/>
        <v>1.8055555563478265E-2</v>
      </c>
      <c r="Z920" s="8">
        <f t="shared" ca="1" si="328"/>
        <v>0</v>
      </c>
      <c r="AA920" s="8">
        <f t="shared" ca="1" si="345"/>
        <v>26</v>
      </c>
      <c r="AB920" s="8">
        <f t="shared" ca="1" si="329"/>
        <v>260</v>
      </c>
    </row>
    <row r="921" spans="1:28">
      <c r="A921" s="11">
        <v>0.71527777777777801</v>
      </c>
      <c r="B921" s="34">
        <v>44197.715277777781</v>
      </c>
      <c r="C921" s="8">
        <f t="shared" ca="1" si="346"/>
        <v>0.80596944372977808</v>
      </c>
      <c r="D921" s="8">
        <f t="shared" ca="1" si="346"/>
        <v>0.94396989624509531</v>
      </c>
      <c r="E921">
        <f t="shared" ca="1" si="330"/>
        <v>-9</v>
      </c>
      <c r="F921" s="6">
        <f t="shared" ca="1" si="331"/>
        <v>6.2499999999999995E-3</v>
      </c>
      <c r="G921" t="str">
        <f t="shared" ca="1" si="332"/>
        <v>Early Departure</v>
      </c>
      <c r="H921" s="5">
        <f t="shared" ca="1" si="333"/>
        <v>0.70902777777777803</v>
      </c>
      <c r="I921">
        <f t="shared" ca="1" si="347"/>
        <v>0.22956005791349599</v>
      </c>
      <c r="J921">
        <f t="shared" ca="1" si="347"/>
        <v>0.45078122830321254</v>
      </c>
      <c r="K921">
        <f t="shared" ca="1" si="334"/>
        <v>21</v>
      </c>
      <c r="L921" s="5">
        <f t="shared" ca="1" si="335"/>
        <v>0.72361111111111132</v>
      </c>
      <c r="M921" s="27">
        <f t="shared" ca="1" si="348"/>
        <v>0.65348862336339175</v>
      </c>
      <c r="N921" s="27">
        <f t="shared" ca="1" si="348"/>
        <v>0.15980267954390381</v>
      </c>
      <c r="O921" s="8">
        <f t="shared" ca="1" si="336"/>
        <v>325</v>
      </c>
      <c r="P921" s="6">
        <f t="shared" ca="1" si="337"/>
        <v>0.22569444444444445</v>
      </c>
      <c r="Q921" s="5">
        <f t="shared" ca="1" si="338"/>
        <v>0.94930555555555574</v>
      </c>
      <c r="R921" s="27">
        <f t="shared" ca="1" si="349"/>
        <v>0.69496586731228172</v>
      </c>
      <c r="S921" s="27">
        <f t="shared" ca="1" si="349"/>
        <v>0.38663500089297864</v>
      </c>
      <c r="T921" s="27">
        <f t="shared" ca="1" si="339"/>
        <v>17</v>
      </c>
      <c r="U921" s="5">
        <f t="shared" ca="1" si="340"/>
        <v>0.96111111111111125</v>
      </c>
      <c r="V921" s="27">
        <f t="shared" ca="1" si="341"/>
        <v>354</v>
      </c>
      <c r="W921" s="35">
        <f t="shared" ca="1" si="342"/>
        <v>44197.961111111115</v>
      </c>
      <c r="X921" s="6" t="str">
        <f t="shared" ca="1" si="343"/>
        <v>Early Arrival</v>
      </c>
      <c r="Y921" s="6">
        <f t="shared" ca="1" si="344"/>
        <v>4.2361111103673466E-2</v>
      </c>
      <c r="Z921" s="8">
        <f t="shared" ca="1" si="328"/>
        <v>1</v>
      </c>
      <c r="AA921" s="8">
        <f t="shared" ca="1" si="345"/>
        <v>1</v>
      </c>
      <c r="AB921" s="8">
        <f t="shared" ca="1" si="329"/>
        <v>310</v>
      </c>
    </row>
    <row r="922" spans="1:28">
      <c r="A922" s="3">
        <v>0.71527777777777801</v>
      </c>
      <c r="B922" s="34">
        <v>44197.715277777781</v>
      </c>
      <c r="C922" s="8">
        <f t="shared" ca="1" si="346"/>
        <v>1.9699845521997439E-2</v>
      </c>
      <c r="D922" s="8">
        <f t="shared" ca="1" si="346"/>
        <v>0.52339571614661584</v>
      </c>
      <c r="E922">
        <f t="shared" ca="1" si="330"/>
        <v>16</v>
      </c>
      <c r="F922" s="6">
        <f t="shared" ca="1" si="331"/>
        <v>1.1111111111111112E-2</v>
      </c>
      <c r="G922" t="str">
        <f t="shared" ca="1" si="332"/>
        <v>Late</v>
      </c>
      <c r="H922" s="5">
        <f t="shared" ca="1" si="333"/>
        <v>0.72638888888888908</v>
      </c>
      <c r="I922">
        <f t="shared" ca="1" si="347"/>
        <v>0.52964114447944388</v>
      </c>
      <c r="J922">
        <f t="shared" ca="1" si="347"/>
        <v>9.0835500922775703E-2</v>
      </c>
      <c r="K922">
        <f t="shared" ca="1" si="334"/>
        <v>12</v>
      </c>
      <c r="L922" s="5">
        <f t="shared" ca="1" si="335"/>
        <v>0.73472222222222239</v>
      </c>
      <c r="M922" s="27">
        <f t="shared" ca="1" si="348"/>
        <v>0.84381350285661827</v>
      </c>
      <c r="N922" s="27">
        <f t="shared" ca="1" si="348"/>
        <v>0.96388533568290868</v>
      </c>
      <c r="O922" s="8">
        <f t="shared" ca="1" si="336"/>
        <v>393</v>
      </c>
      <c r="P922" s="6">
        <f t="shared" ca="1" si="337"/>
        <v>0.27291666666666664</v>
      </c>
      <c r="Q922" s="5">
        <f t="shared" ca="1" si="338"/>
        <v>1.007638888888889</v>
      </c>
      <c r="R922" s="27">
        <f t="shared" ca="1" si="349"/>
        <v>0.1047668735091023</v>
      </c>
      <c r="S922" s="27">
        <f t="shared" ca="1" si="349"/>
        <v>0.22695410423730777</v>
      </c>
      <c r="T922" s="27">
        <f t="shared" ca="1" si="339"/>
        <v>12</v>
      </c>
      <c r="U922" s="5">
        <f t="shared" ca="1" si="340"/>
        <v>1.0159722222222223</v>
      </c>
      <c r="V922" s="27">
        <f t="shared" ca="1" si="341"/>
        <v>433</v>
      </c>
      <c r="W922" s="35">
        <f t="shared" ca="1" si="342"/>
        <v>44198.015972222223</v>
      </c>
      <c r="X922" s="6" t="str">
        <f t="shared" ca="1" si="343"/>
        <v>Late</v>
      </c>
      <c r="Y922" s="6">
        <f t="shared" ca="1" si="344"/>
        <v>1.2500000004365575E-2</v>
      </c>
      <c r="Z922" s="8">
        <f t="shared" ca="1" si="328"/>
        <v>0</v>
      </c>
      <c r="AA922" s="8">
        <f t="shared" ca="1" si="345"/>
        <v>18</v>
      </c>
      <c r="AB922" s="8">
        <f t="shared" ca="1" si="329"/>
        <v>180</v>
      </c>
    </row>
    <row r="923" spans="1:28">
      <c r="A923" s="11">
        <v>0.71527777777777801</v>
      </c>
      <c r="B923" s="34">
        <v>44197.715277777781</v>
      </c>
      <c r="C923" s="8">
        <f t="shared" ca="1" si="346"/>
        <v>0.88082862389312577</v>
      </c>
      <c r="D923" s="8">
        <f t="shared" ca="1" si="346"/>
        <v>0.37470234316142481</v>
      </c>
      <c r="E923">
        <f t="shared" ca="1" si="330"/>
        <v>-1</v>
      </c>
      <c r="F923" s="6">
        <f t="shared" ca="1" si="331"/>
        <v>6.9444444444444447E-4</v>
      </c>
      <c r="G923" t="str">
        <f t="shared" ca="1" si="332"/>
        <v>Early Departure</v>
      </c>
      <c r="H923" s="5">
        <f t="shared" ca="1" si="333"/>
        <v>0.71458333333333357</v>
      </c>
      <c r="I923">
        <f t="shared" ca="1" si="347"/>
        <v>0.39057635247725109</v>
      </c>
      <c r="J923">
        <f t="shared" ca="1" si="347"/>
        <v>0.21988218226980738</v>
      </c>
      <c r="K923">
        <f t="shared" ca="1" si="334"/>
        <v>16</v>
      </c>
      <c r="L923" s="5">
        <f t="shared" ca="1" si="335"/>
        <v>0.72569444444444464</v>
      </c>
      <c r="M923" s="27">
        <f t="shared" ca="1" si="348"/>
        <v>0.46242173776346707</v>
      </c>
      <c r="N923" s="27">
        <f t="shared" ca="1" si="348"/>
        <v>0.4781733942052826</v>
      </c>
      <c r="O923" s="8">
        <f t="shared" ca="1" si="336"/>
        <v>343</v>
      </c>
      <c r="P923" s="6">
        <f t="shared" ca="1" si="337"/>
        <v>0.23819444444444446</v>
      </c>
      <c r="Q923" s="5">
        <f t="shared" ca="1" si="338"/>
        <v>0.96388888888888913</v>
      </c>
      <c r="R923" s="27">
        <f t="shared" ca="1" si="349"/>
        <v>0.72276596272635019</v>
      </c>
      <c r="S923" s="27">
        <f t="shared" ca="1" si="349"/>
        <v>0.30244094111026387</v>
      </c>
      <c r="T923" s="27">
        <f t="shared" ca="1" si="339"/>
        <v>14</v>
      </c>
      <c r="U923" s="5">
        <f t="shared" ca="1" si="340"/>
        <v>0.97361111111111132</v>
      </c>
      <c r="V923" s="27">
        <f t="shared" ca="1" si="341"/>
        <v>372</v>
      </c>
      <c r="W923" s="35">
        <f t="shared" ca="1" si="342"/>
        <v>44197.973611111112</v>
      </c>
      <c r="X923" s="6" t="str">
        <f t="shared" ca="1" si="343"/>
        <v>Early Arrival</v>
      </c>
      <c r="Y923" s="6">
        <f t="shared" ca="1" si="344"/>
        <v>2.9861111106583849E-2</v>
      </c>
      <c r="Z923" s="8">
        <f t="shared" ca="1" si="328"/>
        <v>0</v>
      </c>
      <c r="AA923" s="8">
        <f t="shared" ca="1" si="345"/>
        <v>43</v>
      </c>
      <c r="AB923" s="8">
        <f t="shared" ca="1" si="329"/>
        <v>130</v>
      </c>
    </row>
    <row r="924" spans="1:28">
      <c r="A924" s="3">
        <v>0.71527777777777801</v>
      </c>
      <c r="B924" s="34">
        <v>44197.715277777781</v>
      </c>
      <c r="C924" s="8">
        <f t="shared" ca="1" si="346"/>
        <v>0.60424466904704144</v>
      </c>
      <c r="D924" s="8">
        <f t="shared" ca="1" si="346"/>
        <v>0.11684316970084441</v>
      </c>
      <c r="E924">
        <f t="shared" ca="1" si="330"/>
        <v>0</v>
      </c>
      <c r="F924" s="6">
        <f t="shared" ca="1" si="331"/>
        <v>0</v>
      </c>
      <c r="G924" t="str">
        <f t="shared" ca="1" si="332"/>
        <v>On Time</v>
      </c>
      <c r="H924" s="5">
        <f t="shared" ca="1" si="333"/>
        <v>0.71527777777777801</v>
      </c>
      <c r="I924">
        <f t="shared" ca="1" si="347"/>
        <v>0.33418515490802525</v>
      </c>
      <c r="J924">
        <f t="shared" ca="1" si="347"/>
        <v>0.76757724601955823</v>
      </c>
      <c r="K924">
        <f t="shared" ca="1" si="334"/>
        <v>33</v>
      </c>
      <c r="L924" s="5">
        <f t="shared" ca="1" si="335"/>
        <v>0.73819444444444471</v>
      </c>
      <c r="M924" s="27">
        <f t="shared" ca="1" si="348"/>
        <v>0.53155205011313755</v>
      </c>
      <c r="N924" s="27">
        <f t="shared" ca="1" si="348"/>
        <v>0.9743753523766745</v>
      </c>
      <c r="O924" s="8">
        <f t="shared" ca="1" si="336"/>
        <v>396</v>
      </c>
      <c r="P924" s="6">
        <f t="shared" ca="1" si="337"/>
        <v>0.27499999999999997</v>
      </c>
      <c r="Q924" s="5">
        <f t="shared" ca="1" si="338"/>
        <v>1.0131944444444447</v>
      </c>
      <c r="R924" s="27">
        <f t="shared" ca="1" si="349"/>
        <v>0.73719305894864884</v>
      </c>
      <c r="S924" s="27">
        <f t="shared" ca="1" si="349"/>
        <v>0.48715163333095823</v>
      </c>
      <c r="T924" s="27">
        <f t="shared" ca="1" si="339"/>
        <v>20</v>
      </c>
      <c r="U924" s="5">
        <f t="shared" ca="1" si="340"/>
        <v>1.0270833333333336</v>
      </c>
      <c r="V924" s="27">
        <f t="shared" ca="1" si="341"/>
        <v>449</v>
      </c>
      <c r="W924" s="35">
        <f t="shared" ca="1" si="342"/>
        <v>44198.027083333334</v>
      </c>
      <c r="X924" s="6" t="str">
        <f t="shared" ca="1" si="343"/>
        <v>Late</v>
      </c>
      <c r="Y924" s="6">
        <f t="shared" ca="1" si="344"/>
        <v>2.3611111115314998E-2</v>
      </c>
      <c r="Z924" s="8">
        <f t="shared" ca="1" si="328"/>
        <v>0</v>
      </c>
      <c r="AA924" s="8">
        <f t="shared" ca="1" si="345"/>
        <v>34</v>
      </c>
      <c r="AB924" s="8">
        <f t="shared" ca="1" si="329"/>
        <v>340</v>
      </c>
    </row>
    <row r="925" spans="1:28">
      <c r="A925" s="11">
        <v>0.71527777777777801</v>
      </c>
      <c r="B925" s="34">
        <v>44197.715277777781</v>
      </c>
      <c r="C925" s="8">
        <f t="shared" ca="1" si="346"/>
        <v>0.13284238451184582</v>
      </c>
      <c r="D925" s="8">
        <f t="shared" ca="1" si="346"/>
        <v>0.35784747665022554</v>
      </c>
      <c r="E925">
        <f t="shared" ca="1" si="330"/>
        <v>10</v>
      </c>
      <c r="F925" s="6">
        <f t="shared" ca="1" si="331"/>
        <v>6.9444444444444441E-3</v>
      </c>
      <c r="G925" t="str">
        <f t="shared" ca="1" si="332"/>
        <v>Late</v>
      </c>
      <c r="H925" s="5">
        <f t="shared" ca="1" si="333"/>
        <v>0.72222222222222243</v>
      </c>
      <c r="I925">
        <f t="shared" ca="1" si="347"/>
        <v>0.15125956577655897</v>
      </c>
      <c r="J925">
        <f t="shared" ca="1" si="347"/>
        <v>0.40109489479409899</v>
      </c>
      <c r="K925">
        <f t="shared" ca="1" si="334"/>
        <v>20</v>
      </c>
      <c r="L925" s="5">
        <f t="shared" ca="1" si="335"/>
        <v>0.73611111111111127</v>
      </c>
      <c r="M925" s="27">
        <f t="shared" ca="1" si="348"/>
        <v>0.78893538847602007</v>
      </c>
      <c r="N925" s="27">
        <f t="shared" ca="1" si="348"/>
        <v>0.95172409368020194</v>
      </c>
      <c r="O925" s="8">
        <f t="shared" ca="1" si="336"/>
        <v>390</v>
      </c>
      <c r="P925" s="6">
        <f t="shared" ca="1" si="337"/>
        <v>0.27083333333333331</v>
      </c>
      <c r="Q925" s="5">
        <f t="shared" ca="1" si="338"/>
        <v>1.0069444444444446</v>
      </c>
      <c r="R925" s="27">
        <f t="shared" ca="1" si="349"/>
        <v>0.94283484101282811</v>
      </c>
      <c r="S925" s="27">
        <f t="shared" ca="1" si="349"/>
        <v>0.74167904372629134</v>
      </c>
      <c r="T925" s="27">
        <f t="shared" ca="1" si="339"/>
        <v>31</v>
      </c>
      <c r="U925" s="5">
        <f t="shared" ca="1" si="340"/>
        <v>1.0284722222222225</v>
      </c>
      <c r="V925" s="27">
        <f t="shared" ca="1" si="341"/>
        <v>451</v>
      </c>
      <c r="W925" s="35">
        <f t="shared" ca="1" si="342"/>
        <v>44198.028472222228</v>
      </c>
      <c r="X925" s="6" t="str">
        <f t="shared" ca="1" si="343"/>
        <v>Late</v>
      </c>
      <c r="Y925" s="6">
        <f t="shared" ca="1" si="344"/>
        <v>2.5000000008731149E-2</v>
      </c>
      <c r="Z925" s="8">
        <f t="shared" ca="1" si="328"/>
        <v>0</v>
      </c>
      <c r="AA925" s="8">
        <f t="shared" ca="1" si="345"/>
        <v>36</v>
      </c>
      <c r="AB925" s="8">
        <f t="shared" ca="1" si="329"/>
        <v>360</v>
      </c>
    </row>
    <row r="926" spans="1:28">
      <c r="A926" s="3">
        <v>0.71527777777777801</v>
      </c>
      <c r="B926" s="34">
        <v>44197.715277777781</v>
      </c>
      <c r="C926" s="8">
        <f t="shared" ca="1" si="346"/>
        <v>0.99059346781474522</v>
      </c>
      <c r="D926" s="8">
        <f t="shared" ca="1" si="346"/>
        <v>0.46434735076218137</v>
      </c>
      <c r="E926">
        <f t="shared" ca="1" si="330"/>
        <v>0</v>
      </c>
      <c r="F926" s="6">
        <f t="shared" ca="1" si="331"/>
        <v>0</v>
      </c>
      <c r="G926" t="str">
        <f t="shared" ca="1" si="332"/>
        <v>On Time</v>
      </c>
      <c r="H926" s="5">
        <f t="shared" ca="1" si="333"/>
        <v>0.71527777777777801</v>
      </c>
      <c r="I926">
        <f t="shared" ca="1" si="347"/>
        <v>0.22655547924888164</v>
      </c>
      <c r="J926">
        <f t="shared" ca="1" si="347"/>
        <v>0.70265519708765489</v>
      </c>
      <c r="K926">
        <f t="shared" ca="1" si="334"/>
        <v>26</v>
      </c>
      <c r="L926" s="5">
        <f t="shared" ca="1" si="335"/>
        <v>0.73333333333333361</v>
      </c>
      <c r="M926" s="27">
        <f t="shared" ca="1" si="348"/>
        <v>0.27689186740734273</v>
      </c>
      <c r="N926" s="27">
        <f t="shared" ca="1" si="348"/>
        <v>0.57373810764966582</v>
      </c>
      <c r="O926" s="8">
        <f t="shared" ca="1" si="336"/>
        <v>346</v>
      </c>
      <c r="P926" s="6">
        <f t="shared" ca="1" si="337"/>
        <v>0.24027777777777778</v>
      </c>
      <c r="Q926" s="5">
        <f t="shared" ca="1" si="338"/>
        <v>0.97361111111111143</v>
      </c>
      <c r="R926" s="27">
        <f t="shared" ca="1" si="349"/>
        <v>0.14241467312265055</v>
      </c>
      <c r="S926" s="27">
        <f t="shared" ca="1" si="349"/>
        <v>0.3995401563457821</v>
      </c>
      <c r="T926" s="27">
        <f t="shared" ca="1" si="339"/>
        <v>17</v>
      </c>
      <c r="U926" s="5">
        <f t="shared" ca="1" si="340"/>
        <v>0.98541666666666694</v>
      </c>
      <c r="V926" s="27">
        <f t="shared" ca="1" si="341"/>
        <v>389</v>
      </c>
      <c r="W926" s="35">
        <f t="shared" ca="1" si="342"/>
        <v>44197.98541666667</v>
      </c>
      <c r="X926" s="6" t="str">
        <f t="shared" ca="1" si="343"/>
        <v>Early Arrival</v>
      </c>
      <c r="Y926" s="6">
        <f t="shared" ca="1" si="344"/>
        <v>1.805555554892635E-2</v>
      </c>
      <c r="Z926" s="8">
        <f t="shared" ca="1" si="328"/>
        <v>0</v>
      </c>
      <c r="AA926" s="8">
        <f t="shared" ca="1" si="345"/>
        <v>26</v>
      </c>
      <c r="AB926" s="8">
        <f t="shared" ca="1" si="329"/>
        <v>-260</v>
      </c>
    </row>
    <row r="927" spans="1:28">
      <c r="A927" s="11">
        <v>0.71527777777777801</v>
      </c>
      <c r="B927" s="34">
        <v>44197.715277777781</v>
      </c>
      <c r="C927" s="8">
        <f t="shared" ca="1" si="346"/>
        <v>0.45014142255865164</v>
      </c>
      <c r="D927" s="8">
        <f t="shared" ca="1" si="346"/>
        <v>0.87948793715132456</v>
      </c>
      <c r="E927">
        <f t="shared" ca="1" si="330"/>
        <v>46</v>
      </c>
      <c r="F927" s="6">
        <f t="shared" ca="1" si="331"/>
        <v>3.1944444444444449E-2</v>
      </c>
      <c r="G927" t="str">
        <f t="shared" ca="1" si="332"/>
        <v>Late</v>
      </c>
      <c r="H927" s="5">
        <f t="shared" ca="1" si="333"/>
        <v>0.74722222222222245</v>
      </c>
      <c r="I927">
        <f t="shared" ca="1" si="347"/>
        <v>0.48480525158685761</v>
      </c>
      <c r="J927">
        <f t="shared" ca="1" si="347"/>
        <v>0.92713009393167145</v>
      </c>
      <c r="K927">
        <f t="shared" ca="1" si="334"/>
        <v>43</v>
      </c>
      <c r="L927" s="5">
        <f t="shared" ca="1" si="335"/>
        <v>0.77708333333333357</v>
      </c>
      <c r="M927" s="27">
        <f t="shared" ca="1" si="348"/>
        <v>0.89170135258098715</v>
      </c>
      <c r="N927" s="27">
        <f t="shared" ca="1" si="348"/>
        <v>0.21199864584311956</v>
      </c>
      <c r="O927" s="8">
        <f t="shared" ca="1" si="336"/>
        <v>327</v>
      </c>
      <c r="P927" s="6">
        <f t="shared" ca="1" si="337"/>
        <v>0.22708333333333333</v>
      </c>
      <c r="Q927" s="5">
        <f t="shared" ca="1" si="338"/>
        <v>1.0041666666666669</v>
      </c>
      <c r="R927" s="27">
        <f t="shared" ca="1" si="349"/>
        <v>6.5414648282697829E-3</v>
      </c>
      <c r="S927" s="27">
        <f t="shared" ca="1" si="349"/>
        <v>0.35725077076271228</v>
      </c>
      <c r="T927" s="27">
        <f t="shared" ca="1" si="339"/>
        <v>13</v>
      </c>
      <c r="U927" s="5">
        <f t="shared" ca="1" si="340"/>
        <v>1.0131944444444447</v>
      </c>
      <c r="V927" s="27">
        <f t="shared" ca="1" si="341"/>
        <v>429</v>
      </c>
      <c r="W927" s="35">
        <f t="shared" ca="1" si="342"/>
        <v>44198.013194444451</v>
      </c>
      <c r="X927" s="6" t="str">
        <f t="shared" ca="1" si="343"/>
        <v>Late</v>
      </c>
      <c r="Y927" s="6">
        <f t="shared" ca="1" si="344"/>
        <v>9.722222232085187E-3</v>
      </c>
      <c r="Z927" s="8">
        <f t="shared" ca="1" si="328"/>
        <v>0</v>
      </c>
      <c r="AA927" s="8">
        <f t="shared" ca="1" si="345"/>
        <v>14</v>
      </c>
      <c r="AB927" s="8">
        <f t="shared" ca="1" si="329"/>
        <v>140</v>
      </c>
    </row>
    <row r="928" spans="1:28">
      <c r="A928" s="3">
        <v>0.71527777777777801</v>
      </c>
      <c r="B928" s="34">
        <v>44197.715277777781</v>
      </c>
      <c r="C928" s="8">
        <f t="shared" ca="1" si="346"/>
        <v>0.80429101697092142</v>
      </c>
      <c r="D928" s="8">
        <f t="shared" ca="1" si="346"/>
        <v>0.99862457787893943</v>
      </c>
      <c r="E928">
        <f t="shared" ca="1" si="330"/>
        <v>-21</v>
      </c>
      <c r="F928" s="6">
        <f t="shared" ca="1" si="331"/>
        <v>1.4583333333333332E-2</v>
      </c>
      <c r="G928" t="str">
        <f t="shared" ca="1" si="332"/>
        <v>Early Departure</v>
      </c>
      <c r="H928" s="5">
        <f t="shared" ca="1" si="333"/>
        <v>0.70069444444444473</v>
      </c>
      <c r="I928">
        <f t="shared" ca="1" si="347"/>
        <v>0.5601698055310802</v>
      </c>
      <c r="J928">
        <f t="shared" ca="1" si="347"/>
        <v>0.2717840896068956</v>
      </c>
      <c r="K928">
        <f t="shared" ca="1" si="334"/>
        <v>17</v>
      </c>
      <c r="L928" s="5">
        <f t="shared" ca="1" si="335"/>
        <v>0.71250000000000024</v>
      </c>
      <c r="M928" s="27">
        <f t="shared" ca="1" si="348"/>
        <v>0.78573695786384579</v>
      </c>
      <c r="N928" s="27">
        <f t="shared" ca="1" si="348"/>
        <v>0.69145273682201192</v>
      </c>
      <c r="O928" s="8">
        <f t="shared" ca="1" si="336"/>
        <v>359</v>
      </c>
      <c r="P928" s="6">
        <f t="shared" ca="1" si="337"/>
        <v>0.24930555555555556</v>
      </c>
      <c r="Q928" s="5">
        <f t="shared" ca="1" si="338"/>
        <v>0.9618055555555558</v>
      </c>
      <c r="R928" s="27">
        <f t="shared" ca="1" si="349"/>
        <v>6.7568621195805756E-2</v>
      </c>
      <c r="S928" s="27">
        <f t="shared" ca="1" si="349"/>
        <v>0.13922937782389588</v>
      </c>
      <c r="T928" s="27">
        <f t="shared" ca="1" si="339"/>
        <v>9</v>
      </c>
      <c r="U928" s="5">
        <f t="shared" ca="1" si="340"/>
        <v>0.96805555555555578</v>
      </c>
      <c r="V928" s="27">
        <f t="shared" ca="1" si="341"/>
        <v>364</v>
      </c>
      <c r="W928" s="35">
        <f t="shared" ca="1" si="342"/>
        <v>44197.968055555561</v>
      </c>
      <c r="X928" s="6" t="str">
        <f t="shared" ca="1" si="343"/>
        <v>Early Arrival</v>
      </c>
      <c r="Y928" s="6">
        <f t="shared" ca="1" si="344"/>
        <v>3.5416666658420581E-2</v>
      </c>
      <c r="Z928" s="8">
        <f t="shared" ca="1" si="328"/>
        <v>0</v>
      </c>
      <c r="AA928" s="8">
        <f t="shared" ca="1" si="345"/>
        <v>51</v>
      </c>
      <c r="AB928" s="8">
        <f t="shared" ca="1" si="329"/>
        <v>210</v>
      </c>
    </row>
    <row r="929" spans="1:28">
      <c r="A929" s="11">
        <v>0.71527777777777801</v>
      </c>
      <c r="B929" s="34">
        <v>44197.715277777781</v>
      </c>
      <c r="C929" s="8">
        <f t="shared" ca="1" si="346"/>
        <v>7.2515077622931079E-3</v>
      </c>
      <c r="D929" s="8">
        <f t="shared" ca="1" si="346"/>
        <v>5.9852541007003879E-3</v>
      </c>
      <c r="E929">
        <f t="shared" ca="1" si="330"/>
        <v>0</v>
      </c>
      <c r="F929" s="6">
        <f t="shared" ca="1" si="331"/>
        <v>0</v>
      </c>
      <c r="G929" t="str">
        <f t="shared" ca="1" si="332"/>
        <v>On Time</v>
      </c>
      <c r="H929" s="5">
        <f t="shared" ca="1" si="333"/>
        <v>0.71527777777777801</v>
      </c>
      <c r="I929">
        <f t="shared" ca="1" si="347"/>
        <v>0.77478032973848932</v>
      </c>
      <c r="J929">
        <f t="shared" ca="1" si="347"/>
        <v>7.2835739197186E-2</v>
      </c>
      <c r="K929">
        <f t="shared" ca="1" si="334"/>
        <v>12</v>
      </c>
      <c r="L929" s="5">
        <f t="shared" ca="1" si="335"/>
        <v>0.72361111111111132</v>
      </c>
      <c r="M929" s="27">
        <f t="shared" ca="1" si="348"/>
        <v>0.2488390993733457</v>
      </c>
      <c r="N929" s="27">
        <f t="shared" ca="1" si="348"/>
        <v>0.2649382046610439</v>
      </c>
      <c r="O929" s="8">
        <f t="shared" ca="1" si="336"/>
        <v>330</v>
      </c>
      <c r="P929" s="6">
        <f t="shared" ca="1" si="337"/>
        <v>0.22916666666666666</v>
      </c>
      <c r="Q929" s="5">
        <f t="shared" ca="1" si="338"/>
        <v>0.95277777777777795</v>
      </c>
      <c r="R929" s="27">
        <f t="shared" ca="1" si="349"/>
        <v>0.75045402878700351</v>
      </c>
      <c r="S929" s="27">
        <f t="shared" ca="1" si="349"/>
        <v>0.44735736971542661</v>
      </c>
      <c r="T929" s="27">
        <f t="shared" ca="1" si="339"/>
        <v>19</v>
      </c>
      <c r="U929" s="5">
        <f t="shared" ca="1" si="340"/>
        <v>0.96597222222222234</v>
      </c>
      <c r="V929" s="27">
        <f t="shared" ca="1" si="341"/>
        <v>361</v>
      </c>
      <c r="W929" s="35">
        <f t="shared" ca="1" si="342"/>
        <v>44197.965972222228</v>
      </c>
      <c r="X929" s="6" t="str">
        <f t="shared" ca="1" si="343"/>
        <v>Early Arrival</v>
      </c>
      <c r="Y929" s="6">
        <f t="shared" ca="1" si="344"/>
        <v>3.7499999991268851E-2</v>
      </c>
      <c r="Z929" s="8">
        <f t="shared" ca="1" si="328"/>
        <v>0</v>
      </c>
      <c r="AA929" s="8">
        <f t="shared" ca="1" si="345"/>
        <v>54</v>
      </c>
      <c r="AB929" s="8">
        <f t="shared" ca="1" si="329"/>
        <v>240</v>
      </c>
    </row>
    <row r="930" spans="1:28">
      <c r="A930" s="3">
        <v>0.71527777777777801</v>
      </c>
      <c r="B930" s="34">
        <v>44197.715277777781</v>
      </c>
      <c r="C930" s="8">
        <f t="shared" ca="1" si="346"/>
        <v>0.54140882975749538</v>
      </c>
      <c r="D930" s="8">
        <f t="shared" ca="1" si="346"/>
        <v>0.57361131806308363</v>
      </c>
      <c r="E930">
        <f t="shared" ca="1" si="330"/>
        <v>-3</v>
      </c>
      <c r="F930" s="6">
        <f t="shared" ca="1" si="331"/>
        <v>2.0833333333333333E-3</v>
      </c>
      <c r="G930" t="str">
        <f t="shared" ca="1" si="332"/>
        <v>Early Departure</v>
      </c>
      <c r="H930" s="5">
        <f t="shared" ca="1" si="333"/>
        <v>0.71319444444444469</v>
      </c>
      <c r="I930">
        <f t="shared" ca="1" si="347"/>
        <v>0.35744992173812185</v>
      </c>
      <c r="J930">
        <f t="shared" ca="1" si="347"/>
        <v>0.4249273600862119</v>
      </c>
      <c r="K930">
        <f t="shared" ca="1" si="334"/>
        <v>21</v>
      </c>
      <c r="L930" s="5">
        <f t="shared" ca="1" si="335"/>
        <v>0.72777777777777797</v>
      </c>
      <c r="M930" s="27">
        <f t="shared" ca="1" si="348"/>
        <v>0.89213607976775333</v>
      </c>
      <c r="N930" s="27">
        <f t="shared" ca="1" si="348"/>
        <v>0.95376613571154967</v>
      </c>
      <c r="O930" s="8">
        <f t="shared" ca="1" si="336"/>
        <v>391</v>
      </c>
      <c r="P930" s="6">
        <f t="shared" ca="1" si="337"/>
        <v>0.27152777777777776</v>
      </c>
      <c r="Q930" s="5">
        <f t="shared" ca="1" si="338"/>
        <v>0.99930555555555567</v>
      </c>
      <c r="R930" s="27">
        <f t="shared" ca="1" si="349"/>
        <v>0.58944810977032791</v>
      </c>
      <c r="S930" s="27">
        <f t="shared" ca="1" si="349"/>
        <v>0.22914157863840912</v>
      </c>
      <c r="T930" s="27">
        <f t="shared" ca="1" si="339"/>
        <v>12</v>
      </c>
      <c r="U930" s="5">
        <f t="shared" ca="1" si="340"/>
        <v>1.007638888888889</v>
      </c>
      <c r="V930" s="27">
        <f t="shared" ca="1" si="341"/>
        <v>421</v>
      </c>
      <c r="W930" s="35">
        <f t="shared" ca="1" si="342"/>
        <v>44198.007638888892</v>
      </c>
      <c r="X930" s="6" t="str">
        <f t="shared" ca="1" si="343"/>
        <v>Late</v>
      </c>
      <c r="Y930" s="6">
        <f t="shared" ca="1" si="344"/>
        <v>4.1666666729724966E-3</v>
      </c>
      <c r="Z930" s="8">
        <f t="shared" ca="1" si="328"/>
        <v>0</v>
      </c>
      <c r="AA930" s="8">
        <f t="shared" ca="1" si="345"/>
        <v>6</v>
      </c>
      <c r="AB930" s="8">
        <f t="shared" ca="1" si="329"/>
        <v>60</v>
      </c>
    </row>
    <row r="931" spans="1:28">
      <c r="A931" s="11">
        <v>0.71527777777777801</v>
      </c>
      <c r="B931" s="34">
        <v>44197.715277777781</v>
      </c>
      <c r="C931" s="8">
        <f t="shared" ca="1" si="346"/>
        <v>2.4299170498979672E-2</v>
      </c>
      <c r="D931" s="8">
        <f t="shared" ca="1" si="346"/>
        <v>0.43305564781564287</v>
      </c>
      <c r="E931">
        <f t="shared" ca="1" si="330"/>
        <v>12</v>
      </c>
      <c r="F931" s="6">
        <f t="shared" ca="1" si="331"/>
        <v>8.3333333333333332E-3</v>
      </c>
      <c r="G931" t="str">
        <f t="shared" ca="1" si="332"/>
        <v>Late</v>
      </c>
      <c r="H931" s="5">
        <f t="shared" ca="1" si="333"/>
        <v>0.72361111111111132</v>
      </c>
      <c r="I931">
        <f t="shared" ca="1" si="347"/>
        <v>0.7757069998210453</v>
      </c>
      <c r="J931">
        <f t="shared" ca="1" si="347"/>
        <v>0.19241580184333906</v>
      </c>
      <c r="K931">
        <f t="shared" ca="1" si="334"/>
        <v>15</v>
      </c>
      <c r="L931" s="5">
        <f t="shared" ca="1" si="335"/>
        <v>0.73402777777777795</v>
      </c>
      <c r="M931" s="27">
        <f t="shared" ca="1" si="348"/>
        <v>0.79267873116936816</v>
      </c>
      <c r="N931" s="27">
        <f t="shared" ca="1" si="348"/>
        <v>0.95669370093632644</v>
      </c>
      <c r="O931" s="8">
        <f t="shared" ca="1" si="336"/>
        <v>391</v>
      </c>
      <c r="P931" s="6">
        <f t="shared" ca="1" si="337"/>
        <v>0.27152777777777776</v>
      </c>
      <c r="Q931" s="5">
        <f t="shared" ca="1" si="338"/>
        <v>1.0055555555555558</v>
      </c>
      <c r="R931" s="27">
        <f t="shared" ca="1" si="349"/>
        <v>0.38168017647845942</v>
      </c>
      <c r="S931" s="27">
        <f t="shared" ca="1" si="349"/>
        <v>0.42088760873876396</v>
      </c>
      <c r="T931" s="27">
        <f t="shared" ca="1" si="339"/>
        <v>18</v>
      </c>
      <c r="U931" s="5">
        <f t="shared" ca="1" si="340"/>
        <v>1.0180555555555557</v>
      </c>
      <c r="V931" s="27">
        <f t="shared" ca="1" si="341"/>
        <v>436</v>
      </c>
      <c r="W931" s="35">
        <f t="shared" ca="1" si="342"/>
        <v>44198.018055555556</v>
      </c>
      <c r="X931" s="6" t="str">
        <f t="shared" ca="1" si="343"/>
        <v>Late</v>
      </c>
      <c r="Y931" s="6">
        <f t="shared" ca="1" si="344"/>
        <v>1.4583333337213844E-2</v>
      </c>
      <c r="Z931" s="8">
        <f t="shared" ca="1" si="328"/>
        <v>0</v>
      </c>
      <c r="AA931" s="8">
        <f t="shared" ca="1" si="345"/>
        <v>21</v>
      </c>
      <c r="AB931" s="8">
        <f t="shared" ca="1" si="329"/>
        <v>210</v>
      </c>
    </row>
    <row r="932" spans="1:28">
      <c r="A932" s="3">
        <v>0.71527777777777801</v>
      </c>
      <c r="B932" s="34">
        <v>44197.715277777781</v>
      </c>
      <c r="C932" s="8">
        <f t="shared" ca="1" si="346"/>
        <v>0.81005356107499094</v>
      </c>
      <c r="D932" s="8">
        <f t="shared" ca="1" si="346"/>
        <v>0.88744584497941204</v>
      </c>
      <c r="E932">
        <f t="shared" ca="1" si="330"/>
        <v>-7</v>
      </c>
      <c r="F932" s="6">
        <f t="shared" ca="1" si="331"/>
        <v>4.8611111111111112E-3</v>
      </c>
      <c r="G932" t="str">
        <f t="shared" ca="1" si="332"/>
        <v>Early Departure</v>
      </c>
      <c r="H932" s="5">
        <f t="shared" ca="1" si="333"/>
        <v>0.71041666666666692</v>
      </c>
      <c r="I932">
        <f t="shared" ca="1" si="347"/>
        <v>7.1729688555416504E-2</v>
      </c>
      <c r="J932">
        <f t="shared" ca="1" si="347"/>
        <v>0.83485671094280889</v>
      </c>
      <c r="K932">
        <f t="shared" ca="1" si="334"/>
        <v>29</v>
      </c>
      <c r="L932" s="5">
        <f t="shared" ca="1" si="335"/>
        <v>0.73055555555555585</v>
      </c>
      <c r="M932" s="27">
        <f t="shared" ca="1" si="348"/>
        <v>0.15723387217635487</v>
      </c>
      <c r="N932" s="27">
        <f t="shared" ca="1" si="348"/>
        <v>0.81361647451261299</v>
      </c>
      <c r="O932" s="8">
        <f t="shared" ca="1" si="336"/>
        <v>355</v>
      </c>
      <c r="P932" s="6">
        <f t="shared" ca="1" si="337"/>
        <v>0.24652777777777779</v>
      </c>
      <c r="Q932" s="5">
        <f t="shared" ca="1" si="338"/>
        <v>0.97708333333333364</v>
      </c>
      <c r="R932" s="27">
        <f t="shared" ca="1" si="349"/>
        <v>0.75123618061012498</v>
      </c>
      <c r="S932" s="27">
        <f t="shared" ca="1" si="349"/>
        <v>0.98881732754860385</v>
      </c>
      <c r="T932" s="27">
        <f t="shared" ca="1" si="339"/>
        <v>51</v>
      </c>
      <c r="U932" s="5">
        <f t="shared" ca="1" si="340"/>
        <v>1.0125000000000004</v>
      </c>
      <c r="V932" s="27">
        <f t="shared" ca="1" si="341"/>
        <v>428</v>
      </c>
      <c r="W932" s="35">
        <f t="shared" ca="1" si="342"/>
        <v>44198.012500000004</v>
      </c>
      <c r="X932" s="6" t="str">
        <f t="shared" ca="1" si="343"/>
        <v>Late</v>
      </c>
      <c r="Y932" s="6">
        <f t="shared" ca="1" si="344"/>
        <v>9.0277777853771113E-3</v>
      </c>
      <c r="Z932" s="8">
        <f t="shared" ca="1" si="328"/>
        <v>0</v>
      </c>
      <c r="AA932" s="8">
        <f t="shared" ca="1" si="345"/>
        <v>13</v>
      </c>
      <c r="AB932" s="8">
        <f t="shared" ca="1" si="329"/>
        <v>130</v>
      </c>
    </row>
    <row r="933" spans="1:28">
      <c r="A933" s="11">
        <v>0.71527777777777801</v>
      </c>
      <c r="B933" s="34">
        <v>44197.715277777781</v>
      </c>
      <c r="C933" s="8">
        <f t="shared" ca="1" si="346"/>
        <v>0.93643672935907796</v>
      </c>
      <c r="D933" s="8">
        <f t="shared" ca="1" si="346"/>
        <v>0.99229468267053422</v>
      </c>
      <c r="E933">
        <f t="shared" ca="1" si="330"/>
        <v>0</v>
      </c>
      <c r="F933" s="6">
        <f t="shared" ca="1" si="331"/>
        <v>0</v>
      </c>
      <c r="G933" t="str">
        <f t="shared" ca="1" si="332"/>
        <v>On Time</v>
      </c>
      <c r="H933" s="5">
        <f t="shared" ca="1" si="333"/>
        <v>0.71527777777777801</v>
      </c>
      <c r="I933">
        <f t="shared" ca="1" si="347"/>
        <v>0.82801278007251999</v>
      </c>
      <c r="J933">
        <f t="shared" ca="1" si="347"/>
        <v>0.7853545422012902</v>
      </c>
      <c r="K933">
        <f t="shared" ca="1" si="334"/>
        <v>34</v>
      </c>
      <c r="L933" s="5">
        <f t="shared" ca="1" si="335"/>
        <v>0.73888888888888915</v>
      </c>
      <c r="M933" s="27">
        <f t="shared" ca="1" si="348"/>
        <v>0.58203034057494907</v>
      </c>
      <c r="N933" s="27">
        <f t="shared" ca="1" si="348"/>
        <v>0.42107786959699378</v>
      </c>
      <c r="O933" s="8">
        <f t="shared" ca="1" si="336"/>
        <v>339</v>
      </c>
      <c r="P933" s="6">
        <f t="shared" ca="1" si="337"/>
        <v>0.23541666666666669</v>
      </c>
      <c r="Q933" s="5">
        <f t="shared" ca="1" si="338"/>
        <v>0.97430555555555587</v>
      </c>
      <c r="R933" s="27">
        <f t="shared" ca="1" si="349"/>
        <v>6.8916152709109002E-2</v>
      </c>
      <c r="S933" s="27">
        <f t="shared" ca="1" si="349"/>
        <v>0.56053602208165898</v>
      </c>
      <c r="T933" s="27">
        <f t="shared" ca="1" si="339"/>
        <v>15</v>
      </c>
      <c r="U933" s="5">
        <f t="shared" ca="1" si="340"/>
        <v>0.9847222222222225</v>
      </c>
      <c r="V933" s="27">
        <f t="shared" ca="1" si="341"/>
        <v>388</v>
      </c>
      <c r="W933" s="35">
        <f t="shared" ca="1" si="342"/>
        <v>44197.984722222223</v>
      </c>
      <c r="X933" s="6" t="str">
        <f t="shared" ca="1" si="343"/>
        <v>Early Arrival</v>
      </c>
      <c r="Y933" s="6">
        <f t="shared" ca="1" si="344"/>
        <v>1.8749999995634425E-2</v>
      </c>
      <c r="Z933" s="8">
        <f t="shared" ca="1" si="328"/>
        <v>0</v>
      </c>
      <c r="AA933" s="8">
        <f t="shared" ca="1" si="345"/>
        <v>27</v>
      </c>
      <c r="AB933" s="8">
        <f t="shared" ca="1" si="329"/>
        <v>-270</v>
      </c>
    </row>
    <row r="934" spans="1:28">
      <c r="A934" s="3">
        <v>0.71527777777777801</v>
      </c>
      <c r="B934" s="34">
        <v>44197.715277777781</v>
      </c>
      <c r="C934" s="8">
        <f t="shared" ca="1" si="346"/>
        <v>0.84522316758375682</v>
      </c>
      <c r="D934" s="8">
        <f t="shared" ca="1" si="346"/>
        <v>0.47776949166429439</v>
      </c>
      <c r="E934">
        <f t="shared" ca="1" si="330"/>
        <v>-2</v>
      </c>
      <c r="F934" s="6">
        <f t="shared" ca="1" si="331"/>
        <v>1.3888888888888889E-3</v>
      </c>
      <c r="G934" t="str">
        <f t="shared" ca="1" si="332"/>
        <v>Early Departure</v>
      </c>
      <c r="H934" s="5">
        <f t="shared" ca="1" si="333"/>
        <v>0.71388888888888913</v>
      </c>
      <c r="I934">
        <f t="shared" ca="1" si="347"/>
        <v>0.61178670678025193</v>
      </c>
      <c r="J934">
        <f t="shared" ca="1" si="347"/>
        <v>0.68468002984899501</v>
      </c>
      <c r="K934">
        <f t="shared" ca="1" si="334"/>
        <v>30</v>
      </c>
      <c r="L934" s="5">
        <f t="shared" ca="1" si="335"/>
        <v>0.7347222222222225</v>
      </c>
      <c r="M934" s="27">
        <f t="shared" ca="1" si="348"/>
        <v>0.85867526401378491</v>
      </c>
      <c r="N934" s="27">
        <f t="shared" ca="1" si="348"/>
        <v>0.92445074508512759</v>
      </c>
      <c r="O934" s="8">
        <f t="shared" ca="1" si="336"/>
        <v>385</v>
      </c>
      <c r="P934" s="6">
        <f t="shared" ca="1" si="337"/>
        <v>0.2673611111111111</v>
      </c>
      <c r="Q934" s="5">
        <f t="shared" ca="1" si="338"/>
        <v>1.0020833333333337</v>
      </c>
      <c r="R934" s="27">
        <f t="shared" ca="1" si="349"/>
        <v>0.32466960955423596</v>
      </c>
      <c r="S934" s="27">
        <f t="shared" ca="1" si="349"/>
        <v>0.86589177494810388</v>
      </c>
      <c r="T934" s="27">
        <f t="shared" ca="1" si="339"/>
        <v>38</v>
      </c>
      <c r="U934" s="5">
        <f t="shared" ca="1" si="340"/>
        <v>1.0284722222222225</v>
      </c>
      <c r="V934" s="27">
        <f t="shared" ca="1" si="341"/>
        <v>451</v>
      </c>
      <c r="W934" s="35">
        <f t="shared" ca="1" si="342"/>
        <v>44198.028472222228</v>
      </c>
      <c r="X934" s="6" t="str">
        <f t="shared" ca="1" si="343"/>
        <v>Late</v>
      </c>
      <c r="Y934" s="6">
        <f t="shared" ca="1" si="344"/>
        <v>2.5000000008731149E-2</v>
      </c>
      <c r="Z934" s="8">
        <f t="shared" ca="1" si="328"/>
        <v>0</v>
      </c>
      <c r="AA934" s="8">
        <f t="shared" ca="1" si="345"/>
        <v>36</v>
      </c>
      <c r="AB934" s="8">
        <f t="shared" ca="1" si="329"/>
        <v>360</v>
      </c>
    </row>
    <row r="935" spans="1:28">
      <c r="A935" s="11">
        <v>0.71527777777777801</v>
      </c>
      <c r="B935" s="34">
        <v>44197.715277777781</v>
      </c>
      <c r="C935" s="8">
        <f t="shared" ca="1" si="346"/>
        <v>9.2734659935603148E-2</v>
      </c>
      <c r="D935" s="8">
        <f t="shared" ca="1" si="346"/>
        <v>0.26959154539686769</v>
      </c>
      <c r="E935">
        <f t="shared" ca="1" si="330"/>
        <v>7</v>
      </c>
      <c r="F935" s="6">
        <f t="shared" ca="1" si="331"/>
        <v>4.8611111111111112E-3</v>
      </c>
      <c r="G935" t="str">
        <f t="shared" ca="1" si="332"/>
        <v>Late</v>
      </c>
      <c r="H935" s="5">
        <f t="shared" ca="1" si="333"/>
        <v>0.72013888888888911</v>
      </c>
      <c r="I935">
        <f t="shared" ca="1" si="347"/>
        <v>4.8441326096859583E-2</v>
      </c>
      <c r="J935">
        <f t="shared" ca="1" si="347"/>
        <v>0.72663972355535056</v>
      </c>
      <c r="K935">
        <f t="shared" ca="1" si="334"/>
        <v>27</v>
      </c>
      <c r="L935" s="5">
        <f t="shared" ca="1" si="335"/>
        <v>0.73888888888888915</v>
      </c>
      <c r="M935" s="27">
        <f t="shared" ca="1" si="348"/>
        <v>0.2663136674169323</v>
      </c>
      <c r="N935" s="27">
        <f t="shared" ca="1" si="348"/>
        <v>0.77494275354597641</v>
      </c>
      <c r="O935" s="8">
        <f t="shared" ca="1" si="336"/>
        <v>353</v>
      </c>
      <c r="P935" s="6">
        <f t="shared" ca="1" si="337"/>
        <v>0.24513888888888888</v>
      </c>
      <c r="Q935" s="5">
        <f t="shared" ca="1" si="338"/>
        <v>0.98402777777777806</v>
      </c>
      <c r="R935" s="27">
        <f t="shared" ca="1" si="349"/>
        <v>0.8328408340229011</v>
      </c>
      <c r="S935" s="27">
        <f t="shared" ca="1" si="349"/>
        <v>0.99573203034976876</v>
      </c>
      <c r="T935" s="27">
        <f t="shared" ca="1" si="339"/>
        <v>53</v>
      </c>
      <c r="U935" s="5">
        <f t="shared" ca="1" si="340"/>
        <v>1.0208333333333337</v>
      </c>
      <c r="V935" s="27">
        <f t="shared" ca="1" si="341"/>
        <v>440</v>
      </c>
      <c r="W935" s="35">
        <f t="shared" ca="1" si="342"/>
        <v>44198.020833333336</v>
      </c>
      <c r="X935" s="6" t="str">
        <f t="shared" ca="1" si="343"/>
        <v>Late</v>
      </c>
      <c r="Y935" s="6">
        <f t="shared" ca="1" si="344"/>
        <v>1.7361111116770189E-2</v>
      </c>
      <c r="Z935" s="8">
        <f t="shared" ca="1" si="328"/>
        <v>0</v>
      </c>
      <c r="AA935" s="8">
        <f t="shared" ca="1" si="345"/>
        <v>25</v>
      </c>
      <c r="AB935" s="8">
        <f t="shared" ca="1" si="329"/>
        <v>250</v>
      </c>
    </row>
    <row r="936" spans="1:28">
      <c r="A936" s="3">
        <v>0.71527777777777801</v>
      </c>
      <c r="B936" s="34">
        <v>44197.715277777781</v>
      </c>
      <c r="C936" s="8">
        <f t="shared" ca="1" si="346"/>
        <v>0.16629134544561897</v>
      </c>
      <c r="D936" s="8">
        <f t="shared" ca="1" si="346"/>
        <v>0.83354256424860895</v>
      </c>
      <c r="E936">
        <f t="shared" ca="1" si="330"/>
        <v>39</v>
      </c>
      <c r="F936" s="6">
        <f t="shared" ca="1" si="331"/>
        <v>2.7083333333333334E-2</v>
      </c>
      <c r="G936" t="str">
        <f t="shared" ca="1" si="332"/>
        <v>Late</v>
      </c>
      <c r="H936" s="5">
        <f t="shared" ca="1" si="333"/>
        <v>0.74236111111111136</v>
      </c>
      <c r="I936">
        <f t="shared" ca="1" si="347"/>
        <v>0.65439352539556461</v>
      </c>
      <c r="J936">
        <f t="shared" ca="1" si="347"/>
        <v>8.7404325731476051E-2</v>
      </c>
      <c r="K936">
        <f t="shared" ca="1" si="334"/>
        <v>12</v>
      </c>
      <c r="L936" s="5">
        <f t="shared" ca="1" si="335"/>
        <v>0.75069444444444466</v>
      </c>
      <c r="M936" s="27">
        <f t="shared" ca="1" si="348"/>
        <v>0.48118606074034964</v>
      </c>
      <c r="N936" s="27">
        <f t="shared" ca="1" si="348"/>
        <v>0.36669851354091809</v>
      </c>
      <c r="O936" s="8">
        <f t="shared" ca="1" si="336"/>
        <v>336</v>
      </c>
      <c r="P936" s="6">
        <f t="shared" ca="1" si="337"/>
        <v>0.23333333333333331</v>
      </c>
      <c r="Q936" s="5">
        <f t="shared" ca="1" si="338"/>
        <v>0.98402777777777795</v>
      </c>
      <c r="R936" s="27">
        <f t="shared" ca="1" si="349"/>
        <v>0.97107081600438616</v>
      </c>
      <c r="S936" s="27">
        <f t="shared" ca="1" si="349"/>
        <v>0.87795522341188992</v>
      </c>
      <c r="T936" s="27">
        <f t="shared" ca="1" si="339"/>
        <v>39</v>
      </c>
      <c r="U936" s="5">
        <f t="shared" ca="1" si="340"/>
        <v>1.0111111111111113</v>
      </c>
      <c r="V936" s="27">
        <f t="shared" ca="1" si="341"/>
        <v>426</v>
      </c>
      <c r="W936" s="35">
        <f t="shared" ca="1" si="342"/>
        <v>44198.011111111111</v>
      </c>
      <c r="X936" s="6" t="str">
        <f t="shared" ca="1" si="343"/>
        <v>Late</v>
      </c>
      <c r="Y936" s="6">
        <f t="shared" ca="1" si="344"/>
        <v>7.6388888919609599E-3</v>
      </c>
      <c r="Z936" s="8">
        <f t="shared" ca="1" si="328"/>
        <v>0</v>
      </c>
      <c r="AA936" s="8">
        <f t="shared" ca="1" si="345"/>
        <v>11</v>
      </c>
      <c r="AB936" s="8">
        <f t="shared" ca="1" si="329"/>
        <v>110</v>
      </c>
    </row>
    <row r="937" spans="1:28">
      <c r="A937" s="11">
        <v>0.71527777777777801</v>
      </c>
      <c r="B937" s="34">
        <v>44197.715277777781</v>
      </c>
      <c r="C937" s="8">
        <f t="shared" ca="1" si="346"/>
        <v>0.66192060448346235</v>
      </c>
      <c r="D937" s="8">
        <f t="shared" ca="1" si="346"/>
        <v>0.24527230997423533</v>
      </c>
      <c r="E937">
        <f t="shared" ca="1" si="330"/>
        <v>-1</v>
      </c>
      <c r="F937" s="6">
        <f t="shared" ca="1" si="331"/>
        <v>6.9444444444444447E-4</v>
      </c>
      <c r="G937" t="str">
        <f t="shared" ca="1" si="332"/>
        <v>Early Departure</v>
      </c>
      <c r="H937" s="5">
        <f t="shared" ca="1" si="333"/>
        <v>0.71458333333333357</v>
      </c>
      <c r="I937">
        <f t="shared" ca="1" si="347"/>
        <v>0.68742069903430791</v>
      </c>
      <c r="J937">
        <f t="shared" ca="1" si="347"/>
        <v>0.83413083609707084</v>
      </c>
      <c r="K937">
        <f t="shared" ca="1" si="334"/>
        <v>37</v>
      </c>
      <c r="L937" s="5">
        <f t="shared" ca="1" si="335"/>
        <v>0.74027777777777803</v>
      </c>
      <c r="M937" s="27">
        <f t="shared" ca="1" si="348"/>
        <v>4.7769764983354057E-2</v>
      </c>
      <c r="N937" s="27">
        <f t="shared" ca="1" si="348"/>
        <v>0.98609020962047234</v>
      </c>
      <c r="O937" s="8">
        <f t="shared" ca="1" si="336"/>
        <v>361</v>
      </c>
      <c r="P937" s="6">
        <f t="shared" ca="1" si="337"/>
        <v>0.25069444444444444</v>
      </c>
      <c r="Q937" s="5">
        <f t="shared" ca="1" si="338"/>
        <v>0.99097222222222248</v>
      </c>
      <c r="R937" s="27">
        <f t="shared" ca="1" si="349"/>
        <v>0.97880551866790555</v>
      </c>
      <c r="S937" s="27">
        <f t="shared" ca="1" si="349"/>
        <v>0.66800800494001489</v>
      </c>
      <c r="T937" s="27">
        <f t="shared" ca="1" si="339"/>
        <v>27</v>
      </c>
      <c r="U937" s="5">
        <f t="shared" ca="1" si="340"/>
        <v>1.0097222222222224</v>
      </c>
      <c r="V937" s="27">
        <f t="shared" ca="1" si="341"/>
        <v>424</v>
      </c>
      <c r="W937" s="35">
        <f t="shared" ca="1" si="342"/>
        <v>44198.009722222225</v>
      </c>
      <c r="X937" s="6" t="str">
        <f t="shared" ca="1" si="343"/>
        <v>Late</v>
      </c>
      <c r="Y937" s="6">
        <f t="shared" ca="1" si="344"/>
        <v>6.2500000058207661E-3</v>
      </c>
      <c r="Z937" s="8">
        <f t="shared" ca="1" si="328"/>
        <v>0</v>
      </c>
      <c r="AA937" s="8">
        <f t="shared" ca="1" si="345"/>
        <v>9</v>
      </c>
      <c r="AB937" s="8">
        <f t="shared" ca="1" si="329"/>
        <v>90</v>
      </c>
    </row>
    <row r="938" spans="1:28">
      <c r="A938" s="3">
        <v>0.71527777777777801</v>
      </c>
      <c r="B938" s="34">
        <v>44197.715277777781</v>
      </c>
      <c r="C938" s="8">
        <f t="shared" ca="1" si="346"/>
        <v>0.55515009940379478</v>
      </c>
      <c r="D938" s="8">
        <f t="shared" ca="1" si="346"/>
        <v>0.65064152558946697</v>
      </c>
      <c r="E938">
        <f t="shared" ca="1" si="330"/>
        <v>-3</v>
      </c>
      <c r="F938" s="6">
        <f t="shared" ca="1" si="331"/>
        <v>2.0833333333333333E-3</v>
      </c>
      <c r="G938" t="str">
        <f t="shared" ca="1" si="332"/>
        <v>Early Departure</v>
      </c>
      <c r="H938" s="5">
        <f t="shared" ca="1" si="333"/>
        <v>0.71319444444444469</v>
      </c>
      <c r="I938">
        <f t="shared" ca="1" si="347"/>
        <v>0.74876409983567349</v>
      </c>
      <c r="J938">
        <f t="shared" ca="1" si="347"/>
        <v>0.17899791791056641</v>
      </c>
      <c r="K938">
        <f t="shared" ca="1" si="334"/>
        <v>14</v>
      </c>
      <c r="L938" s="5">
        <f t="shared" ca="1" si="335"/>
        <v>0.72291666666666687</v>
      </c>
      <c r="M938" s="27">
        <f t="shared" ca="1" si="348"/>
        <v>0.32639264942965862</v>
      </c>
      <c r="N938" s="27">
        <f t="shared" ca="1" si="348"/>
        <v>0.56685632227632454</v>
      </c>
      <c r="O938" s="8">
        <f t="shared" ca="1" si="336"/>
        <v>349</v>
      </c>
      <c r="P938" s="6">
        <f t="shared" ca="1" si="337"/>
        <v>0.24236111111111111</v>
      </c>
      <c r="Q938" s="5">
        <f t="shared" ca="1" si="338"/>
        <v>0.96527777777777801</v>
      </c>
      <c r="R938" s="27">
        <f t="shared" ca="1" si="349"/>
        <v>0.37028337484735163</v>
      </c>
      <c r="S938" s="27">
        <f t="shared" ca="1" si="349"/>
        <v>0.23195614932416209</v>
      </c>
      <c r="T938" s="27">
        <f t="shared" ca="1" si="339"/>
        <v>12</v>
      </c>
      <c r="U938" s="5">
        <f t="shared" ca="1" si="340"/>
        <v>0.97361111111111132</v>
      </c>
      <c r="V938" s="27">
        <f t="shared" ca="1" si="341"/>
        <v>372</v>
      </c>
      <c r="W938" s="35">
        <f t="shared" ca="1" si="342"/>
        <v>44197.973611111112</v>
      </c>
      <c r="X938" s="6" t="str">
        <f t="shared" ca="1" si="343"/>
        <v>Early Arrival</v>
      </c>
      <c r="Y938" s="6">
        <f t="shared" ca="1" si="344"/>
        <v>2.9861111106583849E-2</v>
      </c>
      <c r="Z938" s="8">
        <f t="shared" ca="1" si="328"/>
        <v>0</v>
      </c>
      <c r="AA938" s="8">
        <f t="shared" ca="1" si="345"/>
        <v>43</v>
      </c>
      <c r="AB938" s="8">
        <f t="shared" ca="1" si="329"/>
        <v>130</v>
      </c>
    </row>
    <row r="939" spans="1:28">
      <c r="A939" s="11">
        <v>0.71527777777777801</v>
      </c>
      <c r="B939" s="34">
        <v>44197.715277777781</v>
      </c>
      <c r="C939" s="8">
        <f t="shared" ca="1" si="346"/>
        <v>0.81804630588788307</v>
      </c>
      <c r="D939" s="8">
        <f t="shared" ca="1" si="346"/>
        <v>0.90324634523251124</v>
      </c>
      <c r="E939">
        <f t="shared" ca="1" si="330"/>
        <v>-7</v>
      </c>
      <c r="F939" s="6">
        <f t="shared" ca="1" si="331"/>
        <v>4.8611111111111112E-3</v>
      </c>
      <c r="G939" t="str">
        <f t="shared" ca="1" si="332"/>
        <v>Early Departure</v>
      </c>
      <c r="H939" s="5">
        <f t="shared" ca="1" si="333"/>
        <v>0.71041666666666692</v>
      </c>
      <c r="I939">
        <f t="shared" ca="1" si="347"/>
        <v>0.67922765305487398</v>
      </c>
      <c r="J939">
        <f t="shared" ca="1" si="347"/>
        <v>0.86987090943918</v>
      </c>
      <c r="K939">
        <f t="shared" ca="1" si="334"/>
        <v>39</v>
      </c>
      <c r="L939" s="5">
        <f t="shared" ca="1" si="335"/>
        <v>0.73750000000000027</v>
      </c>
      <c r="M939" s="27">
        <f t="shared" ca="1" si="348"/>
        <v>0.14061239186279317</v>
      </c>
      <c r="N939" s="27">
        <f t="shared" ca="1" si="348"/>
        <v>0.45315084758192514</v>
      </c>
      <c r="O939" s="8">
        <f t="shared" ca="1" si="336"/>
        <v>340</v>
      </c>
      <c r="P939" s="6">
        <f t="shared" ca="1" si="337"/>
        <v>0.23611111111111113</v>
      </c>
      <c r="Q939" s="5">
        <f t="shared" ca="1" si="338"/>
        <v>0.97361111111111143</v>
      </c>
      <c r="R939" s="27">
        <f t="shared" ca="1" si="349"/>
        <v>0.34619666515414294</v>
      </c>
      <c r="S939" s="27">
        <f t="shared" ca="1" si="349"/>
        <v>0.80297298091938496</v>
      </c>
      <c r="T939" s="27">
        <f t="shared" ca="1" si="339"/>
        <v>34</v>
      </c>
      <c r="U939" s="5">
        <f t="shared" ca="1" si="340"/>
        <v>0.99722222222222257</v>
      </c>
      <c r="V939" s="27">
        <f t="shared" ca="1" si="341"/>
        <v>406</v>
      </c>
      <c r="W939" s="35">
        <f t="shared" ca="1" si="342"/>
        <v>44197.997222222228</v>
      </c>
      <c r="X939" s="6" t="str">
        <f t="shared" ca="1" si="343"/>
        <v>Early Arrival</v>
      </c>
      <c r="Y939" s="6">
        <f t="shared" ca="1" si="344"/>
        <v>6.2499999912688509E-3</v>
      </c>
      <c r="Z939" s="8">
        <f t="shared" ca="1" si="328"/>
        <v>0</v>
      </c>
      <c r="AA939" s="8">
        <f t="shared" ca="1" si="345"/>
        <v>9</v>
      </c>
      <c r="AB939" s="8">
        <f t="shared" ca="1" si="329"/>
        <v>-90</v>
      </c>
    </row>
    <row r="940" spans="1:28">
      <c r="A940" s="3">
        <v>0.71527777777777801</v>
      </c>
      <c r="B940" s="34">
        <v>44197.715277777781</v>
      </c>
      <c r="C940" s="8">
        <f t="shared" ca="1" si="346"/>
        <v>0.10697699436539343</v>
      </c>
      <c r="D940" s="8">
        <f t="shared" ca="1" si="346"/>
        <v>0.57712260097713108</v>
      </c>
      <c r="E940">
        <f t="shared" ca="1" si="330"/>
        <v>19</v>
      </c>
      <c r="F940" s="6">
        <f t="shared" ca="1" si="331"/>
        <v>1.3194444444444444E-2</v>
      </c>
      <c r="G940" t="str">
        <f t="shared" ca="1" si="332"/>
        <v>Late</v>
      </c>
      <c r="H940" s="5">
        <f t="shared" ca="1" si="333"/>
        <v>0.72847222222222241</v>
      </c>
      <c r="I940">
        <f t="shared" ca="1" si="347"/>
        <v>0.1760883773889298</v>
      </c>
      <c r="J940">
        <f t="shared" ca="1" si="347"/>
        <v>0.28095493285188999</v>
      </c>
      <c r="K940">
        <f t="shared" ca="1" si="334"/>
        <v>17</v>
      </c>
      <c r="L940" s="5">
        <f t="shared" ca="1" si="335"/>
        <v>0.74027777777777792</v>
      </c>
      <c r="M940" s="27">
        <f t="shared" ca="1" si="348"/>
        <v>0.93384946200310204</v>
      </c>
      <c r="N940" s="27">
        <f t="shared" ca="1" si="348"/>
        <v>0.23856055016315136</v>
      </c>
      <c r="O940" s="8">
        <f t="shared" ca="1" si="336"/>
        <v>329</v>
      </c>
      <c r="P940" s="6">
        <f t="shared" ca="1" si="337"/>
        <v>0.22847222222222222</v>
      </c>
      <c r="Q940" s="5">
        <f t="shared" ca="1" si="338"/>
        <v>0.96875000000000011</v>
      </c>
      <c r="R940" s="27">
        <f t="shared" ca="1" si="349"/>
        <v>0.3096178139787461</v>
      </c>
      <c r="S940" s="27">
        <f t="shared" ca="1" si="349"/>
        <v>0.61290679504304502</v>
      </c>
      <c r="T940" s="27">
        <f t="shared" ca="1" si="339"/>
        <v>25</v>
      </c>
      <c r="U940" s="5">
        <f t="shared" ca="1" si="340"/>
        <v>0.98611111111111127</v>
      </c>
      <c r="V940" s="27">
        <f t="shared" ca="1" si="341"/>
        <v>390</v>
      </c>
      <c r="W940" s="35">
        <f t="shared" ca="1" si="342"/>
        <v>44197.986111111117</v>
      </c>
      <c r="X940" s="6" t="str">
        <f t="shared" ca="1" si="343"/>
        <v>Early Arrival</v>
      </c>
      <c r="Y940" s="6">
        <f t="shared" ca="1" si="344"/>
        <v>1.7361111102218274E-2</v>
      </c>
      <c r="Z940" s="8">
        <f t="shared" ca="1" si="328"/>
        <v>0</v>
      </c>
      <c r="AA940" s="8">
        <f t="shared" ca="1" si="345"/>
        <v>25</v>
      </c>
      <c r="AB940" s="8">
        <f t="shared" ca="1" si="329"/>
        <v>-250</v>
      </c>
    </row>
    <row r="941" spans="1:28">
      <c r="A941" s="11">
        <v>0.71527777777777801</v>
      </c>
      <c r="B941" s="34">
        <v>44197.715277777781</v>
      </c>
      <c r="C941" s="8">
        <f t="shared" ca="1" si="346"/>
        <v>0.50928748680695635</v>
      </c>
      <c r="D941" s="8">
        <f t="shared" ca="1" si="346"/>
        <v>0.63504063603744698</v>
      </c>
      <c r="E941">
        <f t="shared" ca="1" si="330"/>
        <v>22</v>
      </c>
      <c r="F941" s="6">
        <f t="shared" ca="1" si="331"/>
        <v>1.5277777777777777E-2</v>
      </c>
      <c r="G941" t="str">
        <f t="shared" ca="1" si="332"/>
        <v>Late</v>
      </c>
      <c r="H941" s="5">
        <f t="shared" ca="1" si="333"/>
        <v>0.73055555555555574</v>
      </c>
      <c r="I941">
        <f t="shared" ca="1" si="347"/>
        <v>0.80363427134983079</v>
      </c>
      <c r="J941">
        <f t="shared" ca="1" si="347"/>
        <v>0.37987632530395088</v>
      </c>
      <c r="K941">
        <f t="shared" ca="1" si="334"/>
        <v>20</v>
      </c>
      <c r="L941" s="5">
        <f t="shared" ca="1" si="335"/>
        <v>0.74444444444444458</v>
      </c>
      <c r="M941" s="27">
        <f t="shared" ca="1" si="348"/>
        <v>0.29567284924861903</v>
      </c>
      <c r="N941" s="27">
        <f t="shared" ca="1" si="348"/>
        <v>0.72531610690421333</v>
      </c>
      <c r="O941" s="8">
        <f t="shared" ca="1" si="336"/>
        <v>352</v>
      </c>
      <c r="P941" s="6">
        <f t="shared" ca="1" si="337"/>
        <v>0.24444444444444446</v>
      </c>
      <c r="Q941" s="5">
        <f t="shared" ca="1" si="338"/>
        <v>0.98888888888888904</v>
      </c>
      <c r="R941" s="27">
        <f t="shared" ca="1" si="349"/>
        <v>0.27569025588007023</v>
      </c>
      <c r="S941" s="27">
        <f t="shared" ca="1" si="349"/>
        <v>0.25987435879861831</v>
      </c>
      <c r="T941" s="27">
        <f t="shared" ca="1" si="339"/>
        <v>13</v>
      </c>
      <c r="U941" s="5">
        <f t="shared" ca="1" si="340"/>
        <v>0.99791666666666679</v>
      </c>
      <c r="V941" s="27">
        <f t="shared" ca="1" si="341"/>
        <v>407</v>
      </c>
      <c r="W941" s="35">
        <f t="shared" ca="1" si="342"/>
        <v>44197.997916666667</v>
      </c>
      <c r="X941" s="6" t="str">
        <f t="shared" ca="1" si="343"/>
        <v>Early Arrival</v>
      </c>
      <c r="Y941" s="6">
        <f t="shared" ca="1" si="344"/>
        <v>5.5555555518367328E-3</v>
      </c>
      <c r="Z941" s="8">
        <f t="shared" ca="1" si="328"/>
        <v>0</v>
      </c>
      <c r="AA941" s="8">
        <f t="shared" ca="1" si="345"/>
        <v>8</v>
      </c>
      <c r="AB941" s="8">
        <f t="shared" ca="1" si="329"/>
        <v>-80</v>
      </c>
    </row>
    <row r="942" spans="1:28">
      <c r="A942" s="3">
        <v>0.71527777777777801</v>
      </c>
      <c r="B942" s="34">
        <v>44197.715277777781</v>
      </c>
      <c r="C942" s="8">
        <f t="shared" ca="1" si="346"/>
        <v>0.22744082484930184</v>
      </c>
      <c r="D942" s="8">
        <f t="shared" ca="1" si="346"/>
        <v>0.90982744694186424</v>
      </c>
      <c r="E942">
        <f t="shared" ca="1" si="330"/>
        <v>53</v>
      </c>
      <c r="F942" s="6">
        <f t="shared" ca="1" si="331"/>
        <v>3.6805555555555557E-2</v>
      </c>
      <c r="G942" t="str">
        <f t="shared" ca="1" si="332"/>
        <v>Late</v>
      </c>
      <c r="H942" s="5">
        <f t="shared" ca="1" si="333"/>
        <v>0.75208333333333355</v>
      </c>
      <c r="I942">
        <f t="shared" ca="1" si="347"/>
        <v>0.71789531837060272</v>
      </c>
      <c r="J942">
        <f t="shared" ca="1" si="347"/>
        <v>0.76428269129964665</v>
      </c>
      <c r="K942">
        <f t="shared" ca="1" si="334"/>
        <v>33</v>
      </c>
      <c r="L942" s="5">
        <f t="shared" ca="1" si="335"/>
        <v>0.77500000000000024</v>
      </c>
      <c r="M942" s="27">
        <f t="shared" ca="1" si="348"/>
        <v>0.83936417379615003</v>
      </c>
      <c r="N942" s="27">
        <f t="shared" ca="1" si="348"/>
        <v>0.78359767319682161</v>
      </c>
      <c r="O942" s="8">
        <f t="shared" ca="1" si="336"/>
        <v>367</v>
      </c>
      <c r="P942" s="6">
        <f t="shared" ca="1" si="337"/>
        <v>0.25486111111111109</v>
      </c>
      <c r="Q942" s="5">
        <f t="shared" ca="1" si="338"/>
        <v>1.0298611111111113</v>
      </c>
      <c r="R942" s="27">
        <f t="shared" ca="1" si="349"/>
        <v>0.88311351335648791</v>
      </c>
      <c r="S942" s="27">
        <f t="shared" ca="1" si="349"/>
        <v>0.56603501842329551</v>
      </c>
      <c r="T942" s="27">
        <f t="shared" ca="1" si="339"/>
        <v>23</v>
      </c>
      <c r="U942" s="5">
        <f t="shared" ca="1" si="340"/>
        <v>1.0458333333333336</v>
      </c>
      <c r="V942" s="27">
        <f t="shared" ca="1" si="341"/>
        <v>476</v>
      </c>
      <c r="W942" s="35">
        <f t="shared" ca="1" si="342"/>
        <v>44198.045833333337</v>
      </c>
      <c r="X942" s="6" t="str">
        <f t="shared" ca="1" si="343"/>
        <v>Late</v>
      </c>
      <c r="Y942" s="6">
        <f t="shared" ca="1" si="344"/>
        <v>4.2361111118225381E-2</v>
      </c>
      <c r="Z942" s="8">
        <f t="shared" ca="1" si="328"/>
        <v>1</v>
      </c>
      <c r="AA942" s="8">
        <f t="shared" ca="1" si="345"/>
        <v>1</v>
      </c>
      <c r="AB942" s="8">
        <f t="shared" ca="1" si="329"/>
        <v>610</v>
      </c>
    </row>
    <row r="943" spans="1:28">
      <c r="A943" s="11">
        <v>0.71527777777777801</v>
      </c>
      <c r="B943" s="34">
        <v>44197.715277777781</v>
      </c>
      <c r="C943" s="8">
        <f t="shared" ca="1" si="346"/>
        <v>0.25634364782306729</v>
      </c>
      <c r="D943" s="8">
        <f t="shared" ca="1" si="346"/>
        <v>0.70289021423865783</v>
      </c>
      <c r="E943">
        <f t="shared" ca="1" si="330"/>
        <v>27</v>
      </c>
      <c r="F943" s="6">
        <f t="shared" ca="1" si="331"/>
        <v>1.8749999999999999E-2</v>
      </c>
      <c r="G943" t="str">
        <f t="shared" ca="1" si="332"/>
        <v>Late</v>
      </c>
      <c r="H943" s="5">
        <f t="shared" ca="1" si="333"/>
        <v>0.73402777777777806</v>
      </c>
      <c r="I943">
        <f t="shared" ca="1" si="347"/>
        <v>0.48587843858835211</v>
      </c>
      <c r="J943">
        <f t="shared" ca="1" si="347"/>
        <v>0.94927866966102525</v>
      </c>
      <c r="K943">
        <f t="shared" ca="1" si="334"/>
        <v>45</v>
      </c>
      <c r="L943" s="5">
        <f t="shared" ca="1" si="335"/>
        <v>0.76527777777777806</v>
      </c>
      <c r="M943" s="27">
        <f t="shared" ca="1" si="348"/>
        <v>0.47259700546081362</v>
      </c>
      <c r="N943" s="27">
        <f t="shared" ca="1" si="348"/>
        <v>0.37432563222372828</v>
      </c>
      <c r="O943" s="8">
        <f t="shared" ca="1" si="336"/>
        <v>336</v>
      </c>
      <c r="P943" s="6">
        <f t="shared" ca="1" si="337"/>
        <v>0.23333333333333331</v>
      </c>
      <c r="Q943" s="5">
        <f t="shared" ca="1" si="338"/>
        <v>0.99861111111111134</v>
      </c>
      <c r="R943" s="27">
        <f t="shared" ca="1" si="349"/>
        <v>0.82293026372630351</v>
      </c>
      <c r="S943" s="27">
        <f t="shared" ca="1" si="349"/>
        <v>0.24789855289468954</v>
      </c>
      <c r="T943" s="27">
        <f t="shared" ca="1" si="339"/>
        <v>13</v>
      </c>
      <c r="U943" s="5">
        <f t="shared" ca="1" si="340"/>
        <v>1.0076388888888892</v>
      </c>
      <c r="V943" s="27">
        <f t="shared" ca="1" si="341"/>
        <v>421</v>
      </c>
      <c r="W943" s="35">
        <f t="shared" ca="1" si="342"/>
        <v>44198.007638888892</v>
      </c>
      <c r="X943" s="6" t="str">
        <f t="shared" ca="1" si="343"/>
        <v>Late</v>
      </c>
      <c r="Y943" s="6">
        <f t="shared" ca="1" si="344"/>
        <v>4.1666666729724966E-3</v>
      </c>
      <c r="Z943" s="8">
        <f t="shared" ca="1" si="328"/>
        <v>0</v>
      </c>
      <c r="AA943" s="8">
        <f t="shared" ca="1" si="345"/>
        <v>6</v>
      </c>
      <c r="AB943" s="8">
        <f t="shared" ca="1" si="329"/>
        <v>60</v>
      </c>
    </row>
    <row r="944" spans="1:28">
      <c r="A944" s="3">
        <v>0.71527777777777801</v>
      </c>
      <c r="B944" s="34">
        <v>44197.715277777781</v>
      </c>
      <c r="C944" s="8">
        <f t="shared" ca="1" si="346"/>
        <v>8.1612723135714216E-2</v>
      </c>
      <c r="D944" s="8">
        <f t="shared" ca="1" si="346"/>
        <v>0.23847074178718908</v>
      </c>
      <c r="E944">
        <f t="shared" ca="1" si="330"/>
        <v>6</v>
      </c>
      <c r="F944" s="6">
        <f t="shared" ca="1" si="331"/>
        <v>4.1666666666666666E-3</v>
      </c>
      <c r="G944" t="str">
        <f t="shared" ca="1" si="332"/>
        <v>Late</v>
      </c>
      <c r="H944" s="5">
        <f t="shared" ca="1" si="333"/>
        <v>0.71944444444444466</v>
      </c>
      <c r="I944">
        <f t="shared" ca="1" si="347"/>
        <v>0.77778674046155116</v>
      </c>
      <c r="J944">
        <f t="shared" ca="1" si="347"/>
        <v>0.61302541758410867</v>
      </c>
      <c r="K944">
        <f t="shared" ca="1" si="334"/>
        <v>27</v>
      </c>
      <c r="L944" s="5">
        <f t="shared" ca="1" si="335"/>
        <v>0.73819444444444471</v>
      </c>
      <c r="M944" s="27">
        <f t="shared" ca="1" si="348"/>
        <v>0.15427199571243011</v>
      </c>
      <c r="N944" s="27">
        <f t="shared" ca="1" si="348"/>
        <v>0.54650981304855561</v>
      </c>
      <c r="O944" s="8">
        <f t="shared" ca="1" si="336"/>
        <v>344</v>
      </c>
      <c r="P944" s="6">
        <f t="shared" ca="1" si="337"/>
        <v>0.2388888888888889</v>
      </c>
      <c r="Q944" s="5">
        <f t="shared" ca="1" si="338"/>
        <v>0.97708333333333364</v>
      </c>
      <c r="R944" s="27">
        <f t="shared" ca="1" si="349"/>
        <v>0.42846998381851475</v>
      </c>
      <c r="S944" s="27">
        <f t="shared" ca="1" si="349"/>
        <v>6.1136940581283383E-2</v>
      </c>
      <c r="T944" s="27">
        <f t="shared" ca="1" si="339"/>
        <v>8</v>
      </c>
      <c r="U944" s="5">
        <f t="shared" ca="1" si="340"/>
        <v>0.98263888888888917</v>
      </c>
      <c r="V944" s="27">
        <f t="shared" ca="1" si="341"/>
        <v>385</v>
      </c>
      <c r="W944" s="35">
        <f t="shared" ca="1" si="342"/>
        <v>44197.982638888891</v>
      </c>
      <c r="X944" s="6" t="str">
        <f t="shared" ca="1" si="343"/>
        <v>Early Arrival</v>
      </c>
      <c r="Y944" s="6">
        <f t="shared" ca="1" si="344"/>
        <v>2.0833333328482695E-2</v>
      </c>
      <c r="Z944" s="8">
        <f t="shared" ca="1" si="328"/>
        <v>0</v>
      </c>
      <c r="AA944" s="8">
        <f t="shared" ca="1" si="345"/>
        <v>30</v>
      </c>
      <c r="AB944" s="8">
        <f t="shared" ca="1" si="329"/>
        <v>-300</v>
      </c>
    </row>
    <row r="945" spans="1:28">
      <c r="A945" s="11">
        <v>0.71527777777777801</v>
      </c>
      <c r="B945" s="34">
        <v>44197.715277777781</v>
      </c>
      <c r="C945" s="8">
        <f t="shared" ca="1" si="346"/>
        <v>0.12825787701028601</v>
      </c>
      <c r="D945" s="8">
        <f t="shared" ca="1" si="346"/>
        <v>0.85280551109954561</v>
      </c>
      <c r="E945">
        <f t="shared" ca="1" si="330"/>
        <v>42</v>
      </c>
      <c r="F945" s="6">
        <f t="shared" ca="1" si="331"/>
        <v>2.9166666666666664E-2</v>
      </c>
      <c r="G945" t="str">
        <f t="shared" ca="1" si="332"/>
        <v>Late</v>
      </c>
      <c r="H945" s="5">
        <f t="shared" ca="1" si="333"/>
        <v>0.74444444444444469</v>
      </c>
      <c r="I945">
        <f t="shared" ca="1" si="347"/>
        <v>8.6938038007601137E-2</v>
      </c>
      <c r="J945">
        <f t="shared" ca="1" si="347"/>
        <v>0.95104871987862449</v>
      </c>
      <c r="K945">
        <f t="shared" ca="1" si="334"/>
        <v>31</v>
      </c>
      <c r="L945" s="5">
        <f t="shared" ca="1" si="335"/>
        <v>0.7659722222222225</v>
      </c>
      <c r="M945" s="27">
        <f t="shared" ca="1" si="348"/>
        <v>0.19023244125130812</v>
      </c>
      <c r="N945" s="27">
        <f t="shared" ca="1" si="348"/>
        <v>0.77839512080001227</v>
      </c>
      <c r="O945" s="8">
        <f t="shared" ca="1" si="336"/>
        <v>354</v>
      </c>
      <c r="P945" s="6">
        <f t="shared" ca="1" si="337"/>
        <v>0.24583333333333335</v>
      </c>
      <c r="Q945" s="5">
        <f t="shared" ca="1" si="338"/>
        <v>1.0118055555555558</v>
      </c>
      <c r="R945" s="27">
        <f t="shared" ca="1" si="349"/>
        <v>0.38481153561895287</v>
      </c>
      <c r="S945" s="27">
        <f t="shared" ca="1" si="349"/>
        <v>0.4507402451101532</v>
      </c>
      <c r="T945" s="27">
        <f t="shared" ca="1" si="339"/>
        <v>19</v>
      </c>
      <c r="U945" s="5">
        <f t="shared" ca="1" si="340"/>
        <v>1.0250000000000004</v>
      </c>
      <c r="V945" s="27">
        <f t="shared" ca="1" si="341"/>
        <v>446</v>
      </c>
      <c r="W945" s="35">
        <f t="shared" ca="1" si="342"/>
        <v>44198.025000000001</v>
      </c>
      <c r="X945" s="6" t="str">
        <f t="shared" ca="1" si="343"/>
        <v>Late</v>
      </c>
      <c r="Y945" s="6">
        <f t="shared" ca="1" si="344"/>
        <v>2.1527777782466728E-2</v>
      </c>
      <c r="Z945" s="8">
        <f t="shared" ca="1" si="328"/>
        <v>0</v>
      </c>
      <c r="AA945" s="8">
        <f t="shared" ca="1" si="345"/>
        <v>31</v>
      </c>
      <c r="AB945" s="8">
        <f t="shared" ca="1" si="329"/>
        <v>310</v>
      </c>
    </row>
    <row r="946" spans="1:28">
      <c r="A946" s="3">
        <v>0.71527777777777801</v>
      </c>
      <c r="B946" s="34">
        <v>44197.715277777781</v>
      </c>
      <c r="C946" s="8">
        <f t="shared" ca="1" si="346"/>
        <v>0.95542887999481552</v>
      </c>
      <c r="D946" s="8">
        <f t="shared" ca="1" si="346"/>
        <v>0.3840301948073539</v>
      </c>
      <c r="E946">
        <f t="shared" ca="1" si="330"/>
        <v>0</v>
      </c>
      <c r="F946" s="6">
        <f t="shared" ca="1" si="331"/>
        <v>0</v>
      </c>
      <c r="G946" t="str">
        <f t="shared" ca="1" si="332"/>
        <v>On Time</v>
      </c>
      <c r="H946" s="5">
        <f t="shared" ca="1" si="333"/>
        <v>0.71527777777777801</v>
      </c>
      <c r="I946">
        <f t="shared" ca="1" si="347"/>
        <v>0.64477615043104686</v>
      </c>
      <c r="J946">
        <f t="shared" ca="1" si="347"/>
        <v>0.94885214659021677</v>
      </c>
      <c r="K946">
        <f t="shared" ca="1" si="334"/>
        <v>45</v>
      </c>
      <c r="L946" s="5">
        <f t="shared" ca="1" si="335"/>
        <v>0.74652777777777801</v>
      </c>
      <c r="M946" s="27">
        <f t="shared" ca="1" si="348"/>
        <v>0.95421009031793835</v>
      </c>
      <c r="N946" s="27">
        <f t="shared" ca="1" si="348"/>
        <v>0.82522530689854645</v>
      </c>
      <c r="O946" s="8">
        <f t="shared" ca="1" si="336"/>
        <v>372</v>
      </c>
      <c r="P946" s="6">
        <f t="shared" ca="1" si="337"/>
        <v>0.25833333333333336</v>
      </c>
      <c r="Q946" s="5">
        <f t="shared" ca="1" si="338"/>
        <v>1.0048611111111114</v>
      </c>
      <c r="R946" s="27">
        <f t="shared" ca="1" si="349"/>
        <v>0.41718897656840748</v>
      </c>
      <c r="S946" s="27">
        <f t="shared" ca="1" si="349"/>
        <v>0.8923152094929182</v>
      </c>
      <c r="T946" s="27">
        <f t="shared" ca="1" si="339"/>
        <v>40</v>
      </c>
      <c r="U946" s="5">
        <f t="shared" ca="1" si="340"/>
        <v>1.0326388888888891</v>
      </c>
      <c r="V946" s="27">
        <f t="shared" ca="1" si="341"/>
        <v>457</v>
      </c>
      <c r="W946" s="35">
        <f t="shared" ca="1" si="342"/>
        <v>44198.032638888893</v>
      </c>
      <c r="X946" s="6" t="str">
        <f t="shared" ca="1" si="343"/>
        <v>Late</v>
      </c>
      <c r="Y946" s="6">
        <f t="shared" ca="1" si="344"/>
        <v>2.9166666674427688E-2</v>
      </c>
      <c r="Z946" s="8">
        <f t="shared" ca="1" si="328"/>
        <v>0</v>
      </c>
      <c r="AA946" s="8">
        <f t="shared" ca="1" si="345"/>
        <v>42</v>
      </c>
      <c r="AB946" s="8">
        <f t="shared" ca="1" si="329"/>
        <v>420</v>
      </c>
    </row>
    <row r="947" spans="1:28">
      <c r="A947" s="11">
        <v>0.71527777777777801</v>
      </c>
      <c r="B947" s="34">
        <v>44197.715277777781</v>
      </c>
      <c r="C947" s="8">
        <f t="shared" ca="1" si="346"/>
        <v>0.53048928208960977</v>
      </c>
      <c r="D947" s="8">
        <f t="shared" ca="1" si="346"/>
        <v>0.32641055640082706</v>
      </c>
      <c r="E947">
        <f t="shared" ca="1" si="330"/>
        <v>9</v>
      </c>
      <c r="F947" s="6">
        <f t="shared" ca="1" si="331"/>
        <v>6.2499999999999995E-3</v>
      </c>
      <c r="G947" t="str">
        <f t="shared" ca="1" si="332"/>
        <v>Late</v>
      </c>
      <c r="H947" s="5">
        <f t="shared" ca="1" si="333"/>
        <v>0.72152777777777799</v>
      </c>
      <c r="I947">
        <f t="shared" ca="1" si="347"/>
        <v>0.85677675415310339</v>
      </c>
      <c r="J947">
        <f t="shared" ca="1" si="347"/>
        <v>0.4005383393280969</v>
      </c>
      <c r="K947">
        <f t="shared" ca="1" si="334"/>
        <v>20</v>
      </c>
      <c r="L947" s="5">
        <f t="shared" ca="1" si="335"/>
        <v>0.73541666666666683</v>
      </c>
      <c r="M947" s="27">
        <f t="shared" ca="1" si="348"/>
        <v>0.45035670197718713</v>
      </c>
      <c r="N947" s="27">
        <f t="shared" ca="1" si="348"/>
        <v>0.27011160482137675</v>
      </c>
      <c r="O947" s="8">
        <f t="shared" ca="1" si="336"/>
        <v>330</v>
      </c>
      <c r="P947" s="6">
        <f t="shared" ca="1" si="337"/>
        <v>0.22916666666666666</v>
      </c>
      <c r="Q947" s="5">
        <f t="shared" ca="1" si="338"/>
        <v>0.96458333333333346</v>
      </c>
      <c r="R947" s="27">
        <f t="shared" ca="1" si="349"/>
        <v>0.42408825048269672</v>
      </c>
      <c r="S947" s="27">
        <f t="shared" ca="1" si="349"/>
        <v>0.4937805277273577</v>
      </c>
      <c r="T947" s="27">
        <f t="shared" ca="1" si="339"/>
        <v>20</v>
      </c>
      <c r="U947" s="5">
        <f t="shared" ca="1" si="340"/>
        <v>0.9784722222222223</v>
      </c>
      <c r="V947" s="27">
        <f t="shared" ca="1" si="341"/>
        <v>379</v>
      </c>
      <c r="W947" s="35">
        <f t="shared" ca="1" si="342"/>
        <v>44197.978472222225</v>
      </c>
      <c r="X947" s="6" t="str">
        <f t="shared" ca="1" si="343"/>
        <v>Early Arrival</v>
      </c>
      <c r="Y947" s="6">
        <f t="shared" ca="1" si="344"/>
        <v>2.4999999994179234E-2</v>
      </c>
      <c r="Z947" s="8">
        <f t="shared" ca="1" si="328"/>
        <v>0</v>
      </c>
      <c r="AA947" s="8">
        <f t="shared" ca="1" si="345"/>
        <v>36</v>
      </c>
      <c r="AB947" s="8">
        <f t="shared" ca="1" si="329"/>
        <v>60</v>
      </c>
    </row>
    <row r="948" spans="1:28">
      <c r="A948" s="3">
        <v>0.71527777777777801</v>
      </c>
      <c r="B948" s="34">
        <v>44197.715277777781</v>
      </c>
      <c r="C948" s="8">
        <f t="shared" ca="1" si="346"/>
        <v>0.53277449053275328</v>
      </c>
      <c r="D948" s="8">
        <f t="shared" ca="1" si="346"/>
        <v>0.33756247010889362</v>
      </c>
      <c r="E948">
        <f t="shared" ca="1" si="330"/>
        <v>9</v>
      </c>
      <c r="F948" s="6">
        <f t="shared" ca="1" si="331"/>
        <v>6.2499999999999995E-3</v>
      </c>
      <c r="G948" t="str">
        <f t="shared" ca="1" si="332"/>
        <v>Late</v>
      </c>
      <c r="H948" s="5">
        <f t="shared" ca="1" si="333"/>
        <v>0.72152777777777799</v>
      </c>
      <c r="I948">
        <f t="shared" ca="1" si="347"/>
        <v>0.46793658697485108</v>
      </c>
      <c r="J948">
        <f t="shared" ca="1" si="347"/>
        <v>9.3589279972143391E-2</v>
      </c>
      <c r="K948">
        <f t="shared" ca="1" si="334"/>
        <v>12</v>
      </c>
      <c r="L948" s="5">
        <f t="shared" ca="1" si="335"/>
        <v>0.72986111111111129</v>
      </c>
      <c r="M948" s="27">
        <f t="shared" ca="1" si="348"/>
        <v>0.78519002373019464</v>
      </c>
      <c r="N948" s="27">
        <f t="shared" ca="1" si="348"/>
        <v>0.14842562625615163</v>
      </c>
      <c r="O948" s="8">
        <f t="shared" ca="1" si="336"/>
        <v>324</v>
      </c>
      <c r="P948" s="6">
        <f t="shared" ca="1" si="337"/>
        <v>0.22500000000000001</v>
      </c>
      <c r="Q948" s="5">
        <f t="shared" ca="1" si="338"/>
        <v>0.95486111111111127</v>
      </c>
      <c r="R948" s="27">
        <f t="shared" ca="1" si="349"/>
        <v>0.2721446492265156</v>
      </c>
      <c r="S948" s="27">
        <f t="shared" ca="1" si="349"/>
        <v>0.76411535719219459</v>
      </c>
      <c r="T948" s="27">
        <f t="shared" ca="1" si="339"/>
        <v>32</v>
      </c>
      <c r="U948" s="5">
        <f t="shared" ca="1" si="340"/>
        <v>0.97708333333333353</v>
      </c>
      <c r="V948" s="27">
        <f t="shared" ca="1" si="341"/>
        <v>377</v>
      </c>
      <c r="W948" s="35">
        <f t="shared" ca="1" si="342"/>
        <v>44197.977083333339</v>
      </c>
      <c r="X948" s="6" t="str">
        <f t="shared" ca="1" si="343"/>
        <v>Early Arrival</v>
      </c>
      <c r="Y948" s="6">
        <f t="shared" ca="1" si="344"/>
        <v>2.6388888880319428E-2</v>
      </c>
      <c r="Z948" s="8">
        <f t="shared" ca="1" si="328"/>
        <v>0</v>
      </c>
      <c r="AA948" s="8">
        <f t="shared" ca="1" si="345"/>
        <v>38</v>
      </c>
      <c r="AB948" s="8">
        <f t="shared" ca="1" si="329"/>
        <v>80</v>
      </c>
    </row>
    <row r="949" spans="1:28">
      <c r="A949" s="11">
        <v>0.71527777777777801</v>
      </c>
      <c r="B949" s="34">
        <v>44197.715277777781</v>
      </c>
      <c r="C949" s="8">
        <f t="shared" ca="1" si="346"/>
        <v>0.51050117540355822</v>
      </c>
      <c r="D949" s="8">
        <f t="shared" ca="1" si="346"/>
        <v>0.4531239853131559</v>
      </c>
      <c r="E949">
        <f t="shared" ca="1" si="330"/>
        <v>13</v>
      </c>
      <c r="F949" s="6">
        <f t="shared" ca="1" si="331"/>
        <v>9.0277777777777787E-3</v>
      </c>
      <c r="G949" t="str">
        <f t="shared" ca="1" si="332"/>
        <v>Late</v>
      </c>
      <c r="H949" s="5">
        <f t="shared" ca="1" si="333"/>
        <v>0.72430555555555576</v>
      </c>
      <c r="I949">
        <f t="shared" ca="1" si="347"/>
        <v>0.78337587597911873</v>
      </c>
      <c r="J949">
        <f t="shared" ca="1" si="347"/>
        <v>0.19870344491401992</v>
      </c>
      <c r="K949">
        <f t="shared" ca="1" si="334"/>
        <v>15</v>
      </c>
      <c r="L949" s="5">
        <f t="shared" ca="1" si="335"/>
        <v>0.73472222222222239</v>
      </c>
      <c r="M949" s="27">
        <f t="shared" ca="1" si="348"/>
        <v>0.33216074441378785</v>
      </c>
      <c r="N949" s="27">
        <f t="shared" ca="1" si="348"/>
        <v>0.92091931502193281</v>
      </c>
      <c r="O949" s="8">
        <f t="shared" ca="1" si="336"/>
        <v>384</v>
      </c>
      <c r="P949" s="6">
        <f t="shared" ca="1" si="337"/>
        <v>0.26666666666666666</v>
      </c>
      <c r="Q949" s="5">
        <f t="shared" ca="1" si="338"/>
        <v>1.0013888888888891</v>
      </c>
      <c r="R949" s="27">
        <f t="shared" ca="1" si="349"/>
        <v>0.32558053741158555</v>
      </c>
      <c r="S949" s="27">
        <f t="shared" ca="1" si="349"/>
        <v>0.27962459614993107</v>
      </c>
      <c r="T949" s="27">
        <f t="shared" ca="1" si="339"/>
        <v>14</v>
      </c>
      <c r="U949" s="5">
        <f t="shared" ca="1" si="340"/>
        <v>1.0111111111111113</v>
      </c>
      <c r="V949" s="27">
        <f t="shared" ca="1" si="341"/>
        <v>426</v>
      </c>
      <c r="W949" s="35">
        <f t="shared" ca="1" si="342"/>
        <v>44198.011111111111</v>
      </c>
      <c r="X949" s="6" t="str">
        <f t="shared" ca="1" si="343"/>
        <v>Late</v>
      </c>
      <c r="Y949" s="6">
        <f t="shared" ca="1" si="344"/>
        <v>7.6388888919609599E-3</v>
      </c>
      <c r="Z949" s="8">
        <f t="shared" ca="1" si="328"/>
        <v>0</v>
      </c>
      <c r="AA949" s="8">
        <f t="shared" ca="1" si="345"/>
        <v>11</v>
      </c>
      <c r="AB949" s="8">
        <f t="shared" ca="1" si="329"/>
        <v>110</v>
      </c>
    </row>
    <row r="950" spans="1:28">
      <c r="A950" s="3">
        <v>0.71527777777777801</v>
      </c>
      <c r="B950" s="34">
        <v>44197.715277777781</v>
      </c>
      <c r="C950" s="8">
        <f t="shared" ca="1" si="346"/>
        <v>0.84451518124732505</v>
      </c>
      <c r="D950" s="8">
        <f t="shared" ca="1" si="346"/>
        <v>0.22837170951372365</v>
      </c>
      <c r="E950">
        <f t="shared" ca="1" si="330"/>
        <v>-1</v>
      </c>
      <c r="F950" s="6">
        <f t="shared" ca="1" si="331"/>
        <v>6.9444444444444447E-4</v>
      </c>
      <c r="G950" t="str">
        <f t="shared" ca="1" si="332"/>
        <v>Early Departure</v>
      </c>
      <c r="H950" s="5">
        <f t="shared" ca="1" si="333"/>
        <v>0.71458333333333357</v>
      </c>
      <c r="I950">
        <f t="shared" ca="1" si="347"/>
        <v>0.22845060874613132</v>
      </c>
      <c r="J950">
        <f t="shared" ca="1" si="347"/>
        <v>0.39445902706955394</v>
      </c>
      <c r="K950">
        <f t="shared" ca="1" si="334"/>
        <v>20</v>
      </c>
      <c r="L950" s="5">
        <f t="shared" ca="1" si="335"/>
        <v>0.72847222222222241</v>
      </c>
      <c r="M950" s="27">
        <f t="shared" ca="1" si="348"/>
        <v>0.34195872959496842</v>
      </c>
      <c r="N950" s="27">
        <f t="shared" ca="1" si="348"/>
        <v>0.13541862633144497</v>
      </c>
      <c r="O950" s="8">
        <f t="shared" ca="1" si="336"/>
        <v>323</v>
      </c>
      <c r="P950" s="6">
        <f t="shared" ca="1" si="337"/>
        <v>0.22430555555555556</v>
      </c>
      <c r="Q950" s="5">
        <f t="shared" ca="1" si="338"/>
        <v>0.95277777777777795</v>
      </c>
      <c r="R950" s="27">
        <f t="shared" ca="1" si="349"/>
        <v>0.14034599972380968</v>
      </c>
      <c r="S950" s="27">
        <f t="shared" ca="1" si="349"/>
        <v>0.2343656959206375</v>
      </c>
      <c r="T950" s="27">
        <f t="shared" ca="1" si="339"/>
        <v>12</v>
      </c>
      <c r="U950" s="5">
        <f t="shared" ca="1" si="340"/>
        <v>0.96111111111111125</v>
      </c>
      <c r="V950" s="27">
        <f t="shared" ca="1" si="341"/>
        <v>354</v>
      </c>
      <c r="W950" s="35">
        <f t="shared" ca="1" si="342"/>
        <v>44197.961111111115</v>
      </c>
      <c r="X950" s="6" t="str">
        <f t="shared" ca="1" si="343"/>
        <v>Early Arrival</v>
      </c>
      <c r="Y950" s="6">
        <f t="shared" ca="1" si="344"/>
        <v>4.2361111103673466E-2</v>
      </c>
      <c r="Z950" s="8">
        <f t="shared" ca="1" si="328"/>
        <v>1</v>
      </c>
      <c r="AA950" s="8">
        <f t="shared" ca="1" si="345"/>
        <v>1</v>
      </c>
      <c r="AB950" s="8">
        <f t="shared" ca="1" si="329"/>
        <v>310</v>
      </c>
    </row>
    <row r="951" spans="1:28">
      <c r="A951" s="11">
        <v>0.71527777777777801</v>
      </c>
      <c r="B951" s="34">
        <v>44197.715277777781</v>
      </c>
      <c r="C951" s="8">
        <f t="shared" ca="1" si="346"/>
        <v>0.24244627015350373</v>
      </c>
      <c r="D951" s="8">
        <f t="shared" ca="1" si="346"/>
        <v>0.21825665294107754</v>
      </c>
      <c r="E951">
        <f t="shared" ca="1" si="330"/>
        <v>5</v>
      </c>
      <c r="F951" s="6">
        <f t="shared" ca="1" si="331"/>
        <v>3.472222222222222E-3</v>
      </c>
      <c r="G951" t="str">
        <f t="shared" ca="1" si="332"/>
        <v>Late</v>
      </c>
      <c r="H951" s="5">
        <f t="shared" ca="1" si="333"/>
        <v>0.71875000000000022</v>
      </c>
      <c r="I951">
        <f t="shared" ca="1" si="347"/>
        <v>0.39862782081115544</v>
      </c>
      <c r="J951">
        <f t="shared" ca="1" si="347"/>
        <v>0.92723335837589194</v>
      </c>
      <c r="K951">
        <f t="shared" ca="1" si="334"/>
        <v>43</v>
      </c>
      <c r="L951" s="5">
        <f t="shared" ca="1" si="335"/>
        <v>0.74861111111111134</v>
      </c>
      <c r="M951" s="27">
        <f t="shared" ca="1" si="348"/>
        <v>0.96012418615708639</v>
      </c>
      <c r="N951" s="27">
        <f t="shared" ca="1" si="348"/>
        <v>0.74794039749471819</v>
      </c>
      <c r="O951" s="8">
        <f t="shared" ca="1" si="336"/>
        <v>364</v>
      </c>
      <c r="P951" s="6">
        <f t="shared" ca="1" si="337"/>
        <v>0.25277777777777777</v>
      </c>
      <c r="Q951" s="5">
        <f t="shared" ca="1" si="338"/>
        <v>1.0013888888888891</v>
      </c>
      <c r="R951" s="27">
        <f t="shared" ca="1" si="349"/>
        <v>0.60666648786833743</v>
      </c>
      <c r="S951" s="27">
        <f t="shared" ca="1" si="349"/>
        <v>0.75788441032103759</v>
      </c>
      <c r="T951" s="27">
        <f t="shared" ca="1" si="339"/>
        <v>31</v>
      </c>
      <c r="U951" s="5">
        <f t="shared" ca="1" si="340"/>
        <v>1.0229166666666669</v>
      </c>
      <c r="V951" s="27">
        <f t="shared" ca="1" si="341"/>
        <v>443</v>
      </c>
      <c r="W951" s="35">
        <f t="shared" ca="1" si="342"/>
        <v>44198.022916666669</v>
      </c>
      <c r="X951" s="6" t="str">
        <f t="shared" ca="1" si="343"/>
        <v>Late</v>
      </c>
      <c r="Y951" s="6">
        <f t="shared" ca="1" si="344"/>
        <v>1.9444444449618459E-2</v>
      </c>
      <c r="Z951" s="8">
        <f t="shared" ca="1" si="328"/>
        <v>0</v>
      </c>
      <c r="AA951" s="8">
        <f t="shared" ca="1" si="345"/>
        <v>28</v>
      </c>
      <c r="AB951" s="8">
        <f t="shared" ca="1" si="329"/>
        <v>280</v>
      </c>
    </row>
    <row r="952" spans="1:28">
      <c r="A952" s="3">
        <v>0.71527777777777801</v>
      </c>
      <c r="B952" s="34">
        <v>44197.715277777781</v>
      </c>
      <c r="C952" s="8">
        <f t="shared" ca="1" si="346"/>
        <v>0.65573211572470136</v>
      </c>
      <c r="D952" s="8">
        <f t="shared" ca="1" si="346"/>
        <v>0.22984991152904377</v>
      </c>
      <c r="E952">
        <f t="shared" ca="1" si="330"/>
        <v>-1</v>
      </c>
      <c r="F952" s="6">
        <f t="shared" ca="1" si="331"/>
        <v>6.9444444444444447E-4</v>
      </c>
      <c r="G952" t="str">
        <f t="shared" ca="1" si="332"/>
        <v>Early Departure</v>
      </c>
      <c r="H952" s="5">
        <f t="shared" ca="1" si="333"/>
        <v>0.71458333333333357</v>
      </c>
      <c r="I952">
        <f t="shared" ca="1" si="347"/>
        <v>0.58928986886329449</v>
      </c>
      <c r="J952">
        <f t="shared" ca="1" si="347"/>
        <v>0.4919181684282109</v>
      </c>
      <c r="K952">
        <f t="shared" ca="1" si="334"/>
        <v>23</v>
      </c>
      <c r="L952" s="5">
        <f t="shared" ca="1" si="335"/>
        <v>0.73055555555555585</v>
      </c>
      <c r="M952" s="27">
        <f t="shared" ca="1" si="348"/>
        <v>0.68702158886725218</v>
      </c>
      <c r="N952" s="27">
        <f t="shared" ca="1" si="348"/>
        <v>0.98351971881000211</v>
      </c>
      <c r="O952" s="8">
        <f t="shared" ca="1" si="336"/>
        <v>399</v>
      </c>
      <c r="P952" s="6">
        <f t="shared" ca="1" si="337"/>
        <v>0.27708333333333335</v>
      </c>
      <c r="Q952" s="5">
        <f t="shared" ca="1" si="338"/>
        <v>1.0076388888888892</v>
      </c>
      <c r="R952" s="27">
        <f t="shared" ca="1" si="349"/>
        <v>0.26971387819862713</v>
      </c>
      <c r="S952" s="27">
        <f t="shared" ca="1" si="349"/>
        <v>0.88731949722912962</v>
      </c>
      <c r="T952" s="27">
        <f t="shared" ca="1" si="339"/>
        <v>39</v>
      </c>
      <c r="U952" s="5">
        <f t="shared" ca="1" si="340"/>
        <v>1.0347222222222225</v>
      </c>
      <c r="V952" s="27">
        <f t="shared" ca="1" si="341"/>
        <v>460</v>
      </c>
      <c r="W952" s="35">
        <f t="shared" ca="1" si="342"/>
        <v>44198.034722222226</v>
      </c>
      <c r="X952" s="6" t="str">
        <f t="shared" ca="1" si="343"/>
        <v>Late</v>
      </c>
      <c r="Y952" s="6">
        <f t="shared" ca="1" si="344"/>
        <v>3.1250000007275958E-2</v>
      </c>
      <c r="Z952" s="8">
        <f t="shared" ca="1" si="328"/>
        <v>0</v>
      </c>
      <c r="AA952" s="8">
        <f t="shared" ca="1" si="345"/>
        <v>45</v>
      </c>
      <c r="AB952" s="8">
        <f t="shared" ca="1" si="329"/>
        <v>450</v>
      </c>
    </row>
    <row r="953" spans="1:28">
      <c r="A953" s="11">
        <v>0.71527777777777801</v>
      </c>
      <c r="B953" s="34">
        <v>44197.715277777781</v>
      </c>
      <c r="C953" s="8">
        <f t="shared" ca="1" si="346"/>
        <v>0.52100135363657463</v>
      </c>
      <c r="D953" s="8">
        <f t="shared" ca="1" si="346"/>
        <v>0.71014151876691956</v>
      </c>
      <c r="E953">
        <f t="shared" ca="1" si="330"/>
        <v>27</v>
      </c>
      <c r="F953" s="6">
        <f t="shared" ca="1" si="331"/>
        <v>1.8749999999999999E-2</v>
      </c>
      <c r="G953" t="str">
        <f t="shared" ca="1" si="332"/>
        <v>Late</v>
      </c>
      <c r="H953" s="5">
        <f t="shared" ca="1" si="333"/>
        <v>0.73402777777777806</v>
      </c>
      <c r="I953">
        <f t="shared" ca="1" si="347"/>
        <v>0.6056206549208315</v>
      </c>
      <c r="J953">
        <f t="shared" ca="1" si="347"/>
        <v>0.64114744776762866</v>
      </c>
      <c r="K953">
        <f t="shared" ca="1" si="334"/>
        <v>28</v>
      </c>
      <c r="L953" s="5">
        <f t="shared" ca="1" si="335"/>
        <v>0.75347222222222254</v>
      </c>
      <c r="M953" s="27">
        <f t="shared" ca="1" si="348"/>
        <v>0.64522762310241832</v>
      </c>
      <c r="N953" s="27">
        <f t="shared" ca="1" si="348"/>
        <v>0.69548535917304677</v>
      </c>
      <c r="O953" s="8">
        <f t="shared" ca="1" si="336"/>
        <v>359</v>
      </c>
      <c r="P953" s="6">
        <f t="shared" ca="1" si="337"/>
        <v>0.24930555555555556</v>
      </c>
      <c r="Q953" s="5">
        <f t="shared" ca="1" si="338"/>
        <v>1.0027777777777782</v>
      </c>
      <c r="R953" s="27">
        <f t="shared" ca="1" si="349"/>
        <v>9.975390573068954E-2</v>
      </c>
      <c r="S953" s="27">
        <f t="shared" ca="1" si="349"/>
        <v>0.16730009496352471</v>
      </c>
      <c r="T953" s="27">
        <f t="shared" ca="1" si="339"/>
        <v>10</v>
      </c>
      <c r="U953" s="5">
        <f t="shared" ca="1" si="340"/>
        <v>1.0097222222222226</v>
      </c>
      <c r="V953" s="27">
        <f t="shared" ca="1" si="341"/>
        <v>424</v>
      </c>
      <c r="W953" s="35">
        <f t="shared" ca="1" si="342"/>
        <v>44198.009722222225</v>
      </c>
      <c r="X953" s="6" t="str">
        <f t="shared" ca="1" si="343"/>
        <v>Late</v>
      </c>
      <c r="Y953" s="6">
        <f t="shared" ca="1" si="344"/>
        <v>6.2500000058207661E-3</v>
      </c>
      <c r="Z953" s="8">
        <f t="shared" ca="1" si="328"/>
        <v>0</v>
      </c>
      <c r="AA953" s="8">
        <f t="shared" ca="1" si="345"/>
        <v>9</v>
      </c>
      <c r="AB953" s="8">
        <f t="shared" ca="1" si="329"/>
        <v>90</v>
      </c>
    </row>
    <row r="954" spans="1:28">
      <c r="A954" s="3">
        <v>0.71527777777777801</v>
      </c>
      <c r="B954" s="34">
        <v>44197.715277777781</v>
      </c>
      <c r="C954" s="8">
        <f t="shared" ca="1" si="346"/>
        <v>0.26785371786318346</v>
      </c>
      <c r="D954" s="8">
        <f t="shared" ca="1" si="346"/>
        <v>0.3744466154504783</v>
      </c>
      <c r="E954">
        <f t="shared" ca="1" si="330"/>
        <v>10</v>
      </c>
      <c r="F954" s="6">
        <f t="shared" ca="1" si="331"/>
        <v>6.9444444444444441E-3</v>
      </c>
      <c r="G954" t="str">
        <f t="shared" ca="1" si="332"/>
        <v>Late</v>
      </c>
      <c r="H954" s="5">
        <f t="shared" ca="1" si="333"/>
        <v>0.72222222222222243</v>
      </c>
      <c r="I954">
        <f t="shared" ca="1" si="347"/>
        <v>0.74534908829931346</v>
      </c>
      <c r="J954">
        <f t="shared" ca="1" si="347"/>
        <v>0.45929128040791312</v>
      </c>
      <c r="K954">
        <f t="shared" ca="1" si="334"/>
        <v>22</v>
      </c>
      <c r="L954" s="5">
        <f t="shared" ca="1" si="335"/>
        <v>0.73750000000000016</v>
      </c>
      <c r="M954" s="27">
        <f t="shared" ca="1" si="348"/>
        <v>0.48825101410710581</v>
      </c>
      <c r="N954" s="27">
        <f t="shared" ca="1" si="348"/>
        <v>0.95674392483322102</v>
      </c>
      <c r="O954" s="8">
        <f t="shared" ca="1" si="336"/>
        <v>391</v>
      </c>
      <c r="P954" s="6">
        <f t="shared" ca="1" si="337"/>
        <v>0.27152777777777776</v>
      </c>
      <c r="Q954" s="5">
        <f t="shared" ca="1" si="338"/>
        <v>1.0090277777777779</v>
      </c>
      <c r="R954" s="27">
        <f t="shared" ca="1" si="349"/>
        <v>0.31891590484184862</v>
      </c>
      <c r="S954" s="27">
        <f t="shared" ca="1" si="349"/>
        <v>0.50342013933988417</v>
      </c>
      <c r="T954" s="27">
        <f t="shared" ca="1" si="339"/>
        <v>21</v>
      </c>
      <c r="U954" s="5">
        <f t="shared" ca="1" si="340"/>
        <v>1.0236111111111112</v>
      </c>
      <c r="V954" s="27">
        <f t="shared" ca="1" si="341"/>
        <v>444</v>
      </c>
      <c r="W954" s="35">
        <f t="shared" ca="1" si="342"/>
        <v>44198.023611111115</v>
      </c>
      <c r="X954" s="6" t="str">
        <f t="shared" ca="1" si="343"/>
        <v>Late</v>
      </c>
      <c r="Y954" s="6">
        <f t="shared" ca="1" si="344"/>
        <v>2.0138888896326534E-2</v>
      </c>
      <c r="Z954" s="8">
        <f t="shared" ca="1" si="328"/>
        <v>0</v>
      </c>
      <c r="AA954" s="8">
        <f t="shared" ca="1" si="345"/>
        <v>29</v>
      </c>
      <c r="AB954" s="8">
        <f t="shared" ca="1" si="329"/>
        <v>290</v>
      </c>
    </row>
    <row r="955" spans="1:28">
      <c r="A955" s="11">
        <v>0.71527777777777801</v>
      </c>
      <c r="B955" s="34">
        <v>44197.715277777781</v>
      </c>
      <c r="C955" s="8">
        <f t="shared" ca="1" si="346"/>
        <v>0.73842625524010186</v>
      </c>
      <c r="D955" s="8">
        <f t="shared" ca="1" si="346"/>
        <v>0.64887858787176511</v>
      </c>
      <c r="E955">
        <f t="shared" ca="1" si="330"/>
        <v>-3</v>
      </c>
      <c r="F955" s="6">
        <f t="shared" ca="1" si="331"/>
        <v>2.0833333333333333E-3</v>
      </c>
      <c r="G955" t="str">
        <f t="shared" ca="1" si="332"/>
        <v>Early Departure</v>
      </c>
      <c r="H955" s="5">
        <f t="shared" ca="1" si="333"/>
        <v>0.71319444444444469</v>
      </c>
      <c r="I955">
        <f t="shared" ca="1" si="347"/>
        <v>0.22344836344768759</v>
      </c>
      <c r="J955">
        <f t="shared" ca="1" si="347"/>
        <v>0.3976807359372857</v>
      </c>
      <c r="K955">
        <f t="shared" ca="1" si="334"/>
        <v>20</v>
      </c>
      <c r="L955" s="5">
        <f t="shared" ca="1" si="335"/>
        <v>0.72708333333333353</v>
      </c>
      <c r="M955" s="27">
        <f t="shared" ca="1" si="348"/>
        <v>0.77782081897751632</v>
      </c>
      <c r="N955" s="27">
        <f t="shared" ca="1" si="348"/>
        <v>0.42528003991089269</v>
      </c>
      <c r="O955" s="8">
        <f t="shared" ca="1" si="336"/>
        <v>340</v>
      </c>
      <c r="P955" s="6">
        <f t="shared" ca="1" si="337"/>
        <v>0.23611111111111113</v>
      </c>
      <c r="Q955" s="5">
        <f t="shared" ca="1" si="338"/>
        <v>0.96319444444444469</v>
      </c>
      <c r="R955" s="27">
        <f t="shared" ca="1" si="349"/>
        <v>0.19357034058978739</v>
      </c>
      <c r="S955" s="27">
        <f t="shared" ca="1" si="349"/>
        <v>0.67755867294043004</v>
      </c>
      <c r="T955" s="27">
        <f t="shared" ca="1" si="339"/>
        <v>28</v>
      </c>
      <c r="U955" s="5">
        <f t="shared" ca="1" si="340"/>
        <v>0.98263888888888917</v>
      </c>
      <c r="V955" s="27">
        <f t="shared" ca="1" si="341"/>
        <v>385</v>
      </c>
      <c r="W955" s="35">
        <f t="shared" ca="1" si="342"/>
        <v>44197.982638888891</v>
      </c>
      <c r="X955" s="6" t="str">
        <f t="shared" ca="1" si="343"/>
        <v>Early Arrival</v>
      </c>
      <c r="Y955" s="6">
        <f t="shared" ca="1" si="344"/>
        <v>2.0833333328482695E-2</v>
      </c>
      <c r="Z955" s="8">
        <f t="shared" ca="1" si="328"/>
        <v>0</v>
      </c>
      <c r="AA955" s="8">
        <f t="shared" ca="1" si="345"/>
        <v>30</v>
      </c>
      <c r="AB955" s="8">
        <f t="shared" ca="1" si="329"/>
        <v>-300</v>
      </c>
    </row>
    <row r="956" spans="1:28">
      <c r="A956" s="3">
        <v>0.71527777777777801</v>
      </c>
      <c r="B956" s="34">
        <v>44197.715277777781</v>
      </c>
      <c r="C956" s="8">
        <f t="shared" ca="1" si="346"/>
        <v>0.49305766875639523</v>
      </c>
      <c r="D956" s="8">
        <f t="shared" ca="1" si="346"/>
        <v>0.13889209193363805</v>
      </c>
      <c r="E956">
        <f t="shared" ca="1" si="330"/>
        <v>3</v>
      </c>
      <c r="F956" s="6">
        <f t="shared" ca="1" si="331"/>
        <v>2.0833333333333333E-3</v>
      </c>
      <c r="G956" t="str">
        <f t="shared" ca="1" si="332"/>
        <v>Late</v>
      </c>
      <c r="H956" s="5">
        <f t="shared" ca="1" si="333"/>
        <v>0.71736111111111134</v>
      </c>
      <c r="I956">
        <f t="shared" ca="1" si="347"/>
        <v>0.49319418969077422</v>
      </c>
      <c r="J956">
        <f t="shared" ca="1" si="347"/>
        <v>0.13497931383114348</v>
      </c>
      <c r="K956">
        <f t="shared" ca="1" si="334"/>
        <v>13</v>
      </c>
      <c r="L956" s="5">
        <f t="shared" ca="1" si="335"/>
        <v>0.72638888888888908</v>
      </c>
      <c r="M956" s="27">
        <f t="shared" ca="1" si="348"/>
        <v>0.39542314566037262</v>
      </c>
      <c r="N956" s="27">
        <f t="shared" ca="1" si="348"/>
        <v>0.94137296948288152</v>
      </c>
      <c r="O956" s="8">
        <f t="shared" ca="1" si="336"/>
        <v>388</v>
      </c>
      <c r="P956" s="6">
        <f t="shared" ca="1" si="337"/>
        <v>0.26944444444444443</v>
      </c>
      <c r="Q956" s="5">
        <f t="shared" ca="1" si="338"/>
        <v>0.99583333333333357</v>
      </c>
      <c r="R956" s="27">
        <f t="shared" ca="1" si="349"/>
        <v>0.73191161584878384</v>
      </c>
      <c r="S956" s="27">
        <f t="shared" ca="1" si="349"/>
        <v>0.36271713415778806</v>
      </c>
      <c r="T956" s="27">
        <f t="shared" ca="1" si="339"/>
        <v>16</v>
      </c>
      <c r="U956" s="5">
        <f t="shared" ca="1" si="340"/>
        <v>1.0069444444444446</v>
      </c>
      <c r="V956" s="27">
        <f t="shared" ca="1" si="341"/>
        <v>420</v>
      </c>
      <c r="W956" s="35">
        <f t="shared" ca="1" si="342"/>
        <v>44198.006944444445</v>
      </c>
      <c r="X956" s="6" t="str">
        <f t="shared" ca="1" si="343"/>
        <v>Late</v>
      </c>
      <c r="Y956" s="6">
        <f t="shared" ca="1" si="344"/>
        <v>3.4722222262644209E-3</v>
      </c>
      <c r="Z956" s="8">
        <f t="shared" ca="1" si="328"/>
        <v>0</v>
      </c>
      <c r="AA956" s="8">
        <f t="shared" ca="1" si="345"/>
        <v>5</v>
      </c>
      <c r="AB956" s="8">
        <f t="shared" ca="1" si="329"/>
        <v>50</v>
      </c>
    </row>
    <row r="957" spans="1:28">
      <c r="A957" s="11">
        <v>0.71527777777777801</v>
      </c>
      <c r="B957" s="34">
        <v>44197.715277777781</v>
      </c>
      <c r="C957" s="8">
        <f t="shared" ca="1" si="346"/>
        <v>0.199085383222534</v>
      </c>
      <c r="D957" s="8">
        <f t="shared" ca="1" si="346"/>
        <v>0.20891668385216144</v>
      </c>
      <c r="E957">
        <f t="shared" ca="1" si="330"/>
        <v>5</v>
      </c>
      <c r="F957" s="6">
        <f t="shared" ca="1" si="331"/>
        <v>3.472222222222222E-3</v>
      </c>
      <c r="G957" t="str">
        <f t="shared" ca="1" si="332"/>
        <v>Late</v>
      </c>
      <c r="H957" s="5">
        <f t="shared" ca="1" si="333"/>
        <v>0.71875000000000022</v>
      </c>
      <c r="I957">
        <f t="shared" ca="1" si="347"/>
        <v>0.63784350998350892</v>
      </c>
      <c r="J957">
        <f t="shared" ca="1" si="347"/>
        <v>3.850579912274521E-2</v>
      </c>
      <c r="K957">
        <f t="shared" ca="1" si="334"/>
        <v>11</v>
      </c>
      <c r="L957" s="5">
        <f t="shared" ca="1" si="335"/>
        <v>0.72638888888888908</v>
      </c>
      <c r="M957" s="27">
        <f t="shared" ca="1" si="348"/>
        <v>0.5595580999233376</v>
      </c>
      <c r="N957" s="27">
        <f t="shared" ca="1" si="348"/>
        <v>7.7236500802083885E-2</v>
      </c>
      <c r="O957" s="8">
        <f t="shared" ca="1" si="336"/>
        <v>320</v>
      </c>
      <c r="P957" s="6">
        <f t="shared" ca="1" si="337"/>
        <v>0.22222222222222221</v>
      </c>
      <c r="Q957" s="5">
        <f t="shared" ca="1" si="338"/>
        <v>0.94861111111111129</v>
      </c>
      <c r="R957" s="27">
        <f t="shared" ca="1" si="349"/>
        <v>4.6200958737114606E-2</v>
      </c>
      <c r="S957" s="27">
        <f t="shared" ca="1" si="349"/>
        <v>0.84771101498862977</v>
      </c>
      <c r="T957" s="27">
        <f t="shared" ca="1" si="339"/>
        <v>17</v>
      </c>
      <c r="U957" s="5">
        <f t="shared" ca="1" si="340"/>
        <v>0.96041666666666681</v>
      </c>
      <c r="V957" s="27">
        <f t="shared" ca="1" si="341"/>
        <v>353</v>
      </c>
      <c r="W957" s="35">
        <f t="shared" ca="1" si="342"/>
        <v>44197.960416666669</v>
      </c>
      <c r="X957" s="6" t="str">
        <f t="shared" ca="1" si="343"/>
        <v>Early Arrival</v>
      </c>
      <c r="Y957" s="6">
        <f t="shared" ca="1" si="344"/>
        <v>4.3055555550381541E-2</v>
      </c>
      <c r="Z957" s="8">
        <f t="shared" ca="1" si="328"/>
        <v>1</v>
      </c>
      <c r="AA957" s="8">
        <f t="shared" ca="1" si="345"/>
        <v>2</v>
      </c>
      <c r="AB957" s="8">
        <f t="shared" ca="1" si="329"/>
        <v>320</v>
      </c>
    </row>
    <row r="958" spans="1:28">
      <c r="A958" s="3">
        <v>0.71527777777777801</v>
      </c>
      <c r="B958" s="34">
        <v>44197.715277777781</v>
      </c>
      <c r="C958" s="8">
        <f t="shared" ca="1" si="346"/>
        <v>0.14438066605872724</v>
      </c>
      <c r="D958" s="8">
        <f t="shared" ca="1" si="346"/>
        <v>0.49536813609326891</v>
      </c>
      <c r="E958">
        <f t="shared" ca="1" si="330"/>
        <v>15</v>
      </c>
      <c r="F958" s="6">
        <f t="shared" ca="1" si="331"/>
        <v>1.0416666666666666E-2</v>
      </c>
      <c r="G958" t="str">
        <f t="shared" ca="1" si="332"/>
        <v>Late</v>
      </c>
      <c r="H958" s="5">
        <f t="shared" ca="1" si="333"/>
        <v>0.72569444444444464</v>
      </c>
      <c r="I958">
        <f t="shared" ca="1" si="347"/>
        <v>0.43200228585773703</v>
      </c>
      <c r="J958">
        <f t="shared" ca="1" si="347"/>
        <v>0.34573952497993654</v>
      </c>
      <c r="K958">
        <f t="shared" ca="1" si="334"/>
        <v>19</v>
      </c>
      <c r="L958" s="5">
        <f t="shared" ca="1" si="335"/>
        <v>0.73888888888888904</v>
      </c>
      <c r="M958" s="27">
        <f t="shared" ca="1" si="348"/>
        <v>9.190233812374482E-2</v>
      </c>
      <c r="N958" s="27">
        <f t="shared" ca="1" si="348"/>
        <v>0.22916545516576736</v>
      </c>
      <c r="O958" s="8">
        <f t="shared" ca="1" si="336"/>
        <v>328</v>
      </c>
      <c r="P958" s="6">
        <f t="shared" ca="1" si="337"/>
        <v>0.22777777777777777</v>
      </c>
      <c r="Q958" s="5">
        <f t="shared" ca="1" si="338"/>
        <v>0.96666666666666679</v>
      </c>
      <c r="R958" s="27">
        <f t="shared" ca="1" si="349"/>
        <v>0.77975108160135564</v>
      </c>
      <c r="S958" s="27">
        <f t="shared" ca="1" si="349"/>
        <v>0.98791248740317272</v>
      </c>
      <c r="T958" s="27">
        <f t="shared" ca="1" si="339"/>
        <v>51</v>
      </c>
      <c r="U958" s="5">
        <f t="shared" ca="1" si="340"/>
        <v>1.0020833333333334</v>
      </c>
      <c r="V958" s="27">
        <f t="shared" ca="1" si="341"/>
        <v>413</v>
      </c>
      <c r="W958" s="35">
        <f t="shared" ca="1" si="342"/>
        <v>44198.00208333334</v>
      </c>
      <c r="X958" s="6" t="str">
        <f t="shared" ca="1" si="343"/>
        <v>Early Arrival</v>
      </c>
      <c r="Y958" s="6">
        <f t="shared" ca="1" si="344"/>
        <v>1.3888888788642362E-3</v>
      </c>
      <c r="Z958" s="8">
        <f t="shared" ca="1" si="328"/>
        <v>0</v>
      </c>
      <c r="AA958" s="8">
        <f t="shared" ca="1" si="345"/>
        <v>2</v>
      </c>
      <c r="AB958" s="8">
        <f t="shared" ca="1" si="329"/>
        <v>-20</v>
      </c>
    </row>
    <row r="959" spans="1:28">
      <c r="A959" s="11">
        <v>0.71527777777777801</v>
      </c>
      <c r="B959" s="34">
        <v>44197.715277777781</v>
      </c>
      <c r="C959" s="8">
        <f t="shared" ca="1" si="346"/>
        <v>0.74173111449438278</v>
      </c>
      <c r="D959" s="8">
        <f t="shared" ca="1" si="346"/>
        <v>0.86908820341737558</v>
      </c>
      <c r="E959">
        <f t="shared" ca="1" si="330"/>
        <v>-6</v>
      </c>
      <c r="F959" s="6">
        <f t="shared" ca="1" si="331"/>
        <v>4.1666666666666666E-3</v>
      </c>
      <c r="G959" t="str">
        <f t="shared" ca="1" si="332"/>
        <v>Early Departure</v>
      </c>
      <c r="H959" s="5">
        <f t="shared" ca="1" si="333"/>
        <v>0.71111111111111136</v>
      </c>
      <c r="I959">
        <f t="shared" ca="1" si="347"/>
        <v>0.33446396131900513</v>
      </c>
      <c r="J959">
        <f t="shared" ca="1" si="347"/>
        <v>0.53545078075294716</v>
      </c>
      <c r="K959">
        <f t="shared" ca="1" si="334"/>
        <v>25</v>
      </c>
      <c r="L959" s="5">
        <f t="shared" ca="1" si="335"/>
        <v>0.72847222222222252</v>
      </c>
      <c r="M959" s="27">
        <f t="shared" ca="1" si="348"/>
        <v>0.69425476257061169</v>
      </c>
      <c r="N959" s="27">
        <f t="shared" ca="1" si="348"/>
        <v>0.7686964876857042</v>
      </c>
      <c r="O959" s="8">
        <f t="shared" ca="1" si="336"/>
        <v>366</v>
      </c>
      <c r="P959" s="6">
        <f t="shared" ca="1" si="337"/>
        <v>0.25416666666666665</v>
      </c>
      <c r="Q959" s="5">
        <f t="shared" ca="1" si="338"/>
        <v>0.98263888888888917</v>
      </c>
      <c r="R959" s="27">
        <f t="shared" ca="1" si="349"/>
        <v>7.5923929912743882E-2</v>
      </c>
      <c r="S959" s="27">
        <f t="shared" ca="1" si="349"/>
        <v>0.16824768926292355</v>
      </c>
      <c r="T959" s="27">
        <f t="shared" ca="1" si="339"/>
        <v>10</v>
      </c>
      <c r="U959" s="5">
        <f t="shared" ca="1" si="340"/>
        <v>0.98958333333333359</v>
      </c>
      <c r="V959" s="27">
        <f t="shared" ca="1" si="341"/>
        <v>395</v>
      </c>
      <c r="W959" s="35">
        <f t="shared" ca="1" si="342"/>
        <v>44197.989583333336</v>
      </c>
      <c r="X959" s="6" t="str">
        <f t="shared" ca="1" si="343"/>
        <v>Early Arrival</v>
      </c>
      <c r="Y959" s="6">
        <f t="shared" ca="1" si="344"/>
        <v>1.3888888883229811E-2</v>
      </c>
      <c r="Z959" s="8">
        <f t="shared" ca="1" si="328"/>
        <v>0</v>
      </c>
      <c r="AA959" s="8">
        <f t="shared" ca="1" si="345"/>
        <v>20</v>
      </c>
      <c r="AB959" s="8">
        <f t="shared" ca="1" si="329"/>
        <v>-200</v>
      </c>
    </row>
    <row r="960" spans="1:28">
      <c r="A960" s="3">
        <v>0.71527777777777801</v>
      </c>
      <c r="B960" s="34">
        <v>44197.715277777781</v>
      </c>
      <c r="C960" s="8">
        <f t="shared" ca="1" si="346"/>
        <v>0.78924674225601643</v>
      </c>
      <c r="D960" s="8">
        <f t="shared" ca="1" si="346"/>
        <v>0.25068778990430463</v>
      </c>
      <c r="E960">
        <f t="shared" ca="1" si="330"/>
        <v>-1</v>
      </c>
      <c r="F960" s="6">
        <f t="shared" ca="1" si="331"/>
        <v>6.9444444444444447E-4</v>
      </c>
      <c r="G960" t="str">
        <f t="shared" ca="1" si="332"/>
        <v>Early Departure</v>
      </c>
      <c r="H960" s="5">
        <f t="shared" ca="1" si="333"/>
        <v>0.71458333333333357</v>
      </c>
      <c r="I960">
        <f t="shared" ca="1" si="347"/>
        <v>0.39140749229692606</v>
      </c>
      <c r="J960">
        <f t="shared" ca="1" si="347"/>
        <v>0.64834915161007312</v>
      </c>
      <c r="K960">
        <f t="shared" ca="1" si="334"/>
        <v>28</v>
      </c>
      <c r="L960" s="5">
        <f t="shared" ca="1" si="335"/>
        <v>0.73402777777777806</v>
      </c>
      <c r="M960" s="27">
        <f t="shared" ca="1" si="348"/>
        <v>0.14222646242466275</v>
      </c>
      <c r="N960" s="27">
        <f t="shared" ca="1" si="348"/>
        <v>0.84785006364843551</v>
      </c>
      <c r="O960" s="8">
        <f t="shared" ca="1" si="336"/>
        <v>356</v>
      </c>
      <c r="P960" s="6">
        <f t="shared" ca="1" si="337"/>
        <v>0.24722222222222223</v>
      </c>
      <c r="Q960" s="5">
        <f t="shared" ca="1" si="338"/>
        <v>0.98125000000000029</v>
      </c>
      <c r="R960" s="27">
        <f t="shared" ca="1" si="349"/>
        <v>4.2770927694997241E-3</v>
      </c>
      <c r="S960" s="27">
        <f t="shared" ca="1" si="349"/>
        <v>0.69874494431468093</v>
      </c>
      <c r="T960" s="27">
        <f t="shared" ca="1" si="339"/>
        <v>16</v>
      </c>
      <c r="U960" s="5">
        <f t="shared" ca="1" si="340"/>
        <v>0.99236111111111136</v>
      </c>
      <c r="V960" s="27">
        <f t="shared" ca="1" si="341"/>
        <v>399</v>
      </c>
      <c r="W960" s="35">
        <f t="shared" ca="1" si="342"/>
        <v>44197.992361111115</v>
      </c>
      <c r="X960" s="6" t="str">
        <f t="shared" ca="1" si="343"/>
        <v>Early Arrival</v>
      </c>
      <c r="Y960" s="6">
        <f t="shared" ca="1" si="344"/>
        <v>1.1111111103673466E-2</v>
      </c>
      <c r="Z960" s="8">
        <f t="shared" ca="1" si="328"/>
        <v>0</v>
      </c>
      <c r="AA960" s="8">
        <f t="shared" ca="1" si="345"/>
        <v>16</v>
      </c>
      <c r="AB960" s="8">
        <f t="shared" ca="1" si="329"/>
        <v>-160</v>
      </c>
    </row>
    <row r="961" spans="1:28">
      <c r="A961" s="11">
        <v>0.71527777777777801</v>
      </c>
      <c r="B961" s="34">
        <v>44197.715277777781</v>
      </c>
      <c r="C961" s="8">
        <f t="shared" ca="1" si="346"/>
        <v>0.27569810139581186</v>
      </c>
      <c r="D961" s="8">
        <f t="shared" ca="1" si="346"/>
        <v>0.80169687495776809</v>
      </c>
      <c r="E961">
        <f t="shared" ca="1" si="330"/>
        <v>35</v>
      </c>
      <c r="F961" s="6">
        <f t="shared" ca="1" si="331"/>
        <v>2.4305555555555556E-2</v>
      </c>
      <c r="G961" t="str">
        <f t="shared" ca="1" si="332"/>
        <v>Late</v>
      </c>
      <c r="H961" s="5">
        <f t="shared" ca="1" si="333"/>
        <v>0.73958333333333359</v>
      </c>
      <c r="I961">
        <f t="shared" ca="1" si="347"/>
        <v>0.85195452018241147</v>
      </c>
      <c r="J961">
        <f t="shared" ca="1" si="347"/>
        <v>0.2503106173214501</v>
      </c>
      <c r="K961">
        <f t="shared" ca="1" si="334"/>
        <v>16</v>
      </c>
      <c r="L961" s="5">
        <f t="shared" ca="1" si="335"/>
        <v>0.75069444444444466</v>
      </c>
      <c r="M961" s="27">
        <f t="shared" ca="1" si="348"/>
        <v>0.71095577374244334</v>
      </c>
      <c r="N961" s="27">
        <f t="shared" ca="1" si="348"/>
        <v>0.85823342648435086</v>
      </c>
      <c r="O961" s="8">
        <f t="shared" ca="1" si="336"/>
        <v>375</v>
      </c>
      <c r="P961" s="6">
        <f t="shared" ca="1" si="337"/>
        <v>0.26041666666666669</v>
      </c>
      <c r="Q961" s="5">
        <f t="shared" ca="1" si="338"/>
        <v>1.0111111111111113</v>
      </c>
      <c r="R961" s="27">
        <f t="shared" ca="1" si="349"/>
        <v>0.45950062901732081</v>
      </c>
      <c r="S961" s="27">
        <f t="shared" ca="1" si="349"/>
        <v>0.77071722256720576</v>
      </c>
      <c r="T961" s="27">
        <f t="shared" ca="1" si="339"/>
        <v>32</v>
      </c>
      <c r="U961" s="5">
        <f t="shared" ca="1" si="340"/>
        <v>1.0333333333333334</v>
      </c>
      <c r="V961" s="27">
        <f t="shared" ca="1" si="341"/>
        <v>458</v>
      </c>
      <c r="W961" s="35">
        <f t="shared" ca="1" si="342"/>
        <v>44198.03333333334</v>
      </c>
      <c r="X961" s="6" t="str">
        <f t="shared" ca="1" si="343"/>
        <v>Late</v>
      </c>
      <c r="Y961" s="6">
        <f t="shared" ca="1" si="344"/>
        <v>2.9861111121135764E-2</v>
      </c>
      <c r="Z961" s="8">
        <f t="shared" ca="1" si="328"/>
        <v>0</v>
      </c>
      <c r="AA961" s="8">
        <f t="shared" ca="1" si="345"/>
        <v>43</v>
      </c>
      <c r="AB961" s="8">
        <f t="shared" ca="1" si="329"/>
        <v>430</v>
      </c>
    </row>
    <row r="962" spans="1:28">
      <c r="A962" s="3">
        <v>0.71527777777777801</v>
      </c>
      <c r="B962" s="34">
        <v>44197.715277777781</v>
      </c>
      <c r="C962" s="8">
        <f t="shared" ca="1" si="346"/>
        <v>0.28180969873752837</v>
      </c>
      <c r="D962" s="8">
        <f t="shared" ca="1" si="346"/>
        <v>0.54459957624965816</v>
      </c>
      <c r="E962">
        <f t="shared" ca="1" si="330"/>
        <v>17</v>
      </c>
      <c r="F962" s="6">
        <f t="shared" ca="1" si="331"/>
        <v>1.1805555555555555E-2</v>
      </c>
      <c r="G962" t="str">
        <f t="shared" ca="1" si="332"/>
        <v>Late</v>
      </c>
      <c r="H962" s="5">
        <f t="shared" ca="1" si="333"/>
        <v>0.72708333333333353</v>
      </c>
      <c r="I962">
        <f t="shared" ca="1" si="347"/>
        <v>0.56162226595378206</v>
      </c>
      <c r="J962">
        <f t="shared" ca="1" si="347"/>
        <v>0.10667203007747783</v>
      </c>
      <c r="K962">
        <f t="shared" ca="1" si="334"/>
        <v>13</v>
      </c>
      <c r="L962" s="5">
        <f t="shared" ca="1" si="335"/>
        <v>0.73611111111111127</v>
      </c>
      <c r="M962" s="27">
        <f t="shared" ca="1" si="348"/>
        <v>0.76778461459610781</v>
      </c>
      <c r="N962" s="27">
        <f t="shared" ca="1" si="348"/>
        <v>4.5874515705499386E-2</v>
      </c>
      <c r="O962" s="8">
        <f t="shared" ca="1" si="336"/>
        <v>319</v>
      </c>
      <c r="P962" s="6">
        <f t="shared" ca="1" si="337"/>
        <v>0.22152777777777777</v>
      </c>
      <c r="Q962" s="5">
        <f t="shared" ca="1" si="338"/>
        <v>0.95763888888888904</v>
      </c>
      <c r="R962" s="27">
        <f t="shared" ca="1" si="349"/>
        <v>0.44751619324877301</v>
      </c>
      <c r="S962" s="27">
        <f t="shared" ca="1" si="349"/>
        <v>4.3852598721385583E-2</v>
      </c>
      <c r="T962" s="27">
        <f t="shared" ca="1" si="339"/>
        <v>7</v>
      </c>
      <c r="U962" s="5">
        <f t="shared" ca="1" si="340"/>
        <v>0.96250000000000013</v>
      </c>
      <c r="V962" s="27">
        <f t="shared" ca="1" si="341"/>
        <v>356</v>
      </c>
      <c r="W962" s="35">
        <f t="shared" ca="1" si="342"/>
        <v>44197.962500000001</v>
      </c>
      <c r="X962" s="6" t="str">
        <f t="shared" ca="1" si="343"/>
        <v>Early Arrival</v>
      </c>
      <c r="Y962" s="6">
        <f t="shared" ca="1" si="344"/>
        <v>4.0972222217533272E-2</v>
      </c>
      <c r="Z962" s="8">
        <f t="shared" ca="1" si="328"/>
        <v>0</v>
      </c>
      <c r="AA962" s="8">
        <f t="shared" ca="1" si="345"/>
        <v>59</v>
      </c>
      <c r="AB962" s="8">
        <f t="shared" ca="1" si="329"/>
        <v>290</v>
      </c>
    </row>
    <row r="963" spans="1:28">
      <c r="A963" s="11">
        <v>0.71527777777777801</v>
      </c>
      <c r="B963" s="34">
        <v>44197.715277777781</v>
      </c>
      <c r="C963" s="8">
        <f t="shared" ca="1" si="346"/>
        <v>0.94219093562390099</v>
      </c>
      <c r="D963" s="8">
        <f t="shared" ca="1" si="346"/>
        <v>0.87526085774911466</v>
      </c>
      <c r="E963">
        <f t="shared" ca="1" si="330"/>
        <v>0</v>
      </c>
      <c r="F963" s="6">
        <f t="shared" ca="1" si="331"/>
        <v>0</v>
      </c>
      <c r="G963" t="str">
        <f t="shared" ca="1" si="332"/>
        <v>On Time</v>
      </c>
      <c r="H963" s="5">
        <f t="shared" ca="1" si="333"/>
        <v>0.71527777777777801</v>
      </c>
      <c r="I963">
        <f t="shared" ca="1" si="347"/>
        <v>0.62161735305658672</v>
      </c>
      <c r="J963">
        <f t="shared" ca="1" si="347"/>
        <v>0.38162642631530197</v>
      </c>
      <c r="K963">
        <f t="shared" ca="1" si="334"/>
        <v>20</v>
      </c>
      <c r="L963" s="5">
        <f t="shared" ca="1" si="335"/>
        <v>0.72916666666666685</v>
      </c>
      <c r="M963" s="27">
        <f t="shared" ca="1" si="348"/>
        <v>0.88755780651462168</v>
      </c>
      <c r="N963" s="27">
        <f t="shared" ca="1" si="348"/>
        <v>0.5126401748551761</v>
      </c>
      <c r="O963" s="8">
        <f t="shared" ca="1" si="336"/>
        <v>345</v>
      </c>
      <c r="P963" s="6">
        <f t="shared" ca="1" si="337"/>
        <v>0.23958333333333334</v>
      </c>
      <c r="Q963" s="5">
        <f t="shared" ca="1" si="338"/>
        <v>0.96875000000000022</v>
      </c>
      <c r="R963" s="27">
        <f t="shared" ca="1" si="349"/>
        <v>0.58618869120666917</v>
      </c>
      <c r="S963" s="27">
        <f t="shared" ca="1" si="349"/>
        <v>0.50543598691848945</v>
      </c>
      <c r="T963" s="27">
        <f t="shared" ca="1" si="339"/>
        <v>21</v>
      </c>
      <c r="U963" s="5">
        <f t="shared" ca="1" si="340"/>
        <v>0.9833333333333335</v>
      </c>
      <c r="V963" s="27">
        <f t="shared" ca="1" si="341"/>
        <v>386</v>
      </c>
      <c r="W963" s="35">
        <f t="shared" ca="1" si="342"/>
        <v>44197.983333333337</v>
      </c>
      <c r="X963" s="6" t="str">
        <f t="shared" ca="1" si="343"/>
        <v>Early Arrival</v>
      </c>
      <c r="Y963" s="6">
        <f t="shared" ca="1" si="344"/>
        <v>2.0138888881774619E-2</v>
      </c>
      <c r="Z963" s="8">
        <f t="shared" ref="Z963:Z1000" ca="1" si="350">HOUR(Y963)</f>
        <v>0</v>
      </c>
      <c r="AA963" s="8">
        <f t="shared" ca="1" si="345"/>
        <v>29</v>
      </c>
      <c r="AB963" s="8">
        <f t="shared" ref="AB963:AB1000" ca="1" si="351">IF(X963="Early Arrival",IF(((Z963*60)+AA963)&lt;=$AF$5,((Z963*60)+AA963)*(-$AF$8),(((Z963*60)+AA963)-$AF$5)*$AF$6),((Z963*60)+AA963)*($AF$8))</f>
        <v>-290</v>
      </c>
    </row>
    <row r="964" spans="1:28">
      <c r="A964" s="3">
        <v>0.71527777777777801</v>
      </c>
      <c r="B964" s="34">
        <v>44197.715277777781</v>
      </c>
      <c r="C964" s="8">
        <f t="shared" ca="1" si="346"/>
        <v>0.65442376911062872</v>
      </c>
      <c r="D964" s="8">
        <f t="shared" ca="1" si="346"/>
        <v>0.77825813861187654</v>
      </c>
      <c r="E964">
        <f t="shared" ca="1" si="330"/>
        <v>-5</v>
      </c>
      <c r="F964" s="6">
        <f t="shared" ca="1" si="331"/>
        <v>3.472222222222222E-3</v>
      </c>
      <c r="G964" t="str">
        <f t="shared" ca="1" si="332"/>
        <v>Early Departure</v>
      </c>
      <c r="H964" s="5">
        <f t="shared" ca="1" si="333"/>
        <v>0.7118055555555558</v>
      </c>
      <c r="I964">
        <f t="shared" ca="1" si="347"/>
        <v>0.25077500237302175</v>
      </c>
      <c r="J964">
        <f t="shared" ca="1" si="347"/>
        <v>0.25693755314200484</v>
      </c>
      <c r="K964">
        <f t="shared" ca="1" si="334"/>
        <v>16</v>
      </c>
      <c r="L964" s="5">
        <f t="shared" ca="1" si="335"/>
        <v>0.72291666666666687</v>
      </c>
      <c r="M964" s="27">
        <f t="shared" ca="1" si="348"/>
        <v>4.7367802159367201E-2</v>
      </c>
      <c r="N964" s="27">
        <f t="shared" ca="1" si="348"/>
        <v>0.27099144386366136</v>
      </c>
      <c r="O964" s="8">
        <f t="shared" ca="1" si="336"/>
        <v>330</v>
      </c>
      <c r="P964" s="6">
        <f t="shared" ca="1" si="337"/>
        <v>0.22916666666666666</v>
      </c>
      <c r="Q964" s="5">
        <f t="shared" ca="1" si="338"/>
        <v>0.9520833333333335</v>
      </c>
      <c r="R964" s="27">
        <f t="shared" ca="1" si="349"/>
        <v>2.2219911359720346E-2</v>
      </c>
      <c r="S964" s="27">
        <f t="shared" ca="1" si="349"/>
        <v>0.46975333332476898</v>
      </c>
      <c r="T964" s="27">
        <f t="shared" ca="1" si="339"/>
        <v>14</v>
      </c>
      <c r="U964" s="5">
        <f t="shared" ca="1" si="340"/>
        <v>0.96180555555555569</v>
      </c>
      <c r="V964" s="27">
        <f t="shared" ca="1" si="341"/>
        <v>355</v>
      </c>
      <c r="W964" s="35">
        <f t="shared" ca="1" si="342"/>
        <v>44197.961805555562</v>
      </c>
      <c r="X964" s="6" t="str">
        <f t="shared" ca="1" si="343"/>
        <v>Early Arrival</v>
      </c>
      <c r="Y964" s="6">
        <f t="shared" ca="1" si="344"/>
        <v>4.166666665696539E-2</v>
      </c>
      <c r="Z964" s="8">
        <f t="shared" ca="1" si="350"/>
        <v>1</v>
      </c>
      <c r="AA964" s="8">
        <f t="shared" ca="1" si="345"/>
        <v>0</v>
      </c>
      <c r="AB964" s="8">
        <f t="shared" ca="1" si="351"/>
        <v>300</v>
      </c>
    </row>
    <row r="965" spans="1:28">
      <c r="A965" s="11">
        <v>0.71527777777777801</v>
      </c>
      <c r="B965" s="34">
        <v>44197.715277777781</v>
      </c>
      <c r="C965" s="8">
        <f t="shared" ca="1" si="346"/>
        <v>0.83805692598948711</v>
      </c>
      <c r="D965" s="8">
        <f t="shared" ca="1" si="346"/>
        <v>0.20833529866922551</v>
      </c>
      <c r="E965">
        <f t="shared" ca="1" si="330"/>
        <v>-1</v>
      </c>
      <c r="F965" s="6">
        <f t="shared" ca="1" si="331"/>
        <v>6.9444444444444447E-4</v>
      </c>
      <c r="G965" t="str">
        <f t="shared" ca="1" si="332"/>
        <v>Early Departure</v>
      </c>
      <c r="H965" s="5">
        <f t="shared" ca="1" si="333"/>
        <v>0.71458333333333357</v>
      </c>
      <c r="I965">
        <f t="shared" ca="1" si="347"/>
        <v>0.52435862876942751</v>
      </c>
      <c r="J965">
        <f t="shared" ca="1" si="347"/>
        <v>0.94508973653846784</v>
      </c>
      <c r="K965">
        <f t="shared" ca="1" si="334"/>
        <v>45</v>
      </c>
      <c r="L965" s="5">
        <f t="shared" ca="1" si="335"/>
        <v>0.74583333333333357</v>
      </c>
      <c r="M965" s="27">
        <f t="shared" ca="1" si="348"/>
        <v>0.69010039983448523</v>
      </c>
      <c r="N965" s="27">
        <f t="shared" ca="1" si="348"/>
        <v>5.9761114672972626E-2</v>
      </c>
      <c r="O965" s="8">
        <f t="shared" ca="1" si="336"/>
        <v>320</v>
      </c>
      <c r="P965" s="6">
        <f t="shared" ca="1" si="337"/>
        <v>0.22222222222222221</v>
      </c>
      <c r="Q965" s="5">
        <f t="shared" ca="1" si="338"/>
        <v>0.96805555555555578</v>
      </c>
      <c r="R965" s="27">
        <f t="shared" ca="1" si="349"/>
        <v>0.89965446835244711</v>
      </c>
      <c r="S965" s="27">
        <f t="shared" ca="1" si="349"/>
        <v>0.69591123027526425</v>
      </c>
      <c r="T965" s="27">
        <f t="shared" ca="1" si="339"/>
        <v>28</v>
      </c>
      <c r="U965" s="5">
        <f t="shared" ca="1" si="340"/>
        <v>0.98750000000000027</v>
      </c>
      <c r="V965" s="27">
        <f t="shared" ca="1" si="341"/>
        <v>392</v>
      </c>
      <c r="W965" s="35">
        <f t="shared" ca="1" si="342"/>
        <v>44197.987500000003</v>
      </c>
      <c r="X965" s="6" t="str">
        <f t="shared" ca="1" si="343"/>
        <v>Early Arrival</v>
      </c>
      <c r="Y965" s="6">
        <f t="shared" ca="1" si="344"/>
        <v>1.597222221607808E-2</v>
      </c>
      <c r="Z965" s="8">
        <f t="shared" ca="1" si="350"/>
        <v>0</v>
      </c>
      <c r="AA965" s="8">
        <f t="shared" ca="1" si="345"/>
        <v>23</v>
      </c>
      <c r="AB965" s="8">
        <f t="shared" ca="1" si="351"/>
        <v>-230</v>
      </c>
    </row>
    <row r="966" spans="1:28">
      <c r="A966" s="3">
        <v>0.71527777777777801</v>
      </c>
      <c r="B966" s="34">
        <v>44197.715277777781</v>
      </c>
      <c r="C966" s="8">
        <f t="shared" ca="1" si="346"/>
        <v>0.80496378320484419</v>
      </c>
      <c r="D966" s="8">
        <f t="shared" ca="1" si="346"/>
        <v>0.45654293220973352</v>
      </c>
      <c r="E966">
        <f t="shared" ca="1" si="330"/>
        <v>-2</v>
      </c>
      <c r="F966" s="6">
        <f t="shared" ca="1" si="331"/>
        <v>1.3888888888888889E-3</v>
      </c>
      <c r="G966" t="str">
        <f t="shared" ca="1" si="332"/>
        <v>Early Departure</v>
      </c>
      <c r="H966" s="5">
        <f t="shared" ca="1" si="333"/>
        <v>0.71388888888888913</v>
      </c>
      <c r="I966">
        <f t="shared" ca="1" si="347"/>
        <v>0.91380883562418069</v>
      </c>
      <c r="J966">
        <f t="shared" ca="1" si="347"/>
        <v>0.19213428139216426</v>
      </c>
      <c r="K966">
        <f t="shared" ca="1" si="334"/>
        <v>15</v>
      </c>
      <c r="L966" s="5">
        <f t="shared" ca="1" si="335"/>
        <v>0.72430555555555576</v>
      </c>
      <c r="M966" s="27">
        <f t="shared" ca="1" si="348"/>
        <v>0.99068044550823553</v>
      </c>
      <c r="N966" s="27">
        <f t="shared" ca="1" si="348"/>
        <v>0.87919608237060731</v>
      </c>
      <c r="O966" s="8">
        <f t="shared" ca="1" si="336"/>
        <v>378</v>
      </c>
      <c r="P966" s="6">
        <f t="shared" ca="1" si="337"/>
        <v>0.26250000000000001</v>
      </c>
      <c r="Q966" s="5">
        <f t="shared" ca="1" si="338"/>
        <v>0.98680555555555571</v>
      </c>
      <c r="R966" s="27">
        <f t="shared" ca="1" si="349"/>
        <v>0.52799852482477927</v>
      </c>
      <c r="S966" s="27">
        <f t="shared" ca="1" si="349"/>
        <v>0.59500842703439616</v>
      </c>
      <c r="T966" s="27">
        <f t="shared" ca="1" si="339"/>
        <v>24</v>
      </c>
      <c r="U966" s="5">
        <f t="shared" ca="1" si="340"/>
        <v>1.0034722222222223</v>
      </c>
      <c r="V966" s="27">
        <f t="shared" ca="1" si="341"/>
        <v>415</v>
      </c>
      <c r="W966" s="35">
        <f t="shared" ca="1" si="342"/>
        <v>44198.003472222226</v>
      </c>
      <c r="X966" s="6" t="str">
        <f t="shared" ca="1" si="343"/>
        <v>On Time</v>
      </c>
      <c r="Y966" s="6">
        <f t="shared" ca="1" si="344"/>
        <v>0</v>
      </c>
      <c r="Z966" s="8">
        <f t="shared" ca="1" si="350"/>
        <v>0</v>
      </c>
      <c r="AA966" s="8">
        <f t="shared" ca="1" si="345"/>
        <v>0</v>
      </c>
      <c r="AB966" s="8">
        <f t="shared" ca="1" si="351"/>
        <v>0</v>
      </c>
    </row>
    <row r="967" spans="1:28">
      <c r="A967" s="11">
        <v>0.71527777777777801</v>
      </c>
      <c r="B967" s="34">
        <v>44197.715277777781</v>
      </c>
      <c r="C967" s="8">
        <f t="shared" ca="1" si="346"/>
        <v>0.18947934498952979</v>
      </c>
      <c r="D967" s="8">
        <f t="shared" ca="1" si="346"/>
        <v>0.23925021047829831</v>
      </c>
      <c r="E967">
        <f t="shared" ca="1" si="330"/>
        <v>6</v>
      </c>
      <c r="F967" s="6">
        <f t="shared" ca="1" si="331"/>
        <v>4.1666666666666666E-3</v>
      </c>
      <c r="G967" t="str">
        <f t="shared" ca="1" si="332"/>
        <v>Late</v>
      </c>
      <c r="H967" s="5">
        <f t="shared" ca="1" si="333"/>
        <v>0.71944444444444466</v>
      </c>
      <c r="I967">
        <f t="shared" ca="1" si="347"/>
        <v>0.62471734502869725</v>
      </c>
      <c r="J967">
        <f t="shared" ca="1" si="347"/>
        <v>0.25150992747421208</v>
      </c>
      <c r="K967">
        <f t="shared" ca="1" si="334"/>
        <v>16</v>
      </c>
      <c r="L967" s="5">
        <f t="shared" ca="1" si="335"/>
        <v>0.73055555555555574</v>
      </c>
      <c r="M967" s="27">
        <f t="shared" ca="1" si="348"/>
        <v>1.9805226256174979E-2</v>
      </c>
      <c r="N967" s="27">
        <f t="shared" ca="1" si="348"/>
        <v>0.11986104530557351</v>
      </c>
      <c r="O967" s="8">
        <f t="shared" ca="1" si="336"/>
        <v>319</v>
      </c>
      <c r="P967" s="6">
        <f t="shared" ca="1" si="337"/>
        <v>0.22152777777777777</v>
      </c>
      <c r="Q967" s="5">
        <f t="shared" ca="1" si="338"/>
        <v>0.9520833333333335</v>
      </c>
      <c r="R967" s="27">
        <f t="shared" ca="1" si="349"/>
        <v>0.18848530235909022</v>
      </c>
      <c r="S967" s="27">
        <f t="shared" ca="1" si="349"/>
        <v>0.85868361801190929</v>
      </c>
      <c r="T967" s="27">
        <f t="shared" ca="1" si="339"/>
        <v>37</v>
      </c>
      <c r="U967" s="5">
        <f t="shared" ca="1" si="340"/>
        <v>0.97777777777777797</v>
      </c>
      <c r="V967" s="27">
        <f t="shared" ca="1" si="341"/>
        <v>378</v>
      </c>
      <c r="W967" s="35">
        <f t="shared" ca="1" si="342"/>
        <v>44197.977777777778</v>
      </c>
      <c r="X967" s="6" t="str">
        <f t="shared" ca="1" si="343"/>
        <v>Early Arrival</v>
      </c>
      <c r="Y967" s="6">
        <f t="shared" ca="1" si="344"/>
        <v>2.569444444088731E-2</v>
      </c>
      <c r="Z967" s="8">
        <f t="shared" ca="1" si="350"/>
        <v>0</v>
      </c>
      <c r="AA967" s="8">
        <f t="shared" ca="1" si="345"/>
        <v>37</v>
      </c>
      <c r="AB967" s="8">
        <f t="shared" ca="1" si="351"/>
        <v>70</v>
      </c>
    </row>
    <row r="968" spans="1:28">
      <c r="A968" s="3">
        <v>0.71527777777777801</v>
      </c>
      <c r="B968" s="34">
        <v>44197.715277777781</v>
      </c>
      <c r="C968" s="8">
        <f t="shared" ca="1" si="346"/>
        <v>0.32491923935686984</v>
      </c>
      <c r="D968" s="8">
        <f t="shared" ca="1" si="346"/>
        <v>4.2040989333837597E-2</v>
      </c>
      <c r="E968">
        <f t="shared" ca="1" si="330"/>
        <v>1</v>
      </c>
      <c r="F968" s="6">
        <f t="shared" ca="1" si="331"/>
        <v>6.9444444444444447E-4</v>
      </c>
      <c r="G968" t="str">
        <f t="shared" ca="1" si="332"/>
        <v>Late</v>
      </c>
      <c r="H968" s="5">
        <f t="shared" ca="1" si="333"/>
        <v>0.71597222222222245</v>
      </c>
      <c r="I968">
        <f t="shared" ca="1" si="347"/>
        <v>0.25546269178094727</v>
      </c>
      <c r="J968">
        <f t="shared" ca="1" si="347"/>
        <v>0.9247296689852057</v>
      </c>
      <c r="K968">
        <f t="shared" ca="1" si="334"/>
        <v>30</v>
      </c>
      <c r="L968" s="5">
        <f t="shared" ca="1" si="335"/>
        <v>0.73680555555555582</v>
      </c>
      <c r="M968" s="27">
        <f t="shared" ca="1" si="348"/>
        <v>0.84341464792623455</v>
      </c>
      <c r="N968" s="27">
        <f t="shared" ca="1" si="348"/>
        <v>0.1565660230890572</v>
      </c>
      <c r="O968" s="8">
        <f t="shared" ca="1" si="336"/>
        <v>324</v>
      </c>
      <c r="P968" s="6">
        <f t="shared" ca="1" si="337"/>
        <v>0.22500000000000001</v>
      </c>
      <c r="Q968" s="5">
        <f t="shared" ca="1" si="338"/>
        <v>0.9618055555555558</v>
      </c>
      <c r="R968" s="27">
        <f t="shared" ca="1" si="349"/>
        <v>0.5462962090807445</v>
      </c>
      <c r="S968" s="27">
        <f t="shared" ca="1" si="349"/>
        <v>0.426488421913922</v>
      </c>
      <c r="T968" s="27">
        <f t="shared" ca="1" si="339"/>
        <v>18</v>
      </c>
      <c r="U968" s="5">
        <f t="shared" ca="1" si="340"/>
        <v>0.97430555555555576</v>
      </c>
      <c r="V968" s="27">
        <f t="shared" ca="1" si="341"/>
        <v>373</v>
      </c>
      <c r="W968" s="35">
        <f t="shared" ca="1" si="342"/>
        <v>44197.974305555559</v>
      </c>
      <c r="X968" s="6" t="str">
        <f t="shared" ca="1" si="343"/>
        <v>Early Arrival</v>
      </c>
      <c r="Y968" s="6">
        <f t="shared" ca="1" si="344"/>
        <v>2.9166666659875773E-2</v>
      </c>
      <c r="Z968" s="8">
        <f t="shared" ca="1" si="350"/>
        <v>0</v>
      </c>
      <c r="AA968" s="8">
        <f t="shared" ca="1" si="345"/>
        <v>42</v>
      </c>
      <c r="AB968" s="8">
        <f t="shared" ca="1" si="351"/>
        <v>120</v>
      </c>
    </row>
    <row r="969" spans="1:28">
      <c r="A969" s="11">
        <v>0.71527777777777801</v>
      </c>
      <c r="B969" s="34">
        <v>44197.715277777781</v>
      </c>
      <c r="C969" s="8">
        <f t="shared" ca="1" si="346"/>
        <v>0.68828995568807028</v>
      </c>
      <c r="D969" s="8">
        <f t="shared" ca="1" si="346"/>
        <v>0.78980531507693452</v>
      </c>
      <c r="E969">
        <f t="shared" ca="1" si="330"/>
        <v>-5</v>
      </c>
      <c r="F969" s="6">
        <f t="shared" ca="1" si="331"/>
        <v>3.472222222222222E-3</v>
      </c>
      <c r="G969" t="str">
        <f t="shared" ca="1" si="332"/>
        <v>Early Departure</v>
      </c>
      <c r="H969" s="5">
        <f t="shared" ca="1" si="333"/>
        <v>0.7118055555555558</v>
      </c>
      <c r="I969">
        <f t="shared" ca="1" si="347"/>
        <v>0.24098152633030834</v>
      </c>
      <c r="J969">
        <f t="shared" ca="1" si="347"/>
        <v>0.81774769658823709</v>
      </c>
      <c r="K969">
        <f t="shared" ca="1" si="334"/>
        <v>28</v>
      </c>
      <c r="L969" s="5">
        <f t="shared" ca="1" si="335"/>
        <v>0.73125000000000029</v>
      </c>
      <c r="M969" s="27">
        <f t="shared" ca="1" si="348"/>
        <v>7.7334679828468977E-2</v>
      </c>
      <c r="N969" s="27">
        <f t="shared" ca="1" si="348"/>
        <v>0.66130578219804093</v>
      </c>
      <c r="O969" s="8">
        <f t="shared" ca="1" si="336"/>
        <v>349</v>
      </c>
      <c r="P969" s="6">
        <f t="shared" ca="1" si="337"/>
        <v>0.24236111111111111</v>
      </c>
      <c r="Q969" s="5">
        <f t="shared" ca="1" si="338"/>
        <v>0.97361111111111143</v>
      </c>
      <c r="R969" s="27">
        <f t="shared" ca="1" si="349"/>
        <v>0.58501311615271234</v>
      </c>
      <c r="S969" s="27">
        <f t="shared" ca="1" si="349"/>
        <v>0.47025016161785527</v>
      </c>
      <c r="T969" s="27">
        <f t="shared" ca="1" si="339"/>
        <v>20</v>
      </c>
      <c r="U969" s="5">
        <f t="shared" ca="1" si="340"/>
        <v>0.98750000000000027</v>
      </c>
      <c r="V969" s="27">
        <f t="shared" ca="1" si="341"/>
        <v>392</v>
      </c>
      <c r="W969" s="35">
        <f t="shared" ca="1" si="342"/>
        <v>44197.987500000003</v>
      </c>
      <c r="X969" s="6" t="str">
        <f t="shared" ca="1" si="343"/>
        <v>Early Arrival</v>
      </c>
      <c r="Y969" s="6">
        <f t="shared" ca="1" si="344"/>
        <v>1.597222221607808E-2</v>
      </c>
      <c r="Z969" s="8">
        <f t="shared" ca="1" si="350"/>
        <v>0</v>
      </c>
      <c r="AA969" s="8">
        <f t="shared" ca="1" si="345"/>
        <v>23</v>
      </c>
      <c r="AB969" s="8">
        <f t="shared" ca="1" si="351"/>
        <v>-230</v>
      </c>
    </row>
    <row r="970" spans="1:28">
      <c r="A970" s="3">
        <v>0.71527777777777801</v>
      </c>
      <c r="B970" s="34">
        <v>44197.715277777781</v>
      </c>
      <c r="C970" s="8">
        <f t="shared" ca="1" si="346"/>
        <v>0.76132408549069475</v>
      </c>
      <c r="D970" s="8">
        <f t="shared" ca="1" si="346"/>
        <v>0.9589957893323332</v>
      </c>
      <c r="E970">
        <f t="shared" ca="1" si="330"/>
        <v>-10</v>
      </c>
      <c r="F970" s="6">
        <f t="shared" ca="1" si="331"/>
        <v>6.9444444444444441E-3</v>
      </c>
      <c r="G970" t="str">
        <f t="shared" ca="1" si="332"/>
        <v>Early Departure</v>
      </c>
      <c r="H970" s="5">
        <f t="shared" ca="1" si="333"/>
        <v>0.70833333333333359</v>
      </c>
      <c r="I970">
        <f t="shared" ca="1" si="347"/>
        <v>0.20944710127794641</v>
      </c>
      <c r="J970">
        <f t="shared" ca="1" si="347"/>
        <v>0.54414237607358695</v>
      </c>
      <c r="K970">
        <f t="shared" ca="1" si="334"/>
        <v>23</v>
      </c>
      <c r="L970" s="5">
        <f t="shared" ca="1" si="335"/>
        <v>0.72430555555555587</v>
      </c>
      <c r="M970" s="27">
        <f t="shared" ca="1" si="348"/>
        <v>0.36968247119087305</v>
      </c>
      <c r="N970" s="27">
        <f t="shared" ca="1" si="348"/>
        <v>0.30359568269039239</v>
      </c>
      <c r="O970" s="8">
        <f t="shared" ca="1" si="336"/>
        <v>332</v>
      </c>
      <c r="P970" s="6">
        <f t="shared" ca="1" si="337"/>
        <v>0.23055555555555554</v>
      </c>
      <c r="Q970" s="5">
        <f t="shared" ca="1" si="338"/>
        <v>0.95486111111111138</v>
      </c>
      <c r="R970" s="27">
        <f t="shared" ca="1" si="349"/>
        <v>0.23580520606359845</v>
      </c>
      <c r="S970" s="27">
        <f t="shared" ca="1" si="349"/>
        <v>0.60786434984613091</v>
      </c>
      <c r="T970" s="27">
        <f t="shared" ca="1" si="339"/>
        <v>25</v>
      </c>
      <c r="U970" s="5">
        <f t="shared" ca="1" si="340"/>
        <v>0.97222222222222254</v>
      </c>
      <c r="V970" s="27">
        <f t="shared" ca="1" si="341"/>
        <v>370</v>
      </c>
      <c r="W970" s="35">
        <f t="shared" ca="1" si="342"/>
        <v>44197.972222222226</v>
      </c>
      <c r="X970" s="6" t="str">
        <f t="shared" ca="1" si="343"/>
        <v>Early Arrival</v>
      </c>
      <c r="Y970" s="6">
        <f t="shared" ca="1" si="344"/>
        <v>3.1249999992724042E-2</v>
      </c>
      <c r="Z970" s="8">
        <f t="shared" ca="1" si="350"/>
        <v>0</v>
      </c>
      <c r="AA970" s="8">
        <f t="shared" ca="1" si="345"/>
        <v>45</v>
      </c>
      <c r="AB970" s="8">
        <f t="shared" ca="1" si="351"/>
        <v>150</v>
      </c>
    </row>
    <row r="971" spans="1:28">
      <c r="A971" s="11">
        <v>0.71527777777777801</v>
      </c>
      <c r="B971" s="34">
        <v>44197.715277777781</v>
      </c>
      <c r="C971" s="8">
        <f t="shared" ca="1" si="346"/>
        <v>0.42512085785033515</v>
      </c>
      <c r="D971" s="8">
        <f t="shared" ca="1" si="346"/>
        <v>0.81861450399022007</v>
      </c>
      <c r="E971">
        <f t="shared" ref="E971:E1000" ca="1" si="352">VALUE(IF(C971&lt;$AG$14,ROUND((-LN(1-D971)/$AF$12),0),IF(AND(C971&gt;=$AG$14,C971&lt;$AG$15),-ROUND((-LN(1-D971)/$AF$13),0),0)))</f>
        <v>37</v>
      </c>
      <c r="F971" s="6">
        <f t="shared" ref="F971:F1000" ca="1" si="353">TIME(QUOTIENT(E971,60),IF(E971&gt;0,(E971-(QUOTIENT(E971,60)*60)),((-E971)-(QUOTIENT(E971,60)*60))),0)</f>
        <v>2.5694444444444447E-2</v>
      </c>
      <c r="G971" t="str">
        <f t="shared" ref="G971:G1000" ca="1" si="354">IF(E971&lt;0,"Early Departure",IF(E971=0,"On Time","Late"))</f>
        <v>Late</v>
      </c>
      <c r="H971" s="5">
        <f t="shared" ref="H971:H1000" ca="1" si="355">IF(G971="Late",A971+F971,IF(G971="Early Departure",A971-F971,A971))</f>
        <v>0.74097222222222248</v>
      </c>
      <c r="I971">
        <f t="shared" ca="1" si="347"/>
        <v>0.63844222573243337</v>
      </c>
      <c r="J971">
        <f t="shared" ca="1" si="347"/>
        <v>0.58783658780132575</v>
      </c>
      <c r="K971">
        <f t="shared" ref="K971:K1000" ca="1" si="356">ROUND(IF(($AF$28-$AF$26)/($AF$27-$AF$26)&gt;=I971,(SQRT(J971*(($AF$27-$AF$26)*($AF$28-$AF$26))))+$AF$26,($AF$27-SQRT((1-J971)*($AF$27-$AF$26)*($AF$27-$AF$28)))),0)</f>
        <v>26</v>
      </c>
      <c r="L971" s="5">
        <f t="shared" ref="L971:L1000" ca="1" si="357">H971+TIME(0,K971,0)</f>
        <v>0.75902777777777808</v>
      </c>
      <c r="M971" s="27">
        <f t="shared" ca="1" si="348"/>
        <v>0.97309379941734209</v>
      </c>
      <c r="N971" s="27">
        <f t="shared" ca="1" si="348"/>
        <v>0.61461660662336892</v>
      </c>
      <c r="O971" s="8">
        <f t="shared" ref="O971:O1000" ca="1" si="358">ROUND(IF(($AF$22-$AF$20)/($AF$21-$AF$20)&gt;=M971,(SQRT(N971*(($AF$21-$AF$20)*($AF$22-$AF$20))))+$AF$20,($AF$21-SQRT((1-N971)*($AF$21-$AF$20)*($AF$21-$AF$22)))),0)</f>
        <v>352</v>
      </c>
      <c r="P971" s="6">
        <f t="shared" ref="P971:P1000" ca="1" si="359">TIME(QUOTIENT(O971,60),O971-(QUOTIENT(O971,60)*60),0)</f>
        <v>0.24444444444444446</v>
      </c>
      <c r="Q971" s="5">
        <f t="shared" ref="Q971:Q1000" ca="1" si="360">L971+P971</f>
        <v>1.0034722222222225</v>
      </c>
      <c r="R971" s="27">
        <f t="shared" ca="1" si="349"/>
        <v>0.46026430668270313</v>
      </c>
      <c r="S971" s="27">
        <f t="shared" ca="1" si="349"/>
        <v>0.83392446652473751</v>
      </c>
      <c r="T971" s="27">
        <f t="shared" ref="T971:T1000" ca="1" si="361">ROUND(IF(($AF$34-$AF$32)/($AF$33-$AF$32)&gt;=R971,(SQRT(S971*(($AF$33-$AF$32)*($AF$34-$AF$32))))+$AF$32,($AF$33-SQRT((1-S971)*($AF$33-$AF$32)*($AF$33-$AF$34)))),0)</f>
        <v>36</v>
      </c>
      <c r="U971" s="5">
        <f t="shared" ref="U971:U1000" ca="1" si="362">Q971+TIME(0,T971,0)</f>
        <v>1.0284722222222225</v>
      </c>
      <c r="V971" s="27">
        <f t="shared" ref="V971:V1000" ca="1" si="363">SUM(T971,O971,K971,E971)</f>
        <v>451</v>
      </c>
      <c r="W971" s="35">
        <f t="shared" ref="W971:W1000" ca="1" si="364">B971+TIME(0,V971,0)</f>
        <v>44198.028472222228</v>
      </c>
      <c r="X971" s="6" t="str">
        <f t="shared" ref="X971:X1000" ca="1" si="365">IF($AF$7=W971,"On Time",IF($AF$7&gt;W971,"Early Arrival","Late"))</f>
        <v>Late</v>
      </c>
      <c r="Y971" s="6">
        <f t="shared" ref="Y971:Y1000" ca="1" si="366">IF(X971="On Time",0,IF(X971="Early Arrival",$AF$7-W971,W971-$AF$7))</f>
        <v>2.5000000008731149E-2</v>
      </c>
      <c r="Z971" s="8">
        <f t="shared" ca="1" si="350"/>
        <v>0</v>
      </c>
      <c r="AA971" s="8">
        <f t="shared" ref="AA971:AA1000" ca="1" si="367">MINUTE(Y971)</f>
        <v>36</v>
      </c>
      <c r="AB971" s="8">
        <f t="shared" ca="1" si="351"/>
        <v>360</v>
      </c>
    </row>
    <row r="972" spans="1:28">
      <c r="A972" s="3">
        <v>0.71527777777777801</v>
      </c>
      <c r="B972" s="34">
        <v>44197.715277777781</v>
      </c>
      <c r="C972" s="8">
        <f t="shared" ca="1" si="346"/>
        <v>0.21165564327167186</v>
      </c>
      <c r="D972" s="8">
        <f t="shared" ca="1" si="346"/>
        <v>0.50401383220228291</v>
      </c>
      <c r="E972">
        <f t="shared" ca="1" si="352"/>
        <v>15</v>
      </c>
      <c r="F972" s="6">
        <f t="shared" ca="1" si="353"/>
        <v>1.0416666666666666E-2</v>
      </c>
      <c r="G972" t="str">
        <f t="shared" ca="1" si="354"/>
        <v>Late</v>
      </c>
      <c r="H972" s="5">
        <f t="shared" ca="1" si="355"/>
        <v>0.72569444444444464</v>
      </c>
      <c r="I972">
        <f t="shared" ca="1" si="347"/>
        <v>0.75434156280010189</v>
      </c>
      <c r="J972">
        <f t="shared" ca="1" si="347"/>
        <v>0.32699673709950339</v>
      </c>
      <c r="K972">
        <f t="shared" ca="1" si="356"/>
        <v>18</v>
      </c>
      <c r="L972" s="5">
        <f t="shared" ca="1" si="357"/>
        <v>0.7381944444444446</v>
      </c>
      <c r="M972" s="27">
        <f t="shared" ca="1" si="348"/>
        <v>9.0519477285740724E-2</v>
      </c>
      <c r="N972" s="27">
        <f t="shared" ca="1" si="348"/>
        <v>0.58406927693655508</v>
      </c>
      <c r="O972" s="8">
        <f t="shared" ca="1" si="358"/>
        <v>346</v>
      </c>
      <c r="P972" s="6">
        <f t="shared" ca="1" si="359"/>
        <v>0.24027777777777778</v>
      </c>
      <c r="Q972" s="5">
        <f t="shared" ca="1" si="360"/>
        <v>0.97847222222222241</v>
      </c>
      <c r="R972" s="27">
        <f t="shared" ca="1" si="349"/>
        <v>0.40528754973203018</v>
      </c>
      <c r="S972" s="27">
        <f t="shared" ca="1" si="349"/>
        <v>0.50528226440123825</v>
      </c>
      <c r="T972" s="27">
        <f t="shared" ca="1" si="361"/>
        <v>21</v>
      </c>
      <c r="U972" s="5">
        <f t="shared" ca="1" si="362"/>
        <v>0.99305555555555569</v>
      </c>
      <c r="V972" s="27">
        <f t="shared" ca="1" si="363"/>
        <v>400</v>
      </c>
      <c r="W972" s="35">
        <f t="shared" ca="1" si="364"/>
        <v>44197.993055555562</v>
      </c>
      <c r="X972" s="6" t="str">
        <f t="shared" ca="1" si="365"/>
        <v>Early Arrival</v>
      </c>
      <c r="Y972" s="6">
        <f t="shared" ca="1" si="366"/>
        <v>1.041666665696539E-2</v>
      </c>
      <c r="Z972" s="8">
        <f t="shared" ca="1" si="350"/>
        <v>0</v>
      </c>
      <c r="AA972" s="8">
        <f t="shared" ca="1" si="367"/>
        <v>15</v>
      </c>
      <c r="AB972" s="8">
        <f t="shared" ca="1" si="351"/>
        <v>-150</v>
      </c>
    </row>
    <row r="973" spans="1:28">
      <c r="A973" s="11">
        <v>0.71527777777777801</v>
      </c>
      <c r="B973" s="34">
        <v>44197.715277777781</v>
      </c>
      <c r="C973" s="8">
        <f t="shared" ca="1" si="346"/>
        <v>0.66400001953450283</v>
      </c>
      <c r="D973" s="8">
        <f t="shared" ca="1" si="346"/>
        <v>0.22108154401927571</v>
      </c>
      <c r="E973">
        <f t="shared" ca="1" si="352"/>
        <v>-1</v>
      </c>
      <c r="F973" s="6">
        <f t="shared" ca="1" si="353"/>
        <v>6.9444444444444447E-4</v>
      </c>
      <c r="G973" t="str">
        <f t="shared" ca="1" si="354"/>
        <v>Early Departure</v>
      </c>
      <c r="H973" s="5">
        <f t="shared" ca="1" si="355"/>
        <v>0.71458333333333357</v>
      </c>
      <c r="I973">
        <f t="shared" ca="1" si="347"/>
        <v>0.59298068817518956</v>
      </c>
      <c r="J973">
        <f t="shared" ca="1" si="347"/>
        <v>0.65314773535995063</v>
      </c>
      <c r="K973">
        <f t="shared" ca="1" si="356"/>
        <v>29</v>
      </c>
      <c r="L973" s="5">
        <f t="shared" ca="1" si="357"/>
        <v>0.7347222222222225</v>
      </c>
      <c r="M973" s="27">
        <f t="shared" ca="1" si="348"/>
        <v>0.15419344245296052</v>
      </c>
      <c r="N973" s="27">
        <f t="shared" ca="1" si="348"/>
        <v>0.15844549969012833</v>
      </c>
      <c r="O973" s="8">
        <f t="shared" ca="1" si="358"/>
        <v>323</v>
      </c>
      <c r="P973" s="6">
        <f t="shared" ca="1" si="359"/>
        <v>0.22430555555555556</v>
      </c>
      <c r="Q973" s="5">
        <f t="shared" ca="1" si="360"/>
        <v>0.95902777777777803</v>
      </c>
      <c r="R973" s="27">
        <f t="shared" ca="1" si="349"/>
        <v>0.44868452396946235</v>
      </c>
      <c r="S973" s="27">
        <f t="shared" ca="1" si="349"/>
        <v>0.21363291815731988</v>
      </c>
      <c r="T973" s="27">
        <f t="shared" ca="1" si="361"/>
        <v>12</v>
      </c>
      <c r="U973" s="5">
        <f t="shared" ca="1" si="362"/>
        <v>0.96736111111111134</v>
      </c>
      <c r="V973" s="27">
        <f t="shared" ca="1" si="363"/>
        <v>363</v>
      </c>
      <c r="W973" s="35">
        <f t="shared" ca="1" si="364"/>
        <v>44197.967361111114</v>
      </c>
      <c r="X973" s="6" t="str">
        <f t="shared" ca="1" si="365"/>
        <v>Early Arrival</v>
      </c>
      <c r="Y973" s="6">
        <f t="shared" ca="1" si="366"/>
        <v>3.6111111105128657E-2</v>
      </c>
      <c r="Z973" s="8">
        <f t="shared" ca="1" si="350"/>
        <v>0</v>
      </c>
      <c r="AA973" s="8">
        <f t="shared" ca="1" si="367"/>
        <v>52</v>
      </c>
      <c r="AB973" s="8">
        <f t="shared" ca="1" si="351"/>
        <v>220</v>
      </c>
    </row>
    <row r="974" spans="1:28">
      <c r="A974" s="3">
        <v>0.71527777777777801</v>
      </c>
      <c r="B974" s="34">
        <v>44197.715277777781</v>
      </c>
      <c r="C974" s="8">
        <f t="shared" ca="1" si="346"/>
        <v>0.37772293668726087</v>
      </c>
      <c r="D974" s="8">
        <f t="shared" ca="1" si="346"/>
        <v>0.53644918390297214</v>
      </c>
      <c r="E974">
        <f t="shared" ca="1" si="352"/>
        <v>17</v>
      </c>
      <c r="F974" s="6">
        <f t="shared" ca="1" si="353"/>
        <v>1.1805555555555555E-2</v>
      </c>
      <c r="G974" t="str">
        <f t="shared" ca="1" si="354"/>
        <v>Late</v>
      </c>
      <c r="H974" s="5">
        <f t="shared" ca="1" si="355"/>
        <v>0.72708333333333353</v>
      </c>
      <c r="I974">
        <f t="shared" ca="1" si="347"/>
        <v>0.23712767656207689</v>
      </c>
      <c r="J974">
        <f t="shared" ca="1" si="347"/>
        <v>0.90320837746811733</v>
      </c>
      <c r="K974">
        <f t="shared" ca="1" si="356"/>
        <v>30</v>
      </c>
      <c r="L974" s="5">
        <f t="shared" ca="1" si="357"/>
        <v>0.7479166666666669</v>
      </c>
      <c r="M974" s="27">
        <f t="shared" ca="1" si="348"/>
        <v>3.2756671648795144E-2</v>
      </c>
      <c r="N974" s="27">
        <f t="shared" ca="1" si="348"/>
        <v>0.91761557859075205</v>
      </c>
      <c r="O974" s="8">
        <f t="shared" ca="1" si="358"/>
        <v>358</v>
      </c>
      <c r="P974" s="6">
        <f t="shared" ca="1" si="359"/>
        <v>0.24861111111111112</v>
      </c>
      <c r="Q974" s="5">
        <f t="shared" ca="1" si="360"/>
        <v>0.99652777777777801</v>
      </c>
      <c r="R974" s="27">
        <f t="shared" ca="1" si="349"/>
        <v>0.42912170030523378</v>
      </c>
      <c r="S974" s="27">
        <f t="shared" ca="1" si="349"/>
        <v>0.48924232395817069</v>
      </c>
      <c r="T974" s="27">
        <f t="shared" ca="1" si="361"/>
        <v>20</v>
      </c>
      <c r="U974" s="5">
        <f t="shared" ca="1" si="362"/>
        <v>1.010416666666667</v>
      </c>
      <c r="V974" s="27">
        <f t="shared" ca="1" si="363"/>
        <v>425</v>
      </c>
      <c r="W974" s="35">
        <f t="shared" ca="1" si="364"/>
        <v>44198.010416666672</v>
      </c>
      <c r="X974" s="6" t="str">
        <f t="shared" ca="1" si="365"/>
        <v>Late</v>
      </c>
      <c r="Y974" s="6">
        <f t="shared" ca="1" si="366"/>
        <v>6.9444444525288418E-3</v>
      </c>
      <c r="Z974" s="8">
        <f t="shared" ca="1" si="350"/>
        <v>0</v>
      </c>
      <c r="AA974" s="8">
        <f t="shared" ca="1" si="367"/>
        <v>10</v>
      </c>
      <c r="AB974" s="8">
        <f t="shared" ca="1" si="351"/>
        <v>100</v>
      </c>
    </row>
    <row r="975" spans="1:28">
      <c r="A975" s="11">
        <v>0.71527777777777801</v>
      </c>
      <c r="B975" s="34">
        <v>44197.715277777781</v>
      </c>
      <c r="C975" s="8">
        <f t="shared" ca="1" si="346"/>
        <v>0.27201527173251405</v>
      </c>
      <c r="D975" s="8">
        <f t="shared" ca="1" si="346"/>
        <v>0.59190597716163862</v>
      </c>
      <c r="E975">
        <f t="shared" ca="1" si="352"/>
        <v>20</v>
      </c>
      <c r="F975" s="6">
        <f t="shared" ca="1" si="353"/>
        <v>1.3888888888888888E-2</v>
      </c>
      <c r="G975" t="str">
        <f t="shared" ca="1" si="354"/>
        <v>Late</v>
      </c>
      <c r="H975" s="5">
        <f t="shared" ca="1" si="355"/>
        <v>0.72916666666666685</v>
      </c>
      <c r="I975">
        <f t="shared" ca="1" si="347"/>
        <v>0.19137579694148932</v>
      </c>
      <c r="J975">
        <f t="shared" ca="1" si="347"/>
        <v>0.17082114873263121</v>
      </c>
      <c r="K975">
        <f t="shared" ca="1" si="356"/>
        <v>14</v>
      </c>
      <c r="L975" s="5">
        <f t="shared" ca="1" si="357"/>
        <v>0.73888888888888904</v>
      </c>
      <c r="M975" s="27">
        <f t="shared" ca="1" si="348"/>
        <v>2.7888007109309054E-2</v>
      </c>
      <c r="N975" s="27">
        <f t="shared" ca="1" si="348"/>
        <v>9.1197286405189759E-2</v>
      </c>
      <c r="O975" s="8">
        <f t="shared" ca="1" si="358"/>
        <v>316</v>
      </c>
      <c r="P975" s="6">
        <f t="shared" ca="1" si="359"/>
        <v>0.21944444444444444</v>
      </c>
      <c r="Q975" s="5">
        <f t="shared" ca="1" si="360"/>
        <v>0.95833333333333348</v>
      </c>
      <c r="R975" s="27">
        <f t="shared" ca="1" si="349"/>
        <v>0.23609215377174275</v>
      </c>
      <c r="S975" s="27">
        <f t="shared" ca="1" si="349"/>
        <v>0.53028593510816446</v>
      </c>
      <c r="T975" s="27">
        <f t="shared" ca="1" si="361"/>
        <v>22</v>
      </c>
      <c r="U975" s="5">
        <f t="shared" ca="1" si="362"/>
        <v>0.9736111111111112</v>
      </c>
      <c r="V975" s="27">
        <f t="shared" ca="1" si="363"/>
        <v>372</v>
      </c>
      <c r="W975" s="35">
        <f t="shared" ca="1" si="364"/>
        <v>44197.973611111112</v>
      </c>
      <c r="X975" s="6" t="str">
        <f t="shared" ca="1" si="365"/>
        <v>Early Arrival</v>
      </c>
      <c r="Y975" s="6">
        <f t="shared" ca="1" si="366"/>
        <v>2.9861111106583849E-2</v>
      </c>
      <c r="Z975" s="8">
        <f t="shared" ca="1" si="350"/>
        <v>0</v>
      </c>
      <c r="AA975" s="8">
        <f t="shared" ca="1" si="367"/>
        <v>43</v>
      </c>
      <c r="AB975" s="8">
        <f t="shared" ca="1" si="351"/>
        <v>130</v>
      </c>
    </row>
    <row r="976" spans="1:28">
      <c r="A976" s="3">
        <v>0.71527777777777801</v>
      </c>
      <c r="B976" s="34">
        <v>44197.715277777781</v>
      </c>
      <c r="C976" s="8">
        <f t="shared" ca="1" si="346"/>
        <v>0.88259021543762861</v>
      </c>
      <c r="D976" s="8">
        <f t="shared" ca="1" si="346"/>
        <v>0.99440844449398169</v>
      </c>
      <c r="E976">
        <f t="shared" ca="1" si="352"/>
        <v>-16</v>
      </c>
      <c r="F976" s="6">
        <f t="shared" ca="1" si="353"/>
        <v>1.1111111111111112E-2</v>
      </c>
      <c r="G976" t="str">
        <f t="shared" ca="1" si="354"/>
        <v>Early Departure</v>
      </c>
      <c r="H976" s="5">
        <f t="shared" ca="1" si="355"/>
        <v>0.70416666666666694</v>
      </c>
      <c r="I976">
        <f t="shared" ca="1" si="347"/>
        <v>0.4553663150679983</v>
      </c>
      <c r="J976">
        <f t="shared" ca="1" si="347"/>
        <v>0.21077208108818513</v>
      </c>
      <c r="K976">
        <f t="shared" ca="1" si="356"/>
        <v>15</v>
      </c>
      <c r="L976" s="5">
        <f t="shared" ca="1" si="357"/>
        <v>0.71458333333333357</v>
      </c>
      <c r="M976" s="27">
        <f t="shared" ca="1" si="348"/>
        <v>0.89479760279180187</v>
      </c>
      <c r="N976" s="27">
        <f t="shared" ca="1" si="348"/>
        <v>0.15033696368380312</v>
      </c>
      <c r="O976" s="8">
        <f t="shared" ca="1" si="358"/>
        <v>324</v>
      </c>
      <c r="P976" s="6">
        <f t="shared" ca="1" si="359"/>
        <v>0.22500000000000001</v>
      </c>
      <c r="Q976" s="5">
        <f t="shared" ca="1" si="360"/>
        <v>0.93958333333333355</v>
      </c>
      <c r="R976" s="27">
        <f t="shared" ca="1" si="349"/>
        <v>0.73942111538762834</v>
      </c>
      <c r="S976" s="27">
        <f t="shared" ca="1" si="349"/>
        <v>2.9120026847250124E-2</v>
      </c>
      <c r="T976" s="27">
        <f t="shared" ca="1" si="361"/>
        <v>7</v>
      </c>
      <c r="U976" s="5">
        <f t="shared" ca="1" si="362"/>
        <v>0.94444444444444464</v>
      </c>
      <c r="V976" s="27">
        <f t="shared" ca="1" si="363"/>
        <v>330</v>
      </c>
      <c r="W976" s="35">
        <f t="shared" ca="1" si="364"/>
        <v>44197.944444444445</v>
      </c>
      <c r="X976" s="6" t="str">
        <f t="shared" ca="1" si="365"/>
        <v>Early Arrival</v>
      </c>
      <c r="Y976" s="6">
        <f t="shared" ca="1" si="366"/>
        <v>5.9027777773735579E-2</v>
      </c>
      <c r="Z976" s="8">
        <f t="shared" ca="1" si="350"/>
        <v>1</v>
      </c>
      <c r="AA976" s="8">
        <f t="shared" ca="1" si="367"/>
        <v>25</v>
      </c>
      <c r="AB976" s="8">
        <f t="shared" ca="1" si="351"/>
        <v>550</v>
      </c>
    </row>
    <row r="977" spans="1:28">
      <c r="A977" s="11">
        <v>0.71527777777777801</v>
      </c>
      <c r="B977" s="34">
        <v>44197.715277777781</v>
      </c>
      <c r="C977" s="8">
        <f t="shared" ca="1" si="346"/>
        <v>0.71230578572955305</v>
      </c>
      <c r="D977" s="8">
        <f t="shared" ca="1" si="346"/>
        <v>0.35612783596269604</v>
      </c>
      <c r="E977">
        <f t="shared" ca="1" si="352"/>
        <v>-1</v>
      </c>
      <c r="F977" s="6">
        <f t="shared" ca="1" si="353"/>
        <v>6.9444444444444447E-4</v>
      </c>
      <c r="G977" t="str">
        <f t="shared" ca="1" si="354"/>
        <v>Early Departure</v>
      </c>
      <c r="H977" s="5">
        <f t="shared" ca="1" si="355"/>
        <v>0.71458333333333357</v>
      </c>
      <c r="I977">
        <f t="shared" ca="1" si="347"/>
        <v>0.57339908996772249</v>
      </c>
      <c r="J977">
        <f t="shared" ca="1" si="347"/>
        <v>0.44584171961408225</v>
      </c>
      <c r="K977">
        <f t="shared" ca="1" si="356"/>
        <v>22</v>
      </c>
      <c r="L977" s="5">
        <f t="shared" ca="1" si="357"/>
        <v>0.72986111111111129</v>
      </c>
      <c r="M977" s="27">
        <f t="shared" ca="1" si="348"/>
        <v>0.49077102660443817</v>
      </c>
      <c r="N977" s="27">
        <f t="shared" ca="1" si="348"/>
        <v>0.28311253402053271</v>
      </c>
      <c r="O977" s="8">
        <f t="shared" ca="1" si="358"/>
        <v>331</v>
      </c>
      <c r="P977" s="6">
        <f t="shared" ca="1" si="359"/>
        <v>0.2298611111111111</v>
      </c>
      <c r="Q977" s="5">
        <f t="shared" ca="1" si="360"/>
        <v>0.95972222222222237</v>
      </c>
      <c r="R977" s="27">
        <f t="shared" ca="1" si="349"/>
        <v>0.32135150035916105</v>
      </c>
      <c r="S977" s="27">
        <f t="shared" ca="1" si="349"/>
        <v>0.16938528581641843</v>
      </c>
      <c r="T977" s="27">
        <f t="shared" ca="1" si="361"/>
        <v>10</v>
      </c>
      <c r="U977" s="5">
        <f t="shared" ca="1" si="362"/>
        <v>0.96666666666666679</v>
      </c>
      <c r="V977" s="27">
        <f t="shared" ca="1" si="363"/>
        <v>362</v>
      </c>
      <c r="W977" s="35">
        <f t="shared" ca="1" si="364"/>
        <v>44197.966666666667</v>
      </c>
      <c r="X977" s="6" t="str">
        <f t="shared" ca="1" si="365"/>
        <v>Early Arrival</v>
      </c>
      <c r="Y977" s="6">
        <f t="shared" ca="1" si="366"/>
        <v>3.6805555551836733E-2</v>
      </c>
      <c r="Z977" s="8">
        <f t="shared" ca="1" si="350"/>
        <v>0</v>
      </c>
      <c r="AA977" s="8">
        <f t="shared" ca="1" si="367"/>
        <v>53</v>
      </c>
      <c r="AB977" s="8">
        <f t="shared" ca="1" si="351"/>
        <v>230</v>
      </c>
    </row>
    <row r="978" spans="1:28">
      <c r="A978" s="3">
        <v>0.71527777777777801</v>
      </c>
      <c r="B978" s="34">
        <v>44197.715277777781</v>
      </c>
      <c r="C978" s="8">
        <f t="shared" ca="1" si="346"/>
        <v>0.78077193668219591</v>
      </c>
      <c r="D978" s="8">
        <f t="shared" ca="1" si="346"/>
        <v>0.78000047339938461</v>
      </c>
      <c r="E978">
        <f t="shared" ca="1" si="352"/>
        <v>-5</v>
      </c>
      <c r="F978" s="6">
        <f t="shared" ca="1" si="353"/>
        <v>3.472222222222222E-3</v>
      </c>
      <c r="G978" t="str">
        <f t="shared" ca="1" si="354"/>
        <v>Early Departure</v>
      </c>
      <c r="H978" s="5">
        <f t="shared" ca="1" si="355"/>
        <v>0.7118055555555558</v>
      </c>
      <c r="I978">
        <f t="shared" ca="1" si="347"/>
        <v>0.70020116866664872</v>
      </c>
      <c r="J978">
        <f t="shared" ca="1" si="347"/>
        <v>0.3468540566791718</v>
      </c>
      <c r="K978">
        <f t="shared" ca="1" si="356"/>
        <v>19</v>
      </c>
      <c r="L978" s="5">
        <f t="shared" ca="1" si="357"/>
        <v>0.7250000000000002</v>
      </c>
      <c r="M978" s="27">
        <f t="shared" ca="1" si="348"/>
        <v>0.657243571631561</v>
      </c>
      <c r="N978" s="27">
        <f t="shared" ca="1" si="348"/>
        <v>0.66910450719199144</v>
      </c>
      <c r="O978" s="8">
        <f t="shared" ca="1" si="358"/>
        <v>357</v>
      </c>
      <c r="P978" s="6">
        <f t="shared" ca="1" si="359"/>
        <v>0.24791666666666667</v>
      </c>
      <c r="Q978" s="5">
        <f t="shared" ca="1" si="360"/>
        <v>0.97291666666666687</v>
      </c>
      <c r="R978" s="27">
        <f t="shared" ca="1" si="349"/>
        <v>0.53475502428252608</v>
      </c>
      <c r="S978" s="27">
        <f t="shared" ca="1" si="349"/>
        <v>0.2216153111409731</v>
      </c>
      <c r="T978" s="27">
        <f t="shared" ca="1" si="361"/>
        <v>12</v>
      </c>
      <c r="U978" s="5">
        <f t="shared" ca="1" si="362"/>
        <v>0.98125000000000018</v>
      </c>
      <c r="V978" s="27">
        <f t="shared" ca="1" si="363"/>
        <v>383</v>
      </c>
      <c r="W978" s="35">
        <f t="shared" ca="1" si="364"/>
        <v>44197.981250000004</v>
      </c>
      <c r="X978" s="6" t="str">
        <f t="shared" ca="1" si="365"/>
        <v>Early Arrival</v>
      </c>
      <c r="Y978" s="6">
        <f t="shared" ca="1" si="366"/>
        <v>2.2222222214622889E-2</v>
      </c>
      <c r="Z978" s="8">
        <f t="shared" ca="1" si="350"/>
        <v>0</v>
      </c>
      <c r="AA978" s="8">
        <f t="shared" ca="1" si="367"/>
        <v>32</v>
      </c>
      <c r="AB978" s="8">
        <f t="shared" ca="1" si="351"/>
        <v>20</v>
      </c>
    </row>
    <row r="979" spans="1:28">
      <c r="A979" s="11">
        <v>0.71527777777777801</v>
      </c>
      <c r="B979" s="34">
        <v>44197.715277777781</v>
      </c>
      <c r="C979" s="8">
        <f t="shared" ref="C979:D1000" ca="1" si="368">RAND()</f>
        <v>0.20022523447740292</v>
      </c>
      <c r="D979" s="8">
        <f t="shared" ca="1" si="368"/>
        <v>0.67260592676174835</v>
      </c>
      <c r="E979">
        <f t="shared" ca="1" si="352"/>
        <v>24</v>
      </c>
      <c r="F979" s="6">
        <f t="shared" ca="1" si="353"/>
        <v>1.6666666666666666E-2</v>
      </c>
      <c r="G979" t="str">
        <f t="shared" ca="1" si="354"/>
        <v>Late</v>
      </c>
      <c r="H979" s="5">
        <f t="shared" ca="1" si="355"/>
        <v>0.73194444444444473</v>
      </c>
      <c r="I979">
        <f t="shared" ref="I979:J1000" ca="1" si="369">RAND()</f>
        <v>0.72900417985471411</v>
      </c>
      <c r="J979">
        <f t="shared" ca="1" si="369"/>
        <v>0.44414180702467709</v>
      </c>
      <c r="K979">
        <f t="shared" ca="1" si="356"/>
        <v>22</v>
      </c>
      <c r="L979" s="5">
        <f t="shared" ca="1" si="357"/>
        <v>0.74722222222222245</v>
      </c>
      <c r="M979" s="27">
        <f t="shared" ref="M979:N1000" ca="1" si="370">RAND()</f>
        <v>0.15899503484639776</v>
      </c>
      <c r="N979" s="27">
        <f t="shared" ca="1" si="370"/>
        <v>7.5198846707928313E-2</v>
      </c>
      <c r="O979" s="8">
        <f t="shared" ca="1" si="358"/>
        <v>315</v>
      </c>
      <c r="P979" s="6">
        <f t="shared" ca="1" si="359"/>
        <v>0.21875</v>
      </c>
      <c r="Q979" s="5">
        <f t="shared" ca="1" si="360"/>
        <v>0.96597222222222245</v>
      </c>
      <c r="R979" s="27">
        <f t="shared" ref="R979:S1000" ca="1" si="371">RAND()</f>
        <v>0.88776642135350181</v>
      </c>
      <c r="S979" s="27">
        <f t="shared" ca="1" si="371"/>
        <v>0.66237777527525421</v>
      </c>
      <c r="T979" s="27">
        <f t="shared" ca="1" si="361"/>
        <v>27</v>
      </c>
      <c r="U979" s="5">
        <f t="shared" ca="1" si="362"/>
        <v>0.9847222222222225</v>
      </c>
      <c r="V979" s="27">
        <f t="shared" ca="1" si="363"/>
        <v>388</v>
      </c>
      <c r="W979" s="35">
        <f t="shared" ca="1" si="364"/>
        <v>44197.984722222223</v>
      </c>
      <c r="X979" s="6" t="str">
        <f t="shared" ca="1" si="365"/>
        <v>Early Arrival</v>
      </c>
      <c r="Y979" s="6">
        <f t="shared" ca="1" si="366"/>
        <v>1.8749999995634425E-2</v>
      </c>
      <c r="Z979" s="8">
        <f t="shared" ca="1" si="350"/>
        <v>0</v>
      </c>
      <c r="AA979" s="8">
        <f t="shared" ca="1" si="367"/>
        <v>27</v>
      </c>
      <c r="AB979" s="8">
        <f t="shared" ca="1" si="351"/>
        <v>-270</v>
      </c>
    </row>
    <row r="980" spans="1:28">
      <c r="A980" s="3">
        <v>0.71527777777777801</v>
      </c>
      <c r="B980" s="34">
        <v>44197.715277777781</v>
      </c>
      <c r="C980" s="8">
        <f t="shared" ca="1" si="368"/>
        <v>0.90906654975744605</v>
      </c>
      <c r="D980" s="8">
        <f t="shared" ca="1" si="368"/>
        <v>0.65891817079974413</v>
      </c>
      <c r="E980">
        <f t="shared" ca="1" si="352"/>
        <v>0</v>
      </c>
      <c r="F980" s="6">
        <f t="shared" ca="1" si="353"/>
        <v>0</v>
      </c>
      <c r="G980" t="str">
        <f t="shared" ca="1" si="354"/>
        <v>On Time</v>
      </c>
      <c r="H980" s="5">
        <f t="shared" ca="1" si="355"/>
        <v>0.71527777777777801</v>
      </c>
      <c r="I980">
        <f t="shared" ca="1" si="369"/>
        <v>0.84571933798668675</v>
      </c>
      <c r="J980">
        <f t="shared" ca="1" si="369"/>
        <v>0.30775728496433308</v>
      </c>
      <c r="K980">
        <f t="shared" ca="1" si="356"/>
        <v>18</v>
      </c>
      <c r="L980" s="5">
        <f t="shared" ca="1" si="357"/>
        <v>0.72777777777777797</v>
      </c>
      <c r="M980" s="27">
        <f t="shared" ca="1" si="370"/>
        <v>0.31594409435593496</v>
      </c>
      <c r="N980" s="27">
        <f t="shared" ca="1" si="370"/>
        <v>0.16568418585110267</v>
      </c>
      <c r="O980" s="8">
        <f t="shared" ca="1" si="358"/>
        <v>325</v>
      </c>
      <c r="P980" s="6">
        <f t="shared" ca="1" si="359"/>
        <v>0.22569444444444445</v>
      </c>
      <c r="Q980" s="5">
        <f t="shared" ca="1" si="360"/>
        <v>0.95347222222222239</v>
      </c>
      <c r="R980" s="27">
        <f t="shared" ca="1" si="371"/>
        <v>0.78978917661900605</v>
      </c>
      <c r="S980" s="27">
        <f t="shared" ca="1" si="371"/>
        <v>0.81403202488761695</v>
      </c>
      <c r="T980" s="27">
        <f t="shared" ca="1" si="361"/>
        <v>34</v>
      </c>
      <c r="U980" s="5">
        <f t="shared" ca="1" si="362"/>
        <v>0.97708333333333353</v>
      </c>
      <c r="V980" s="27">
        <f t="shared" ca="1" si="363"/>
        <v>377</v>
      </c>
      <c r="W980" s="35">
        <f t="shared" ca="1" si="364"/>
        <v>44197.977083333339</v>
      </c>
      <c r="X980" s="6" t="str">
        <f t="shared" ca="1" si="365"/>
        <v>Early Arrival</v>
      </c>
      <c r="Y980" s="6">
        <f t="shared" ca="1" si="366"/>
        <v>2.6388888880319428E-2</v>
      </c>
      <c r="Z980" s="8">
        <f t="shared" ca="1" si="350"/>
        <v>0</v>
      </c>
      <c r="AA980" s="8">
        <f t="shared" ca="1" si="367"/>
        <v>38</v>
      </c>
      <c r="AB980" s="8">
        <f t="shared" ca="1" si="351"/>
        <v>80</v>
      </c>
    </row>
    <row r="981" spans="1:28">
      <c r="A981" s="11">
        <v>0.71527777777777801</v>
      </c>
      <c r="B981" s="34">
        <v>44197.715277777781</v>
      </c>
      <c r="C981" s="8">
        <f t="shared" ca="1" si="368"/>
        <v>0.74885478282256535</v>
      </c>
      <c r="D981" s="8">
        <f t="shared" ca="1" si="368"/>
        <v>0.67521322822926844</v>
      </c>
      <c r="E981">
        <f t="shared" ca="1" si="352"/>
        <v>-4</v>
      </c>
      <c r="F981" s="6">
        <f t="shared" ca="1" si="353"/>
        <v>2.7777777777777779E-3</v>
      </c>
      <c r="G981" t="str">
        <f t="shared" ca="1" si="354"/>
        <v>Early Departure</v>
      </c>
      <c r="H981" s="5">
        <f t="shared" ca="1" si="355"/>
        <v>0.71250000000000024</v>
      </c>
      <c r="I981">
        <f t="shared" ca="1" si="369"/>
        <v>0.22699768112468344</v>
      </c>
      <c r="J981">
        <f t="shared" ca="1" si="369"/>
        <v>0.34232894206158171</v>
      </c>
      <c r="K981">
        <f t="shared" ca="1" si="356"/>
        <v>19</v>
      </c>
      <c r="L981" s="5">
        <f t="shared" ca="1" si="357"/>
        <v>0.72569444444444464</v>
      </c>
      <c r="M981" s="27">
        <f t="shared" ca="1" si="370"/>
        <v>0.51276187345265645</v>
      </c>
      <c r="N981" s="27">
        <f t="shared" ca="1" si="370"/>
        <v>0.91552585379184992</v>
      </c>
      <c r="O981" s="8">
        <f t="shared" ca="1" si="358"/>
        <v>384</v>
      </c>
      <c r="P981" s="6">
        <f t="shared" ca="1" si="359"/>
        <v>0.26666666666666666</v>
      </c>
      <c r="Q981" s="5">
        <f t="shared" ca="1" si="360"/>
        <v>0.99236111111111125</v>
      </c>
      <c r="R981" s="27">
        <f t="shared" ca="1" si="371"/>
        <v>0.90703542569354545</v>
      </c>
      <c r="S981" s="27">
        <f t="shared" ca="1" si="371"/>
        <v>0.62732296176737545</v>
      </c>
      <c r="T981" s="27">
        <f t="shared" ca="1" si="361"/>
        <v>26</v>
      </c>
      <c r="U981" s="5">
        <f t="shared" ca="1" si="362"/>
        <v>1.0104166666666667</v>
      </c>
      <c r="V981" s="27">
        <f t="shared" ca="1" si="363"/>
        <v>425</v>
      </c>
      <c r="W981" s="35">
        <f t="shared" ca="1" si="364"/>
        <v>44198.010416666672</v>
      </c>
      <c r="X981" s="6" t="str">
        <f t="shared" ca="1" si="365"/>
        <v>Late</v>
      </c>
      <c r="Y981" s="6">
        <f t="shared" ca="1" si="366"/>
        <v>6.9444444525288418E-3</v>
      </c>
      <c r="Z981" s="8">
        <f t="shared" ca="1" si="350"/>
        <v>0</v>
      </c>
      <c r="AA981" s="8">
        <f t="shared" ca="1" si="367"/>
        <v>10</v>
      </c>
      <c r="AB981" s="8">
        <f t="shared" ca="1" si="351"/>
        <v>100</v>
      </c>
    </row>
    <row r="982" spans="1:28">
      <c r="A982" s="3">
        <v>0.71527777777777801</v>
      </c>
      <c r="B982" s="34">
        <v>44197.715277777781</v>
      </c>
      <c r="C982" s="8">
        <f t="shared" ca="1" si="368"/>
        <v>0.26996188792529074</v>
      </c>
      <c r="D982" s="8">
        <f t="shared" ca="1" si="368"/>
        <v>0.9999059583579385</v>
      </c>
      <c r="E982">
        <f t="shared" ca="1" si="352"/>
        <v>203</v>
      </c>
      <c r="F982" s="6">
        <f t="shared" ca="1" si="353"/>
        <v>0.14097222222222222</v>
      </c>
      <c r="G982" t="str">
        <f t="shared" ca="1" si="354"/>
        <v>Late</v>
      </c>
      <c r="H982" s="5">
        <f t="shared" ca="1" si="355"/>
        <v>0.85625000000000018</v>
      </c>
      <c r="I982">
        <f t="shared" ca="1" si="369"/>
        <v>0.60973968925789856</v>
      </c>
      <c r="J982">
        <f t="shared" ca="1" si="369"/>
        <v>0.23776854258289581</v>
      </c>
      <c r="K982">
        <f t="shared" ca="1" si="356"/>
        <v>16</v>
      </c>
      <c r="L982" s="5">
        <f t="shared" ca="1" si="357"/>
        <v>0.86736111111111125</v>
      </c>
      <c r="M982" s="27">
        <f t="shared" ca="1" si="370"/>
        <v>0.80128575462170026</v>
      </c>
      <c r="N982" s="27">
        <f t="shared" ca="1" si="370"/>
        <v>3.4737795336055366E-2</v>
      </c>
      <c r="O982" s="8">
        <f t="shared" ca="1" si="358"/>
        <v>318</v>
      </c>
      <c r="P982" s="6">
        <f t="shared" ca="1" si="359"/>
        <v>0.22083333333333333</v>
      </c>
      <c r="Q982" s="5">
        <f t="shared" ca="1" si="360"/>
        <v>1.0881944444444445</v>
      </c>
      <c r="R982" s="27">
        <f t="shared" ca="1" si="371"/>
        <v>0.4370871772511381</v>
      </c>
      <c r="S982" s="27">
        <f t="shared" ca="1" si="371"/>
        <v>0.68658477400059703</v>
      </c>
      <c r="T982" s="27">
        <f t="shared" ca="1" si="361"/>
        <v>28</v>
      </c>
      <c r="U982" s="5">
        <f t="shared" ca="1" si="362"/>
        <v>1.1076388888888888</v>
      </c>
      <c r="V982" s="27">
        <f t="shared" ca="1" si="363"/>
        <v>565</v>
      </c>
      <c r="W982" s="35">
        <f t="shared" ca="1" si="364"/>
        <v>44198.107638888891</v>
      </c>
      <c r="X982" s="6" t="str">
        <f t="shared" ca="1" si="365"/>
        <v>Late</v>
      </c>
      <c r="Y982" s="6">
        <f t="shared" ca="1" si="366"/>
        <v>0.10416666667151731</v>
      </c>
      <c r="Z982" s="8">
        <f t="shared" ca="1" si="350"/>
        <v>2</v>
      </c>
      <c r="AA982" s="8">
        <f t="shared" ca="1" si="367"/>
        <v>30</v>
      </c>
      <c r="AB982" s="8">
        <f t="shared" ca="1" si="351"/>
        <v>1500</v>
      </c>
    </row>
    <row r="983" spans="1:28">
      <c r="A983" s="11">
        <v>0.71527777777777801</v>
      </c>
      <c r="B983" s="34">
        <v>44197.715277777781</v>
      </c>
      <c r="C983" s="8">
        <f t="shared" ca="1" si="368"/>
        <v>0.79587406646136383</v>
      </c>
      <c r="D983" s="8">
        <f t="shared" ca="1" si="368"/>
        <v>0.37671768737829292</v>
      </c>
      <c r="E983">
        <f t="shared" ca="1" si="352"/>
        <v>-2</v>
      </c>
      <c r="F983" s="6">
        <f t="shared" ca="1" si="353"/>
        <v>1.3888888888888889E-3</v>
      </c>
      <c r="G983" t="str">
        <f t="shared" ca="1" si="354"/>
        <v>Early Departure</v>
      </c>
      <c r="H983" s="5">
        <f t="shared" ca="1" si="355"/>
        <v>0.71388888888888913</v>
      </c>
      <c r="I983">
        <f t="shared" ca="1" si="369"/>
        <v>0.39298955985871753</v>
      </c>
      <c r="J983">
        <f t="shared" ca="1" si="369"/>
        <v>0.94969191861550784</v>
      </c>
      <c r="K983">
        <f t="shared" ca="1" si="356"/>
        <v>45</v>
      </c>
      <c r="L983" s="5">
        <f t="shared" ca="1" si="357"/>
        <v>0.74513888888888913</v>
      </c>
      <c r="M983" s="27">
        <f t="shared" ca="1" si="370"/>
        <v>0.96628191345592018</v>
      </c>
      <c r="N983" s="27">
        <f t="shared" ca="1" si="370"/>
        <v>0.20097827350070951</v>
      </c>
      <c r="O983" s="8">
        <f t="shared" ca="1" si="358"/>
        <v>327</v>
      </c>
      <c r="P983" s="6">
        <f t="shared" ca="1" si="359"/>
        <v>0.22708333333333333</v>
      </c>
      <c r="Q983" s="5">
        <f t="shared" ca="1" si="360"/>
        <v>0.97222222222222243</v>
      </c>
      <c r="R983" s="27">
        <f t="shared" ca="1" si="371"/>
        <v>0.76310660427957333</v>
      </c>
      <c r="S983" s="27">
        <f t="shared" ca="1" si="371"/>
        <v>0.35022525911468927</v>
      </c>
      <c r="T983" s="27">
        <f t="shared" ca="1" si="361"/>
        <v>16</v>
      </c>
      <c r="U983" s="5">
        <f t="shared" ca="1" si="362"/>
        <v>0.9833333333333335</v>
      </c>
      <c r="V983" s="27">
        <f t="shared" ca="1" si="363"/>
        <v>386</v>
      </c>
      <c r="W983" s="35">
        <f t="shared" ca="1" si="364"/>
        <v>44197.983333333337</v>
      </c>
      <c r="X983" s="6" t="str">
        <f t="shared" ca="1" si="365"/>
        <v>Early Arrival</v>
      </c>
      <c r="Y983" s="6">
        <f t="shared" ca="1" si="366"/>
        <v>2.0138888881774619E-2</v>
      </c>
      <c r="Z983" s="8">
        <f t="shared" ca="1" si="350"/>
        <v>0</v>
      </c>
      <c r="AA983" s="8">
        <f t="shared" ca="1" si="367"/>
        <v>29</v>
      </c>
      <c r="AB983" s="8">
        <f t="shared" ca="1" si="351"/>
        <v>-290</v>
      </c>
    </row>
    <row r="984" spans="1:28">
      <c r="A984" s="3">
        <v>0.71527777777777801</v>
      </c>
      <c r="B984" s="34">
        <v>44197.715277777781</v>
      </c>
      <c r="C984" s="8">
        <f t="shared" ca="1" si="368"/>
        <v>0.47324448606829783</v>
      </c>
      <c r="D984" s="8">
        <f t="shared" ca="1" si="368"/>
        <v>4.4834988110328711E-2</v>
      </c>
      <c r="E984">
        <f t="shared" ca="1" si="352"/>
        <v>1</v>
      </c>
      <c r="F984" s="6">
        <f t="shared" ca="1" si="353"/>
        <v>6.9444444444444447E-4</v>
      </c>
      <c r="G984" t="str">
        <f t="shared" ca="1" si="354"/>
        <v>Late</v>
      </c>
      <c r="H984" s="5">
        <f t="shared" ca="1" si="355"/>
        <v>0.71597222222222245</v>
      </c>
      <c r="I984">
        <f t="shared" ca="1" si="369"/>
        <v>0.80357171620843371</v>
      </c>
      <c r="J984">
        <f t="shared" ca="1" si="369"/>
        <v>0.81356441836022253</v>
      </c>
      <c r="K984">
        <f t="shared" ca="1" si="356"/>
        <v>36</v>
      </c>
      <c r="L984" s="5">
        <f t="shared" ca="1" si="357"/>
        <v>0.74097222222222248</v>
      </c>
      <c r="M984" s="27">
        <f t="shared" ca="1" si="370"/>
        <v>0.45654851036428612</v>
      </c>
      <c r="N984" s="27">
        <f t="shared" ca="1" si="370"/>
        <v>0.57112707593108569</v>
      </c>
      <c r="O984" s="8">
        <f t="shared" ca="1" si="358"/>
        <v>349</v>
      </c>
      <c r="P984" s="6">
        <f t="shared" ca="1" si="359"/>
        <v>0.24236111111111111</v>
      </c>
      <c r="Q984" s="5">
        <f t="shared" ca="1" si="360"/>
        <v>0.98333333333333361</v>
      </c>
      <c r="R984" s="27">
        <f t="shared" ca="1" si="371"/>
        <v>0.531476839341816</v>
      </c>
      <c r="S984" s="27">
        <f t="shared" ca="1" si="371"/>
        <v>0.85189822608472243</v>
      </c>
      <c r="T984" s="27">
        <f t="shared" ca="1" si="361"/>
        <v>37</v>
      </c>
      <c r="U984" s="5">
        <f t="shared" ca="1" si="362"/>
        <v>1.0090277777777781</v>
      </c>
      <c r="V984" s="27">
        <f t="shared" ca="1" si="363"/>
        <v>423</v>
      </c>
      <c r="W984" s="35">
        <f t="shared" ca="1" si="364"/>
        <v>44198.009027777778</v>
      </c>
      <c r="X984" s="6" t="str">
        <f t="shared" ca="1" si="365"/>
        <v>Late</v>
      </c>
      <c r="Y984" s="6">
        <f t="shared" ca="1" si="366"/>
        <v>5.5555555591126904E-3</v>
      </c>
      <c r="Z984" s="8">
        <f t="shared" ca="1" si="350"/>
        <v>0</v>
      </c>
      <c r="AA984" s="8">
        <f t="shared" ca="1" si="367"/>
        <v>8</v>
      </c>
      <c r="AB984" s="8">
        <f t="shared" ca="1" si="351"/>
        <v>80</v>
      </c>
    </row>
    <row r="985" spans="1:28">
      <c r="A985" s="11">
        <v>0.71527777777777801</v>
      </c>
      <c r="B985" s="34">
        <v>44197.715277777781</v>
      </c>
      <c r="C985" s="8">
        <f t="shared" ca="1" si="368"/>
        <v>0.92669451995930974</v>
      </c>
      <c r="D985" s="8">
        <f t="shared" ca="1" si="368"/>
        <v>0.99532852499139912</v>
      </c>
      <c r="E985">
        <f t="shared" ca="1" si="352"/>
        <v>0</v>
      </c>
      <c r="F985" s="6">
        <f t="shared" ca="1" si="353"/>
        <v>0</v>
      </c>
      <c r="G985" t="str">
        <f t="shared" ca="1" si="354"/>
        <v>On Time</v>
      </c>
      <c r="H985" s="5">
        <f t="shared" ca="1" si="355"/>
        <v>0.71527777777777801</v>
      </c>
      <c r="I985">
        <f t="shared" ca="1" si="369"/>
        <v>0.84895406685171404</v>
      </c>
      <c r="J985">
        <f t="shared" ca="1" si="369"/>
        <v>0.89199631954833825</v>
      </c>
      <c r="K985">
        <f t="shared" ca="1" si="356"/>
        <v>40</v>
      </c>
      <c r="L985" s="5">
        <f t="shared" ca="1" si="357"/>
        <v>0.7430555555555558</v>
      </c>
      <c r="M985" s="27">
        <f t="shared" ca="1" si="370"/>
        <v>0.98987671561112012</v>
      </c>
      <c r="N985" s="27">
        <f t="shared" ca="1" si="370"/>
        <v>0.54603111652274916</v>
      </c>
      <c r="O985" s="8">
        <f t="shared" ca="1" si="358"/>
        <v>347</v>
      </c>
      <c r="P985" s="6">
        <f t="shared" ca="1" si="359"/>
        <v>0.24097222222222223</v>
      </c>
      <c r="Q985" s="5">
        <f t="shared" ca="1" si="360"/>
        <v>0.98402777777777806</v>
      </c>
      <c r="R985" s="27">
        <f t="shared" ca="1" si="371"/>
        <v>0.59267310178732535</v>
      </c>
      <c r="S985" s="27">
        <f t="shared" ca="1" si="371"/>
        <v>6.3746535999762988E-2</v>
      </c>
      <c r="T985" s="27">
        <f t="shared" ca="1" si="361"/>
        <v>8</v>
      </c>
      <c r="U985" s="5">
        <f t="shared" ca="1" si="362"/>
        <v>0.98958333333333359</v>
      </c>
      <c r="V985" s="27">
        <f t="shared" ca="1" si="363"/>
        <v>395</v>
      </c>
      <c r="W985" s="35">
        <f t="shared" ca="1" si="364"/>
        <v>44197.989583333336</v>
      </c>
      <c r="X985" s="6" t="str">
        <f t="shared" ca="1" si="365"/>
        <v>Early Arrival</v>
      </c>
      <c r="Y985" s="6">
        <f t="shared" ca="1" si="366"/>
        <v>1.3888888883229811E-2</v>
      </c>
      <c r="Z985" s="8">
        <f t="shared" ca="1" si="350"/>
        <v>0</v>
      </c>
      <c r="AA985" s="8">
        <f t="shared" ca="1" si="367"/>
        <v>20</v>
      </c>
      <c r="AB985" s="8">
        <f t="shared" ca="1" si="351"/>
        <v>-200</v>
      </c>
    </row>
    <row r="986" spans="1:28">
      <c r="A986" s="3">
        <v>0.71527777777777801</v>
      </c>
      <c r="B986" s="34">
        <v>44197.715277777781</v>
      </c>
      <c r="C986" s="8">
        <f t="shared" ca="1" si="368"/>
        <v>0.36073924041997574</v>
      </c>
      <c r="D986" s="8">
        <f t="shared" ca="1" si="368"/>
        <v>0.21038387839439943</v>
      </c>
      <c r="E986">
        <f t="shared" ca="1" si="352"/>
        <v>5</v>
      </c>
      <c r="F986" s="6">
        <f t="shared" ca="1" si="353"/>
        <v>3.472222222222222E-3</v>
      </c>
      <c r="G986" t="str">
        <f t="shared" ca="1" si="354"/>
        <v>Late</v>
      </c>
      <c r="H986" s="5">
        <f t="shared" ca="1" si="355"/>
        <v>0.71875000000000022</v>
      </c>
      <c r="I986">
        <f t="shared" ca="1" si="369"/>
        <v>0.71367851036716889</v>
      </c>
      <c r="J986">
        <f t="shared" ca="1" si="369"/>
        <v>0.52550037376386882</v>
      </c>
      <c r="K986">
        <f t="shared" ca="1" si="356"/>
        <v>24</v>
      </c>
      <c r="L986" s="5">
        <f t="shared" ca="1" si="357"/>
        <v>0.73541666666666694</v>
      </c>
      <c r="M986" s="27">
        <f t="shared" ca="1" si="370"/>
        <v>0.45659916660584143</v>
      </c>
      <c r="N986" s="27">
        <f t="shared" ca="1" si="370"/>
        <v>0.98980252786632994</v>
      </c>
      <c r="O986" s="8">
        <f t="shared" ca="1" si="358"/>
        <v>401</v>
      </c>
      <c r="P986" s="6">
        <f t="shared" ca="1" si="359"/>
        <v>0.27847222222222223</v>
      </c>
      <c r="Q986" s="5">
        <f t="shared" ca="1" si="360"/>
        <v>1.0138888888888893</v>
      </c>
      <c r="R986" s="27">
        <f t="shared" ca="1" si="371"/>
        <v>0.5602324664341316</v>
      </c>
      <c r="S986" s="27">
        <f t="shared" ca="1" si="371"/>
        <v>0.70600754723068493</v>
      </c>
      <c r="T986" s="27">
        <f t="shared" ca="1" si="361"/>
        <v>29</v>
      </c>
      <c r="U986" s="5">
        <f t="shared" ca="1" si="362"/>
        <v>1.0340277777777782</v>
      </c>
      <c r="V986" s="27">
        <f t="shared" ca="1" si="363"/>
        <v>459</v>
      </c>
      <c r="W986" s="35">
        <f t="shared" ca="1" si="364"/>
        <v>44198.03402777778</v>
      </c>
      <c r="X986" s="6" t="str">
        <f t="shared" ca="1" si="365"/>
        <v>Late</v>
      </c>
      <c r="Y986" s="6">
        <f t="shared" ca="1" si="366"/>
        <v>3.0555555560567882E-2</v>
      </c>
      <c r="Z986" s="8">
        <f t="shared" ca="1" si="350"/>
        <v>0</v>
      </c>
      <c r="AA986" s="8">
        <f t="shared" ca="1" si="367"/>
        <v>44</v>
      </c>
      <c r="AB986" s="8">
        <f t="shared" ca="1" si="351"/>
        <v>440</v>
      </c>
    </row>
    <row r="987" spans="1:28">
      <c r="A987" s="11">
        <v>0.71527777777777801</v>
      </c>
      <c r="B987" s="34">
        <v>44197.715277777781</v>
      </c>
      <c r="C987" s="8">
        <f t="shared" ca="1" si="368"/>
        <v>0.85309977226236855</v>
      </c>
      <c r="D987" s="8">
        <f t="shared" ca="1" si="368"/>
        <v>0.37580108794595779</v>
      </c>
      <c r="E987">
        <f t="shared" ca="1" si="352"/>
        <v>-1</v>
      </c>
      <c r="F987" s="6">
        <f t="shared" ca="1" si="353"/>
        <v>6.9444444444444447E-4</v>
      </c>
      <c r="G987" t="str">
        <f t="shared" ca="1" si="354"/>
        <v>Early Departure</v>
      </c>
      <c r="H987" s="5">
        <f t="shared" ca="1" si="355"/>
        <v>0.71458333333333357</v>
      </c>
      <c r="I987">
        <f t="shared" ca="1" si="369"/>
        <v>0.68781134293135249</v>
      </c>
      <c r="J987">
        <f t="shared" ca="1" si="369"/>
        <v>0.48385941527018983</v>
      </c>
      <c r="K987">
        <f t="shared" ca="1" si="356"/>
        <v>23</v>
      </c>
      <c r="L987" s="5">
        <f t="shared" ca="1" si="357"/>
        <v>0.73055555555555585</v>
      </c>
      <c r="M987" s="27">
        <f t="shared" ca="1" si="370"/>
        <v>0.46018031650677893</v>
      </c>
      <c r="N987" s="27">
        <f t="shared" ca="1" si="370"/>
        <v>0.99556120342909904</v>
      </c>
      <c r="O987" s="8">
        <f t="shared" ca="1" si="358"/>
        <v>405</v>
      </c>
      <c r="P987" s="6">
        <f t="shared" ca="1" si="359"/>
        <v>0.28125</v>
      </c>
      <c r="Q987" s="5">
        <f t="shared" ca="1" si="360"/>
        <v>1.0118055555555558</v>
      </c>
      <c r="R987" s="27">
        <f t="shared" ca="1" si="371"/>
        <v>0.6321040040930429</v>
      </c>
      <c r="S987" s="27">
        <f t="shared" ca="1" si="371"/>
        <v>0.95773800748522431</v>
      </c>
      <c r="T987" s="27">
        <f t="shared" ca="1" si="361"/>
        <v>46</v>
      </c>
      <c r="U987" s="5">
        <f t="shared" ca="1" si="362"/>
        <v>1.0437500000000004</v>
      </c>
      <c r="V987" s="27">
        <f t="shared" ca="1" si="363"/>
        <v>473</v>
      </c>
      <c r="W987" s="35">
        <f t="shared" ca="1" si="364"/>
        <v>44198.043750000004</v>
      </c>
      <c r="X987" s="6" t="str">
        <f t="shared" ca="1" si="365"/>
        <v>Late</v>
      </c>
      <c r="Y987" s="6">
        <f t="shared" ca="1" si="366"/>
        <v>4.0277777785377111E-2</v>
      </c>
      <c r="Z987" s="8">
        <f t="shared" ca="1" si="350"/>
        <v>0</v>
      </c>
      <c r="AA987" s="8">
        <f t="shared" ca="1" si="367"/>
        <v>58</v>
      </c>
      <c r="AB987" s="8">
        <f t="shared" ca="1" si="351"/>
        <v>580</v>
      </c>
    </row>
    <row r="988" spans="1:28">
      <c r="A988" s="3">
        <v>0.71527777777777801</v>
      </c>
      <c r="B988" s="34">
        <v>44197.715277777781</v>
      </c>
      <c r="C988" s="8">
        <f t="shared" ca="1" si="368"/>
        <v>0.31272812179571174</v>
      </c>
      <c r="D988" s="8">
        <f t="shared" ca="1" si="368"/>
        <v>0.52680453172923347</v>
      </c>
      <c r="E988">
        <f t="shared" ca="1" si="352"/>
        <v>16</v>
      </c>
      <c r="F988" s="6">
        <f t="shared" ca="1" si="353"/>
        <v>1.1111111111111112E-2</v>
      </c>
      <c r="G988" t="str">
        <f t="shared" ca="1" si="354"/>
        <v>Late</v>
      </c>
      <c r="H988" s="5">
        <f t="shared" ca="1" si="355"/>
        <v>0.72638888888888908</v>
      </c>
      <c r="I988">
        <f t="shared" ca="1" si="369"/>
        <v>0.44806929924152417</v>
      </c>
      <c r="J988">
        <f t="shared" ca="1" si="369"/>
        <v>0.3036308162337823</v>
      </c>
      <c r="K988">
        <f t="shared" ca="1" si="356"/>
        <v>18</v>
      </c>
      <c r="L988" s="5">
        <f t="shared" ca="1" si="357"/>
        <v>0.73888888888888904</v>
      </c>
      <c r="M988" s="27">
        <f t="shared" ca="1" si="370"/>
        <v>0.95367584317330412</v>
      </c>
      <c r="N988" s="27">
        <f t="shared" ca="1" si="370"/>
        <v>0.26460389848013677</v>
      </c>
      <c r="O988" s="8">
        <f t="shared" ca="1" si="358"/>
        <v>330</v>
      </c>
      <c r="P988" s="6">
        <f t="shared" ca="1" si="359"/>
        <v>0.22916666666666666</v>
      </c>
      <c r="Q988" s="5">
        <f t="shared" ca="1" si="360"/>
        <v>0.96805555555555567</v>
      </c>
      <c r="R988" s="27">
        <f t="shared" ca="1" si="371"/>
        <v>0.83510936205307618</v>
      </c>
      <c r="S988" s="27">
        <f t="shared" ca="1" si="371"/>
        <v>0.71468790271858074</v>
      </c>
      <c r="T988" s="27">
        <f t="shared" ca="1" si="361"/>
        <v>29</v>
      </c>
      <c r="U988" s="5">
        <f t="shared" ca="1" si="362"/>
        <v>0.9881944444444446</v>
      </c>
      <c r="V988" s="27">
        <f t="shared" ca="1" si="363"/>
        <v>393</v>
      </c>
      <c r="W988" s="35">
        <f t="shared" ca="1" si="364"/>
        <v>44197.98819444445</v>
      </c>
      <c r="X988" s="6" t="str">
        <f t="shared" ca="1" si="365"/>
        <v>Early Arrival</v>
      </c>
      <c r="Y988" s="6">
        <f t="shared" ca="1" si="366"/>
        <v>1.5277777769370005E-2</v>
      </c>
      <c r="Z988" s="8">
        <f t="shared" ca="1" si="350"/>
        <v>0</v>
      </c>
      <c r="AA988" s="8">
        <f t="shared" ca="1" si="367"/>
        <v>22</v>
      </c>
      <c r="AB988" s="8">
        <f t="shared" ca="1" si="351"/>
        <v>-220</v>
      </c>
    </row>
    <row r="989" spans="1:28">
      <c r="A989" s="11">
        <v>0.71527777777777801</v>
      </c>
      <c r="B989" s="34">
        <v>44197.715277777781</v>
      </c>
      <c r="C989" s="8">
        <f t="shared" ca="1" si="368"/>
        <v>0.72250209849201907</v>
      </c>
      <c r="D989" s="8">
        <f t="shared" ca="1" si="368"/>
        <v>0.54964215094158342</v>
      </c>
      <c r="E989">
        <f t="shared" ca="1" si="352"/>
        <v>-3</v>
      </c>
      <c r="F989" s="6">
        <f t="shared" ca="1" si="353"/>
        <v>2.0833333333333333E-3</v>
      </c>
      <c r="G989" t="str">
        <f t="shared" ca="1" si="354"/>
        <v>Early Departure</v>
      </c>
      <c r="H989" s="5">
        <f t="shared" ca="1" si="355"/>
        <v>0.71319444444444469</v>
      </c>
      <c r="I989">
        <f t="shared" ca="1" si="369"/>
        <v>0.66558362289279527</v>
      </c>
      <c r="J989">
        <f t="shared" ca="1" si="369"/>
        <v>0.32090699306064907</v>
      </c>
      <c r="K989">
        <f t="shared" ca="1" si="356"/>
        <v>18</v>
      </c>
      <c r="L989" s="5">
        <f t="shared" ca="1" si="357"/>
        <v>0.72569444444444464</v>
      </c>
      <c r="M989" s="27">
        <f t="shared" ca="1" si="370"/>
        <v>0.44423347701963922</v>
      </c>
      <c r="N989" s="27">
        <f t="shared" ca="1" si="370"/>
        <v>0.67933946862959904</v>
      </c>
      <c r="O989" s="8">
        <f t="shared" ca="1" si="358"/>
        <v>358</v>
      </c>
      <c r="P989" s="6">
        <f t="shared" ca="1" si="359"/>
        <v>0.24861111111111112</v>
      </c>
      <c r="Q989" s="5">
        <f t="shared" ca="1" si="360"/>
        <v>0.97430555555555576</v>
      </c>
      <c r="R989" s="27">
        <f t="shared" ca="1" si="371"/>
        <v>0.2459626217207701</v>
      </c>
      <c r="S989" s="27">
        <f t="shared" ca="1" si="371"/>
        <v>0.99220922463357109</v>
      </c>
      <c r="T989" s="27">
        <f t="shared" ca="1" si="361"/>
        <v>52</v>
      </c>
      <c r="U989" s="5">
        <f t="shared" ca="1" si="362"/>
        <v>1.010416666666667</v>
      </c>
      <c r="V989" s="27">
        <f t="shared" ca="1" si="363"/>
        <v>425</v>
      </c>
      <c r="W989" s="35">
        <f t="shared" ca="1" si="364"/>
        <v>44198.010416666672</v>
      </c>
      <c r="X989" s="6" t="str">
        <f t="shared" ca="1" si="365"/>
        <v>Late</v>
      </c>
      <c r="Y989" s="6">
        <f t="shared" ca="1" si="366"/>
        <v>6.9444444525288418E-3</v>
      </c>
      <c r="Z989" s="8">
        <f t="shared" ca="1" si="350"/>
        <v>0</v>
      </c>
      <c r="AA989" s="8">
        <f t="shared" ca="1" si="367"/>
        <v>10</v>
      </c>
      <c r="AB989" s="8">
        <f t="shared" ca="1" si="351"/>
        <v>100</v>
      </c>
    </row>
    <row r="990" spans="1:28">
      <c r="A990" s="3">
        <v>0.71527777777777801</v>
      </c>
      <c r="B990" s="34">
        <v>44197.715277777781</v>
      </c>
      <c r="C990" s="8">
        <f t="shared" ca="1" si="368"/>
        <v>4.0077936063803832E-2</v>
      </c>
      <c r="D990" s="8">
        <f t="shared" ca="1" si="368"/>
        <v>0.38687537221764046</v>
      </c>
      <c r="E990">
        <f t="shared" ca="1" si="352"/>
        <v>11</v>
      </c>
      <c r="F990" s="6">
        <f t="shared" ca="1" si="353"/>
        <v>7.6388888888888886E-3</v>
      </c>
      <c r="G990" t="str">
        <f t="shared" ca="1" si="354"/>
        <v>Late</v>
      </c>
      <c r="H990" s="5">
        <f t="shared" ca="1" si="355"/>
        <v>0.72291666666666687</v>
      </c>
      <c r="I990">
        <f t="shared" ca="1" si="369"/>
        <v>6.6561162292862908E-2</v>
      </c>
      <c r="J990">
        <f t="shared" ca="1" si="369"/>
        <v>0.93316328479711341</v>
      </c>
      <c r="K990">
        <f t="shared" ca="1" si="356"/>
        <v>30</v>
      </c>
      <c r="L990" s="5">
        <f t="shared" ca="1" si="357"/>
        <v>0.74375000000000024</v>
      </c>
      <c r="M990" s="27">
        <f t="shared" ca="1" si="370"/>
        <v>0.36895083359144276</v>
      </c>
      <c r="N990" s="27">
        <f t="shared" ca="1" si="370"/>
        <v>0.57415647906261413</v>
      </c>
      <c r="O990" s="8">
        <f t="shared" ca="1" si="358"/>
        <v>349</v>
      </c>
      <c r="P990" s="6">
        <f t="shared" ca="1" si="359"/>
        <v>0.24236111111111111</v>
      </c>
      <c r="Q990" s="5">
        <f t="shared" ca="1" si="360"/>
        <v>0.98611111111111138</v>
      </c>
      <c r="R990" s="27">
        <f t="shared" ca="1" si="371"/>
        <v>0.38252510818184837</v>
      </c>
      <c r="S990" s="27">
        <f t="shared" ca="1" si="371"/>
        <v>0.97216531541901885</v>
      </c>
      <c r="T990" s="27">
        <f t="shared" ca="1" si="361"/>
        <v>48</v>
      </c>
      <c r="U990" s="5">
        <f t="shared" ca="1" si="362"/>
        <v>1.0194444444444448</v>
      </c>
      <c r="V990" s="27">
        <f t="shared" ca="1" si="363"/>
        <v>438</v>
      </c>
      <c r="W990" s="35">
        <f t="shared" ca="1" si="364"/>
        <v>44198.01944444445</v>
      </c>
      <c r="X990" s="6" t="str">
        <f t="shared" ca="1" si="365"/>
        <v>Late</v>
      </c>
      <c r="Y990" s="6">
        <f t="shared" ca="1" si="366"/>
        <v>1.5972222230629995E-2</v>
      </c>
      <c r="Z990" s="8">
        <f t="shared" ca="1" si="350"/>
        <v>0</v>
      </c>
      <c r="AA990" s="8">
        <f t="shared" ca="1" si="367"/>
        <v>23</v>
      </c>
      <c r="AB990" s="8">
        <f t="shared" ca="1" si="351"/>
        <v>230</v>
      </c>
    </row>
    <row r="991" spans="1:28">
      <c r="A991" s="11">
        <v>0.71527777777777801</v>
      </c>
      <c r="B991" s="34">
        <v>44197.715277777781</v>
      </c>
      <c r="C991" s="8">
        <f t="shared" ca="1" si="368"/>
        <v>0.29064406923200781</v>
      </c>
      <c r="D991" s="8">
        <f t="shared" ca="1" si="368"/>
        <v>0.27114347971291819</v>
      </c>
      <c r="E991">
        <f t="shared" ca="1" si="352"/>
        <v>7</v>
      </c>
      <c r="F991" s="6">
        <f t="shared" ca="1" si="353"/>
        <v>4.8611111111111112E-3</v>
      </c>
      <c r="G991" t="str">
        <f t="shared" ca="1" si="354"/>
        <v>Late</v>
      </c>
      <c r="H991" s="5">
        <f t="shared" ca="1" si="355"/>
        <v>0.72013888888888911</v>
      </c>
      <c r="I991">
        <f t="shared" ca="1" si="369"/>
        <v>0.2705308993504052</v>
      </c>
      <c r="J991">
        <f t="shared" ca="1" si="369"/>
        <v>0.66468507405217814</v>
      </c>
      <c r="K991">
        <f t="shared" ca="1" si="356"/>
        <v>26</v>
      </c>
      <c r="L991" s="5">
        <f t="shared" ca="1" si="357"/>
        <v>0.73819444444444471</v>
      </c>
      <c r="M991" s="27">
        <f t="shared" ca="1" si="370"/>
        <v>0.40052154785850147</v>
      </c>
      <c r="N991" s="27">
        <f t="shared" ca="1" si="370"/>
        <v>0.17425813183523731</v>
      </c>
      <c r="O991" s="8">
        <f t="shared" ca="1" si="358"/>
        <v>325</v>
      </c>
      <c r="P991" s="6">
        <f t="shared" ca="1" si="359"/>
        <v>0.22569444444444445</v>
      </c>
      <c r="Q991" s="5">
        <f t="shared" ca="1" si="360"/>
        <v>0.96388888888888913</v>
      </c>
      <c r="R991" s="27">
        <f t="shared" ca="1" si="371"/>
        <v>0.56804416656920687</v>
      </c>
      <c r="S991" s="27">
        <f t="shared" ca="1" si="371"/>
        <v>0.86728142093514282</v>
      </c>
      <c r="T991" s="27">
        <f t="shared" ca="1" si="361"/>
        <v>38</v>
      </c>
      <c r="U991" s="5">
        <f t="shared" ca="1" si="362"/>
        <v>0.99027777777777803</v>
      </c>
      <c r="V991" s="27">
        <f t="shared" ca="1" si="363"/>
        <v>396</v>
      </c>
      <c r="W991" s="35">
        <f t="shared" ca="1" si="364"/>
        <v>44197.990277777782</v>
      </c>
      <c r="X991" s="6" t="str">
        <f t="shared" ca="1" si="365"/>
        <v>Early Arrival</v>
      </c>
      <c r="Y991" s="6">
        <f t="shared" ca="1" si="366"/>
        <v>1.3194444436521735E-2</v>
      </c>
      <c r="Z991" s="8">
        <f t="shared" ca="1" si="350"/>
        <v>0</v>
      </c>
      <c r="AA991" s="8">
        <f t="shared" ca="1" si="367"/>
        <v>19</v>
      </c>
      <c r="AB991" s="8">
        <f t="shared" ca="1" si="351"/>
        <v>-190</v>
      </c>
    </row>
    <row r="992" spans="1:28">
      <c r="A992" s="3">
        <v>0.71527777777777801</v>
      </c>
      <c r="B992" s="34">
        <v>44197.715277777781</v>
      </c>
      <c r="C992" s="8">
        <f t="shared" ca="1" si="368"/>
        <v>0.52826011650120486</v>
      </c>
      <c r="D992" s="8">
        <f t="shared" ca="1" si="368"/>
        <v>0.65881163008969046</v>
      </c>
      <c r="E992">
        <f t="shared" ca="1" si="352"/>
        <v>24</v>
      </c>
      <c r="F992" s="6">
        <f t="shared" ca="1" si="353"/>
        <v>1.6666666666666666E-2</v>
      </c>
      <c r="G992" t="str">
        <f t="shared" ca="1" si="354"/>
        <v>Late</v>
      </c>
      <c r="H992" s="5">
        <f t="shared" ca="1" si="355"/>
        <v>0.73194444444444473</v>
      </c>
      <c r="I992">
        <f t="shared" ca="1" si="369"/>
        <v>0.56455962793140213</v>
      </c>
      <c r="J992">
        <f t="shared" ca="1" si="369"/>
        <v>7.8404919770447612E-2</v>
      </c>
      <c r="K992">
        <f t="shared" ca="1" si="356"/>
        <v>12</v>
      </c>
      <c r="L992" s="5">
        <f t="shared" ca="1" si="357"/>
        <v>0.74027777777777803</v>
      </c>
      <c r="M992" s="27">
        <f t="shared" ca="1" si="370"/>
        <v>0.15856341186932621</v>
      </c>
      <c r="N992" s="27">
        <f t="shared" ca="1" si="370"/>
        <v>0.66378515849822606</v>
      </c>
      <c r="O992" s="8">
        <f t="shared" ca="1" si="358"/>
        <v>349</v>
      </c>
      <c r="P992" s="6">
        <f t="shared" ca="1" si="359"/>
        <v>0.24236111111111111</v>
      </c>
      <c r="Q992" s="5">
        <f t="shared" ca="1" si="360"/>
        <v>0.98263888888888917</v>
      </c>
      <c r="R992" s="27">
        <f t="shared" ca="1" si="371"/>
        <v>0.22423494940382827</v>
      </c>
      <c r="S992" s="27">
        <f t="shared" ca="1" si="371"/>
        <v>0.47860995133683837</v>
      </c>
      <c r="T992" s="27">
        <f t="shared" ca="1" si="361"/>
        <v>20</v>
      </c>
      <c r="U992" s="5">
        <f t="shared" ca="1" si="362"/>
        <v>0.99652777777777801</v>
      </c>
      <c r="V992" s="27">
        <f t="shared" ca="1" si="363"/>
        <v>405</v>
      </c>
      <c r="W992" s="35">
        <f t="shared" ca="1" si="364"/>
        <v>44197.996527777781</v>
      </c>
      <c r="X992" s="6" t="str">
        <f t="shared" ca="1" si="365"/>
        <v>Early Arrival</v>
      </c>
      <c r="Y992" s="6">
        <f t="shared" ca="1" si="366"/>
        <v>6.9444444379769266E-3</v>
      </c>
      <c r="Z992" s="8">
        <f t="shared" ca="1" si="350"/>
        <v>0</v>
      </c>
      <c r="AA992" s="8">
        <f t="shared" ca="1" si="367"/>
        <v>10</v>
      </c>
      <c r="AB992" s="8">
        <f t="shared" ca="1" si="351"/>
        <v>-100</v>
      </c>
    </row>
    <row r="993" spans="1:28">
      <c r="A993" s="11">
        <v>0.71527777777777801</v>
      </c>
      <c r="B993" s="34">
        <v>44197.715277777781</v>
      </c>
      <c r="C993" s="8">
        <f t="shared" ca="1" si="368"/>
        <v>0.10718263647163784</v>
      </c>
      <c r="D993" s="8">
        <f t="shared" ca="1" si="368"/>
        <v>5.662275895610569E-2</v>
      </c>
      <c r="E993">
        <f t="shared" ca="1" si="352"/>
        <v>1</v>
      </c>
      <c r="F993" s="6">
        <f t="shared" ca="1" si="353"/>
        <v>6.9444444444444447E-4</v>
      </c>
      <c r="G993" t="str">
        <f t="shared" ca="1" si="354"/>
        <v>Late</v>
      </c>
      <c r="H993" s="5">
        <f t="shared" ca="1" si="355"/>
        <v>0.71597222222222245</v>
      </c>
      <c r="I993">
        <f t="shared" ca="1" si="369"/>
        <v>0.87609470666684552</v>
      </c>
      <c r="J993">
        <f t="shared" ca="1" si="369"/>
        <v>8.3922011046440037E-2</v>
      </c>
      <c r="K993">
        <f t="shared" ca="1" si="356"/>
        <v>12</v>
      </c>
      <c r="L993" s="5">
        <f t="shared" ca="1" si="357"/>
        <v>0.72430555555555576</v>
      </c>
      <c r="M993" s="27">
        <f t="shared" ca="1" si="370"/>
        <v>0.66629787291721498</v>
      </c>
      <c r="N993" s="27">
        <f t="shared" ca="1" si="370"/>
        <v>0.81306994507720487</v>
      </c>
      <c r="O993" s="8">
        <f t="shared" ca="1" si="358"/>
        <v>370</v>
      </c>
      <c r="P993" s="6">
        <f t="shared" ca="1" si="359"/>
        <v>0.25694444444444448</v>
      </c>
      <c r="Q993" s="5">
        <f t="shared" ca="1" si="360"/>
        <v>0.98125000000000018</v>
      </c>
      <c r="R993" s="27">
        <f t="shared" ca="1" si="371"/>
        <v>0.34593425740891537</v>
      </c>
      <c r="S993" s="27">
        <f t="shared" ca="1" si="371"/>
        <v>0.59545188158469298</v>
      </c>
      <c r="T993" s="27">
        <f t="shared" ca="1" si="361"/>
        <v>24</v>
      </c>
      <c r="U993" s="5">
        <f t="shared" ca="1" si="362"/>
        <v>0.9979166666666669</v>
      </c>
      <c r="V993" s="27">
        <f t="shared" ca="1" si="363"/>
        <v>407</v>
      </c>
      <c r="W993" s="35">
        <f t="shared" ca="1" si="364"/>
        <v>44197.997916666667</v>
      </c>
      <c r="X993" s="6" t="str">
        <f t="shared" ca="1" si="365"/>
        <v>Early Arrival</v>
      </c>
      <c r="Y993" s="6">
        <f t="shared" ca="1" si="366"/>
        <v>5.5555555518367328E-3</v>
      </c>
      <c r="Z993" s="8">
        <f t="shared" ca="1" si="350"/>
        <v>0</v>
      </c>
      <c r="AA993" s="8">
        <f t="shared" ca="1" si="367"/>
        <v>8</v>
      </c>
      <c r="AB993" s="8">
        <f t="shared" ca="1" si="351"/>
        <v>-80</v>
      </c>
    </row>
    <row r="994" spans="1:28">
      <c r="A994" s="3">
        <v>0.71527777777777801</v>
      </c>
      <c r="B994" s="34">
        <v>44197.715277777781</v>
      </c>
      <c r="C994" s="8">
        <f t="shared" ca="1" si="368"/>
        <v>0.86434716219876295</v>
      </c>
      <c r="D994" s="8">
        <f t="shared" ca="1" si="368"/>
        <v>0.21266886390810535</v>
      </c>
      <c r="E994">
        <f t="shared" ca="1" si="352"/>
        <v>-1</v>
      </c>
      <c r="F994" s="6">
        <f t="shared" ca="1" si="353"/>
        <v>6.9444444444444447E-4</v>
      </c>
      <c r="G994" t="str">
        <f t="shared" ca="1" si="354"/>
        <v>Early Departure</v>
      </c>
      <c r="H994" s="5">
        <f t="shared" ca="1" si="355"/>
        <v>0.71458333333333357</v>
      </c>
      <c r="I994">
        <f t="shared" ca="1" si="369"/>
        <v>0.34195523261330052</v>
      </c>
      <c r="J994">
        <f t="shared" ca="1" si="369"/>
        <v>0.7629735994195781</v>
      </c>
      <c r="K994">
        <f t="shared" ca="1" si="356"/>
        <v>33</v>
      </c>
      <c r="L994" s="5">
        <f t="shared" ca="1" si="357"/>
        <v>0.73750000000000027</v>
      </c>
      <c r="M994" s="27">
        <f t="shared" ca="1" si="370"/>
        <v>0.9630578630354536</v>
      </c>
      <c r="N994" s="27">
        <f t="shared" ca="1" si="370"/>
        <v>9.5051756613780736E-2</v>
      </c>
      <c r="O994" s="8">
        <f t="shared" ca="1" si="358"/>
        <v>321</v>
      </c>
      <c r="P994" s="6">
        <f t="shared" ca="1" si="359"/>
        <v>0.22291666666666665</v>
      </c>
      <c r="Q994" s="5">
        <f t="shared" ca="1" si="360"/>
        <v>0.96041666666666692</v>
      </c>
      <c r="R994" s="27">
        <f t="shared" ca="1" si="371"/>
        <v>0.8076745276989783</v>
      </c>
      <c r="S994" s="27">
        <f t="shared" ca="1" si="371"/>
        <v>0.53130966523167633</v>
      </c>
      <c r="T994" s="27">
        <f t="shared" ca="1" si="361"/>
        <v>22</v>
      </c>
      <c r="U994" s="5">
        <f t="shared" ca="1" si="362"/>
        <v>0.97569444444444464</v>
      </c>
      <c r="V994" s="27">
        <f t="shared" ca="1" si="363"/>
        <v>375</v>
      </c>
      <c r="W994" s="35">
        <f t="shared" ca="1" si="364"/>
        <v>44197.975694444445</v>
      </c>
      <c r="X994" s="6" t="str">
        <f t="shared" ca="1" si="365"/>
        <v>Early Arrival</v>
      </c>
      <c r="Y994" s="6">
        <f t="shared" ca="1" si="366"/>
        <v>2.7777777773735579E-2</v>
      </c>
      <c r="Z994" s="8">
        <f t="shared" ca="1" si="350"/>
        <v>0</v>
      </c>
      <c r="AA994" s="8">
        <f t="shared" ca="1" si="367"/>
        <v>40</v>
      </c>
      <c r="AB994" s="8">
        <f t="shared" ca="1" si="351"/>
        <v>100</v>
      </c>
    </row>
    <row r="995" spans="1:28">
      <c r="A995" s="11">
        <v>0.71527777777777801</v>
      </c>
      <c r="B995" s="34">
        <v>44197.715277777781</v>
      </c>
      <c r="C995" s="8">
        <f t="shared" ca="1" si="368"/>
        <v>0.28323863653099868</v>
      </c>
      <c r="D995" s="8">
        <f t="shared" ca="1" si="368"/>
        <v>0.18220239633561386</v>
      </c>
      <c r="E995">
        <f t="shared" ca="1" si="352"/>
        <v>4</v>
      </c>
      <c r="F995" s="6">
        <f t="shared" ca="1" si="353"/>
        <v>2.7777777777777779E-3</v>
      </c>
      <c r="G995" t="str">
        <f t="shared" ca="1" si="354"/>
        <v>Late</v>
      </c>
      <c r="H995" s="5">
        <f t="shared" ca="1" si="355"/>
        <v>0.71805555555555578</v>
      </c>
      <c r="I995">
        <f t="shared" ca="1" si="369"/>
        <v>0.17798983471852536</v>
      </c>
      <c r="J995">
        <f t="shared" ca="1" si="369"/>
        <v>0.29870602745218522</v>
      </c>
      <c r="K995">
        <f t="shared" ca="1" si="356"/>
        <v>18</v>
      </c>
      <c r="L995" s="5">
        <f t="shared" ca="1" si="357"/>
        <v>0.73055555555555574</v>
      </c>
      <c r="M995" s="27">
        <f t="shared" ca="1" si="370"/>
        <v>0.62552944678570721</v>
      </c>
      <c r="N995" s="27">
        <f t="shared" ca="1" si="370"/>
        <v>0.2618821440994924</v>
      </c>
      <c r="O995" s="8">
        <f t="shared" ca="1" si="358"/>
        <v>330</v>
      </c>
      <c r="P995" s="6">
        <f t="shared" ca="1" si="359"/>
        <v>0.22916666666666666</v>
      </c>
      <c r="Q995" s="5">
        <f t="shared" ca="1" si="360"/>
        <v>0.95972222222222237</v>
      </c>
      <c r="R995" s="27">
        <f t="shared" ca="1" si="371"/>
        <v>0.46185868918996664</v>
      </c>
      <c r="S995" s="27">
        <f t="shared" ca="1" si="371"/>
        <v>0.81573316808928487</v>
      </c>
      <c r="T995" s="27">
        <f t="shared" ca="1" si="361"/>
        <v>35</v>
      </c>
      <c r="U995" s="5">
        <f t="shared" ca="1" si="362"/>
        <v>0.98402777777777795</v>
      </c>
      <c r="V995" s="27">
        <f t="shared" ca="1" si="363"/>
        <v>387</v>
      </c>
      <c r="W995" s="35">
        <f t="shared" ca="1" si="364"/>
        <v>44197.984027777784</v>
      </c>
      <c r="X995" s="6" t="str">
        <f t="shared" ca="1" si="365"/>
        <v>Early Arrival</v>
      </c>
      <c r="Y995" s="6">
        <f t="shared" ca="1" si="366"/>
        <v>1.9444444435066544E-2</v>
      </c>
      <c r="Z995" s="8">
        <f t="shared" ca="1" si="350"/>
        <v>0</v>
      </c>
      <c r="AA995" s="8">
        <f t="shared" ca="1" si="367"/>
        <v>28</v>
      </c>
      <c r="AB995" s="8">
        <f t="shared" ca="1" si="351"/>
        <v>-280</v>
      </c>
    </row>
    <row r="996" spans="1:28">
      <c r="A996" s="3">
        <v>0.71527777777777801</v>
      </c>
      <c r="B996" s="34">
        <v>44197.715277777781</v>
      </c>
      <c r="C996" s="8">
        <f t="shared" ca="1" si="368"/>
        <v>5.1655561822858687E-2</v>
      </c>
      <c r="D996" s="8">
        <f t="shared" ca="1" si="368"/>
        <v>0.92654148889996923</v>
      </c>
      <c r="E996">
        <f t="shared" ca="1" si="352"/>
        <v>57</v>
      </c>
      <c r="F996" s="6">
        <f t="shared" ca="1" si="353"/>
        <v>3.9583333333333331E-2</v>
      </c>
      <c r="G996" t="str">
        <f t="shared" ca="1" si="354"/>
        <v>Late</v>
      </c>
      <c r="H996" s="5">
        <f t="shared" ca="1" si="355"/>
        <v>0.75486111111111132</v>
      </c>
      <c r="I996">
        <f t="shared" ca="1" si="369"/>
        <v>0.88091769654013907</v>
      </c>
      <c r="J996">
        <f t="shared" ca="1" si="369"/>
        <v>9.2250254218787964E-2</v>
      </c>
      <c r="K996">
        <f t="shared" ca="1" si="356"/>
        <v>12</v>
      </c>
      <c r="L996" s="5">
        <f t="shared" ca="1" si="357"/>
        <v>0.76319444444444462</v>
      </c>
      <c r="M996" s="27">
        <f t="shared" ca="1" si="370"/>
        <v>0.698724492480993</v>
      </c>
      <c r="N996" s="27">
        <f t="shared" ca="1" si="370"/>
        <v>0.20825115329322486</v>
      </c>
      <c r="O996" s="8">
        <f t="shared" ca="1" si="358"/>
        <v>327</v>
      </c>
      <c r="P996" s="6">
        <f t="shared" ca="1" si="359"/>
        <v>0.22708333333333333</v>
      </c>
      <c r="Q996" s="5">
        <f t="shared" ca="1" si="360"/>
        <v>0.99027777777777792</v>
      </c>
      <c r="R996" s="27">
        <f t="shared" ca="1" si="371"/>
        <v>0.82853306933790638</v>
      </c>
      <c r="S996" s="27">
        <f t="shared" ca="1" si="371"/>
        <v>0.59056331423914532</v>
      </c>
      <c r="T996" s="27">
        <f t="shared" ca="1" si="361"/>
        <v>24</v>
      </c>
      <c r="U996" s="5">
        <f t="shared" ca="1" si="362"/>
        <v>1.0069444444444446</v>
      </c>
      <c r="V996" s="27">
        <f t="shared" ca="1" si="363"/>
        <v>420</v>
      </c>
      <c r="W996" s="35">
        <f t="shared" ca="1" si="364"/>
        <v>44198.006944444445</v>
      </c>
      <c r="X996" s="6" t="str">
        <f t="shared" ca="1" si="365"/>
        <v>Late</v>
      </c>
      <c r="Y996" s="6">
        <f t="shared" ca="1" si="366"/>
        <v>3.4722222262644209E-3</v>
      </c>
      <c r="Z996" s="8">
        <f t="shared" ca="1" si="350"/>
        <v>0</v>
      </c>
      <c r="AA996" s="8">
        <f t="shared" ca="1" si="367"/>
        <v>5</v>
      </c>
      <c r="AB996" s="8">
        <f t="shared" ca="1" si="351"/>
        <v>50</v>
      </c>
    </row>
    <row r="997" spans="1:28">
      <c r="A997" s="11">
        <v>0.71527777777777801</v>
      </c>
      <c r="B997" s="34">
        <v>44197.715277777781</v>
      </c>
      <c r="C997" s="8">
        <f t="shared" ca="1" si="368"/>
        <v>0.76944242485405545</v>
      </c>
      <c r="D997" s="8">
        <f t="shared" ca="1" si="368"/>
        <v>0.28604129006350321</v>
      </c>
      <c r="E997">
        <f t="shared" ca="1" si="352"/>
        <v>-1</v>
      </c>
      <c r="F997" s="6">
        <f t="shared" ca="1" si="353"/>
        <v>6.9444444444444447E-4</v>
      </c>
      <c r="G997" t="str">
        <f t="shared" ca="1" si="354"/>
        <v>Early Departure</v>
      </c>
      <c r="H997" s="5">
        <f t="shared" ca="1" si="355"/>
        <v>0.71458333333333357</v>
      </c>
      <c r="I997">
        <f t="shared" ca="1" si="369"/>
        <v>0.58431309832911948</v>
      </c>
      <c r="J997">
        <f t="shared" ca="1" si="369"/>
        <v>0.65852182007895566</v>
      </c>
      <c r="K997">
        <f t="shared" ca="1" si="356"/>
        <v>29</v>
      </c>
      <c r="L997" s="5">
        <f t="shared" ca="1" si="357"/>
        <v>0.7347222222222225</v>
      </c>
      <c r="M997" s="27">
        <f t="shared" ca="1" si="370"/>
        <v>0.37728026179777741</v>
      </c>
      <c r="N997" s="27">
        <f t="shared" ca="1" si="370"/>
        <v>0.48486767248380769</v>
      </c>
      <c r="O997" s="8">
        <f t="shared" ca="1" si="358"/>
        <v>343</v>
      </c>
      <c r="P997" s="6">
        <f t="shared" ca="1" si="359"/>
        <v>0.23819444444444446</v>
      </c>
      <c r="Q997" s="5">
        <f t="shared" ca="1" si="360"/>
        <v>0.97291666666666698</v>
      </c>
      <c r="R997" s="27">
        <f t="shared" ca="1" si="371"/>
        <v>0.71038930950773638</v>
      </c>
      <c r="S997" s="27">
        <f t="shared" ca="1" si="371"/>
        <v>0.49422968576722082</v>
      </c>
      <c r="T997" s="27">
        <f t="shared" ca="1" si="361"/>
        <v>20</v>
      </c>
      <c r="U997" s="5">
        <f t="shared" ca="1" si="362"/>
        <v>0.98680555555555582</v>
      </c>
      <c r="V997" s="27">
        <f t="shared" ca="1" si="363"/>
        <v>391</v>
      </c>
      <c r="W997" s="35">
        <f t="shared" ca="1" si="364"/>
        <v>44197.986805555556</v>
      </c>
      <c r="X997" s="6" t="str">
        <f t="shared" ca="1" si="365"/>
        <v>Early Arrival</v>
      </c>
      <c r="Y997" s="6">
        <f t="shared" ca="1" si="366"/>
        <v>1.6666666662786156E-2</v>
      </c>
      <c r="Z997" s="8">
        <f t="shared" ca="1" si="350"/>
        <v>0</v>
      </c>
      <c r="AA997" s="8">
        <f t="shared" ca="1" si="367"/>
        <v>24</v>
      </c>
      <c r="AB997" s="8">
        <f t="shared" ca="1" si="351"/>
        <v>-240</v>
      </c>
    </row>
    <row r="998" spans="1:28">
      <c r="A998" s="3">
        <v>0.71527777777777801</v>
      </c>
      <c r="B998" s="34">
        <v>44197.715277777781</v>
      </c>
      <c r="C998" s="8">
        <f t="shared" ca="1" si="368"/>
        <v>0.62666385926903456</v>
      </c>
      <c r="D998" s="8">
        <f t="shared" ca="1" si="368"/>
        <v>0.64906631906779633</v>
      </c>
      <c r="E998">
        <f t="shared" ca="1" si="352"/>
        <v>-3</v>
      </c>
      <c r="F998" s="6">
        <f t="shared" ca="1" si="353"/>
        <v>2.0833333333333333E-3</v>
      </c>
      <c r="G998" t="str">
        <f t="shared" ca="1" si="354"/>
        <v>Early Departure</v>
      </c>
      <c r="H998" s="5">
        <f t="shared" ca="1" si="355"/>
        <v>0.71319444444444469</v>
      </c>
      <c r="I998">
        <f t="shared" ca="1" si="369"/>
        <v>0.88425917508678986</v>
      </c>
      <c r="J998">
        <f t="shared" ca="1" si="369"/>
        <v>0.93139637555867261</v>
      </c>
      <c r="K998">
        <f t="shared" ca="1" si="356"/>
        <v>43</v>
      </c>
      <c r="L998" s="5">
        <f t="shared" ca="1" si="357"/>
        <v>0.7430555555555558</v>
      </c>
      <c r="M998" s="27">
        <f t="shared" ca="1" si="370"/>
        <v>0.58145692497291868</v>
      </c>
      <c r="N998" s="27">
        <f t="shared" ca="1" si="370"/>
        <v>0.53651427061333778</v>
      </c>
      <c r="O998" s="8">
        <f t="shared" ca="1" si="358"/>
        <v>347</v>
      </c>
      <c r="P998" s="6">
        <f t="shared" ca="1" si="359"/>
        <v>0.24097222222222223</v>
      </c>
      <c r="Q998" s="5">
        <f t="shared" ca="1" si="360"/>
        <v>0.98402777777777806</v>
      </c>
      <c r="R998" s="27">
        <f t="shared" ca="1" si="371"/>
        <v>0.7093959333305575</v>
      </c>
      <c r="S998" s="27">
        <f t="shared" ca="1" si="371"/>
        <v>0.67581385281595319</v>
      </c>
      <c r="T998" s="27">
        <f t="shared" ca="1" si="361"/>
        <v>28</v>
      </c>
      <c r="U998" s="5">
        <f t="shared" ca="1" si="362"/>
        <v>1.0034722222222225</v>
      </c>
      <c r="V998" s="27">
        <f t="shared" ca="1" si="363"/>
        <v>415</v>
      </c>
      <c r="W998" s="35">
        <f t="shared" ca="1" si="364"/>
        <v>44198.003472222226</v>
      </c>
      <c r="X998" s="6" t="str">
        <f t="shared" ca="1" si="365"/>
        <v>On Time</v>
      </c>
      <c r="Y998" s="6">
        <f t="shared" ca="1" si="366"/>
        <v>0</v>
      </c>
      <c r="Z998" s="8">
        <f t="shared" ca="1" si="350"/>
        <v>0</v>
      </c>
      <c r="AA998" s="8">
        <f t="shared" ca="1" si="367"/>
        <v>0</v>
      </c>
      <c r="AB998" s="8">
        <f t="shared" ca="1" si="351"/>
        <v>0</v>
      </c>
    </row>
    <row r="999" spans="1:28">
      <c r="A999" s="11">
        <v>0.71527777777777801</v>
      </c>
      <c r="B999" s="34">
        <v>44197.715277777781</v>
      </c>
      <c r="C999" s="8">
        <f t="shared" ca="1" si="368"/>
        <v>0.46578523937965888</v>
      </c>
      <c r="D999" s="8">
        <f t="shared" ca="1" si="368"/>
        <v>8.2284189915784456E-2</v>
      </c>
      <c r="E999">
        <f t="shared" ca="1" si="352"/>
        <v>2</v>
      </c>
      <c r="F999" s="6">
        <f t="shared" ca="1" si="353"/>
        <v>1.3888888888888889E-3</v>
      </c>
      <c r="G999" t="str">
        <f t="shared" ca="1" si="354"/>
        <v>Late</v>
      </c>
      <c r="H999" s="5">
        <f t="shared" ca="1" si="355"/>
        <v>0.7166666666666669</v>
      </c>
      <c r="I999">
        <f t="shared" ca="1" si="369"/>
        <v>0.66969732407071281</v>
      </c>
      <c r="J999">
        <f t="shared" ca="1" si="369"/>
        <v>0.3221336783823513</v>
      </c>
      <c r="K999">
        <f t="shared" ca="1" si="356"/>
        <v>18</v>
      </c>
      <c r="L999" s="5">
        <f t="shared" ca="1" si="357"/>
        <v>0.72916666666666685</v>
      </c>
      <c r="M999" s="27">
        <f t="shared" ca="1" si="370"/>
        <v>0.77804831633355409</v>
      </c>
      <c r="N999" s="27">
        <f t="shared" ca="1" si="370"/>
        <v>0.15061521723144866</v>
      </c>
      <c r="O999" s="8">
        <f t="shared" ca="1" si="358"/>
        <v>324</v>
      </c>
      <c r="P999" s="6">
        <f t="shared" ca="1" si="359"/>
        <v>0.22500000000000001</v>
      </c>
      <c r="Q999" s="5">
        <f t="shared" ca="1" si="360"/>
        <v>0.95416666666666683</v>
      </c>
      <c r="R999" s="27">
        <f t="shared" ca="1" si="371"/>
        <v>4.9000180094841306E-2</v>
      </c>
      <c r="S999" s="27">
        <f t="shared" ca="1" si="371"/>
        <v>0.47842856184705085</v>
      </c>
      <c r="T999" s="27">
        <f t="shared" ca="1" si="361"/>
        <v>14</v>
      </c>
      <c r="U999" s="5">
        <f t="shared" ca="1" si="362"/>
        <v>0.96388888888888902</v>
      </c>
      <c r="V999" s="27">
        <f t="shared" ca="1" si="363"/>
        <v>358</v>
      </c>
      <c r="W999" s="35">
        <f t="shared" ca="1" si="364"/>
        <v>44197.963888888895</v>
      </c>
      <c r="X999" s="6" t="str">
        <f t="shared" ca="1" si="365"/>
        <v>Early Arrival</v>
      </c>
      <c r="Y999" s="6">
        <f t="shared" ca="1" si="366"/>
        <v>3.958333332411712E-2</v>
      </c>
      <c r="Z999" s="8">
        <f t="shared" ca="1" si="350"/>
        <v>0</v>
      </c>
      <c r="AA999" s="8">
        <f t="shared" ca="1" si="367"/>
        <v>57</v>
      </c>
      <c r="AB999" s="8">
        <f t="shared" ca="1" si="351"/>
        <v>270</v>
      </c>
    </row>
    <row r="1000" spans="1:28">
      <c r="A1000" s="3">
        <v>0.71527777777777801</v>
      </c>
      <c r="B1000" s="34">
        <v>44197.715277777781</v>
      </c>
      <c r="C1000" s="8">
        <f t="shared" ca="1" si="368"/>
        <v>0.46791700898530775</v>
      </c>
      <c r="D1000" s="8">
        <f t="shared" ca="1" si="368"/>
        <v>0.25149304727574939</v>
      </c>
      <c r="E1000">
        <f t="shared" ca="1" si="352"/>
        <v>6</v>
      </c>
      <c r="F1000" s="6">
        <f t="shared" ca="1" si="353"/>
        <v>4.1666666666666666E-3</v>
      </c>
      <c r="G1000" t="str">
        <f t="shared" ca="1" si="354"/>
        <v>Late</v>
      </c>
      <c r="H1000" s="5">
        <f t="shared" ca="1" si="355"/>
        <v>0.71944444444444466</v>
      </c>
      <c r="I1000">
        <f t="shared" ca="1" si="369"/>
        <v>0.65949387759744527</v>
      </c>
      <c r="J1000">
        <f t="shared" ca="1" si="369"/>
        <v>7.778557239333217E-2</v>
      </c>
      <c r="K1000">
        <f t="shared" ca="1" si="356"/>
        <v>12</v>
      </c>
      <c r="L1000" s="5">
        <f t="shared" ca="1" si="357"/>
        <v>0.72777777777777797</v>
      </c>
      <c r="M1000" s="27">
        <f t="shared" ca="1" si="370"/>
        <v>0.66546752651710384</v>
      </c>
      <c r="N1000" s="27">
        <f t="shared" ca="1" si="370"/>
        <v>4.8109772538242668E-2</v>
      </c>
      <c r="O1000" s="8">
        <f t="shared" ca="1" si="358"/>
        <v>319</v>
      </c>
      <c r="P1000" s="6">
        <f t="shared" ca="1" si="359"/>
        <v>0.22152777777777777</v>
      </c>
      <c r="Q1000" s="5">
        <f t="shared" ca="1" si="360"/>
        <v>0.94930555555555574</v>
      </c>
      <c r="R1000" s="27">
        <f t="shared" ca="1" si="371"/>
        <v>0.48132687057453816</v>
      </c>
      <c r="S1000" s="27">
        <f t="shared" ca="1" si="371"/>
        <v>0.25506709797290672</v>
      </c>
      <c r="T1000" s="27">
        <f t="shared" ca="1" si="361"/>
        <v>13</v>
      </c>
      <c r="U1000" s="5">
        <f t="shared" ca="1" si="362"/>
        <v>0.95833333333333348</v>
      </c>
      <c r="V1000" s="27">
        <f t="shared" ca="1" si="363"/>
        <v>350</v>
      </c>
      <c r="W1000" s="35">
        <f t="shared" ca="1" si="364"/>
        <v>44197.958333333336</v>
      </c>
      <c r="X1000" s="6" t="str">
        <f t="shared" ca="1" si="365"/>
        <v>Early Arrival</v>
      </c>
      <c r="Y1000" s="6">
        <f t="shared" ca="1" si="366"/>
        <v>4.5138888883229811E-2</v>
      </c>
      <c r="Z1000" s="8">
        <f t="shared" ca="1" si="350"/>
        <v>1</v>
      </c>
      <c r="AA1000" s="8">
        <f t="shared" ca="1" si="367"/>
        <v>5</v>
      </c>
      <c r="AB1000" s="8">
        <f t="shared" ca="1" si="351"/>
        <v>350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 Data</vt:lpstr>
      <vt:lpstr>Final_Simulation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Nihal Patel</dc:creator>
  <cp:lastModifiedBy>Nihal Patel</cp:lastModifiedBy>
  <dcterms:created xsi:type="dcterms:W3CDTF">2022-05-10T12:06:41Z</dcterms:created>
  <dcterms:modified xsi:type="dcterms:W3CDTF">2022-05-24T03:33:23Z</dcterms:modified>
</cp:coreProperties>
</file>